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Tania M\Downloads\"/>
    </mc:Choice>
  </mc:AlternateContent>
  <xr:revisionPtr revIDLastSave="0" documentId="13_ncr:1_{057FEE5D-476E-45BC-B853-31C2C40BB48A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.ESTUDIANTES" sheetId="1" r:id="rId1"/>
    <sheet name="2.SELECCIÓN" sheetId="2" r:id="rId2"/>
    <sheet name="3.CONSUMIBLES" sheetId="3" r:id="rId3"/>
    <sheet name="PLANTILLA V6" sheetId="4" state="hidden" r:id="rId4"/>
    <sheet name="Duplicado" sheetId="5" state="hidden" r:id="rId5"/>
    <sheet name="PRO2_SCR_PRA" sheetId="6" state="hidden" r:id="rId6"/>
    <sheet name="PRO2_SCR_PRO" sheetId="7" state="hidden" r:id="rId7"/>
    <sheet name="AUT1_SPI_PRA" sheetId="8" state="hidden" r:id="rId8"/>
    <sheet name="AUT1_SPI_PRO" sheetId="9" state="hidden" r:id="rId9"/>
    <sheet name="AUT2_SPI_PRA" sheetId="10" state="hidden" r:id="rId10"/>
    <sheet name="AUT2_SPI_PRO" sheetId="11" state="hidden" r:id="rId11"/>
    <sheet name="MAK1_HERR_PRA" sheetId="12" state="hidden" r:id="rId12"/>
    <sheet name="MAK1_HERR_PRO" sheetId="13" state="hidden" r:id="rId13"/>
    <sheet name="MAK1_3D_PRO" sheetId="14" state="hidden" r:id="rId14"/>
  </sheets>
  <definedNames>
    <definedName name="_xlnm._FilterDatabase" localSheetId="2" hidden="1">'3.CONSUMIBLES'!$AP$1:$AP$172</definedName>
    <definedName name="_xlnm._FilterDatabase" localSheetId="7" hidden="1">AUT1_SPI_PRA!$A$6:$J$438</definedName>
    <definedName name="_xlnm._FilterDatabase" localSheetId="8" hidden="1">AUT1_SPI_PRO!$A$6:$J$438</definedName>
    <definedName name="_xlnm._FilterDatabase" localSheetId="9" hidden="1">AUT2_SPI_PRA!$A$6:$J$438</definedName>
    <definedName name="_xlnm._FilterDatabase" localSheetId="10" hidden="1">AUT2_SPI_PRO!$A$6:$J$438</definedName>
    <definedName name="_xlnm._FilterDatabase" localSheetId="13" hidden="1">MAK1_3D_PRO!$A$6:$J$438</definedName>
    <definedName name="_xlnm._FilterDatabase" localSheetId="11" hidden="1">MAK1_HERR_PRA!$A$6:$J$438</definedName>
    <definedName name="_xlnm._FilterDatabase" localSheetId="12" hidden="1">MAK1_HERR_PRO!$A$6:$J$438</definedName>
    <definedName name="_xlnm._FilterDatabase" localSheetId="5" hidden="1">PRO2_SCR_PRA!$A$6:$J$438</definedName>
    <definedName name="_xlnm._FilterDatabase" localSheetId="6" hidden="1">PRO2_SCR_PRO!$A$6:$J$438</definedName>
    <definedName name="check" localSheetId="2">'3.CONSUMIBLES'!$F$4</definedName>
    <definedName name="check10" localSheetId="2">#REF!</definedName>
    <definedName name="check11" localSheetId="2">#REF!</definedName>
    <definedName name="check12" localSheetId="2">#REF!</definedName>
    <definedName name="check13" localSheetId="2">#REF!</definedName>
    <definedName name="check14" localSheetId="2">#REF!</definedName>
    <definedName name="check15" localSheetId="2">#REF!</definedName>
    <definedName name="check16" localSheetId="2">#REF!</definedName>
    <definedName name="check17" localSheetId="2">#REF!</definedName>
    <definedName name="check18" localSheetId="2">#REF!</definedName>
    <definedName name="check19" localSheetId="2">#REF!</definedName>
    <definedName name="check2" localSheetId="2">'3.CONSUMIBLES'!$H$4</definedName>
    <definedName name="check3" localSheetId="2">'3.CONSUMIBLES'!$J$4</definedName>
    <definedName name="check4" localSheetId="2">'3.CONSUMIBLES'!$L$4</definedName>
    <definedName name="check5" localSheetId="2">'3.CONSUMIBLES'!$N$4</definedName>
    <definedName name="check6" localSheetId="2">'3.CONSUMIBLES'!$P$4</definedName>
    <definedName name="check7" localSheetId="2">'3.CONSUMIBLES'!$R$4</definedName>
    <definedName name="check8" localSheetId="2">'3.CONSUMIBLES'!$T$4</definedName>
    <definedName name="check9" localSheetId="2">'3.CONSUMIBLES'!$V$4</definedName>
    <definedName name="Grupal" localSheetId="2">'3.CONSUMIBLES'!$P$5</definedName>
    <definedName name="Grupal" localSheetId="7">AUT1_SPI_PRA!$I$7</definedName>
    <definedName name="Grupal" localSheetId="8">AUT1_SPI_PRO!$I$7</definedName>
    <definedName name="Grupal" localSheetId="9">AUT2_SPI_PRA!$I$7</definedName>
    <definedName name="Grupal" localSheetId="10">AUT2_SPI_PRO!$I$7</definedName>
    <definedName name="Grupal" localSheetId="4">Duplicado!$I$7</definedName>
    <definedName name="Grupal" localSheetId="13">MAK1_3D_PRO!$I$7</definedName>
    <definedName name="Grupal" localSheetId="11">MAK1_HERR_PRA!$I$7</definedName>
    <definedName name="Grupal" localSheetId="12">MAK1_HERR_PRO!$I$7</definedName>
    <definedName name="Grupal" localSheetId="3">'PLANTILLA V6'!$I$7</definedName>
    <definedName name="Grupal" localSheetId="5">PRO2_SCR_PRA!$I$7</definedName>
    <definedName name="Grupal" localSheetId="6">PRO2_SCR_PRO!$I$7</definedName>
    <definedName name="Grupal">#REF!</definedName>
    <definedName name="Tot_alumnos" localSheetId="2">#REF!</definedName>
    <definedName name="Tot_alumnos" localSheetId="7">AUT1_SPI_PRA!$F$7</definedName>
    <definedName name="Tot_alumnos" localSheetId="8">AUT1_SPI_PRO!$F$7</definedName>
    <definedName name="Tot_alumnos" localSheetId="9">AUT2_SPI_PRA!$F$7</definedName>
    <definedName name="Tot_alumnos" localSheetId="10">AUT2_SPI_PRO!$F$7</definedName>
    <definedName name="Tot_alumnos" localSheetId="4">Duplicado!$F$7</definedName>
    <definedName name="Tot_alumnos" localSheetId="13">MAK1_3D_PRO!$F$7</definedName>
    <definedName name="Tot_alumnos" localSheetId="11">MAK1_HERR_PRA!$F$7</definedName>
    <definedName name="Tot_alumnos" localSheetId="12">MAK1_HERR_PRO!$F$7</definedName>
    <definedName name="Tot_alumnos" localSheetId="3">'PLANTILLA V6'!$F$7</definedName>
    <definedName name="Tot_alumnos" localSheetId="5">PRO2_SCR_PRA!$F$7</definedName>
    <definedName name="Tot_alumnos" localSheetId="6">PRO2_SCR_PRO!$F$7</definedName>
    <definedName name="Tot_alumnos">#REF!</definedName>
    <definedName name="x_equipo_4" localSheetId="2">'3.CONSUMIBLES'!$N$5</definedName>
    <definedName name="x_equipo_4" localSheetId="7">AUT1_SPI_PRA!$H$7</definedName>
    <definedName name="x_equipo_4" localSheetId="8">AUT1_SPI_PRO!$H$7</definedName>
    <definedName name="x_equipo_4" localSheetId="9">AUT2_SPI_PRA!$H$7</definedName>
    <definedName name="x_equipo_4" localSheetId="10">AUT2_SPI_PRO!$H$7</definedName>
    <definedName name="x_equipo_4" localSheetId="4">Duplicado!$H$7</definedName>
    <definedName name="x_equipo_4" localSheetId="13">MAK1_3D_PRO!$H$7</definedName>
    <definedName name="x_equipo_4" localSheetId="11">MAK1_HERR_PRA!$H$7</definedName>
    <definedName name="x_equipo_4" localSheetId="12">MAK1_HERR_PRO!$H$7</definedName>
    <definedName name="x_equipo_4" localSheetId="3">'PLANTILLA V6'!$H$7</definedName>
    <definedName name="x_equipo_4" localSheetId="5">PRO2_SCR_PRA!$H$7</definedName>
    <definedName name="x_equipo_4" localSheetId="6">PRO2_SCR_PRO!$H$7</definedName>
    <definedName name="x_equipo_4">#REF!</definedName>
    <definedName name="X_equipo_5" localSheetId="2">#REF!</definedName>
    <definedName name="X_equipo_5" localSheetId="7">#REF!</definedName>
    <definedName name="X_equipo_5" localSheetId="8">#REF!</definedName>
    <definedName name="X_equipo_5" localSheetId="9">#REF!</definedName>
    <definedName name="X_equipo_5" localSheetId="10">#REF!</definedName>
    <definedName name="X_equipo_5" localSheetId="4">#REF!</definedName>
    <definedName name="X_equipo_5" localSheetId="13">#REF!</definedName>
    <definedName name="X_equipo_5" localSheetId="11">#REF!</definedName>
    <definedName name="X_equipo_5" localSheetId="12">#REF!</definedName>
    <definedName name="X_equipo_5" localSheetId="3">#REF!</definedName>
    <definedName name="X_equipo_5" localSheetId="5">#REF!</definedName>
    <definedName name="X_equipo_5" localSheetId="6">#REF!</definedName>
    <definedName name="X_equipo_5">#REF!</definedName>
    <definedName name="X_parejas" localSheetId="2">#REF!</definedName>
    <definedName name="X_parejas" localSheetId="7">AUT1_SPI_PRA!$G$7</definedName>
    <definedName name="X_parejas" localSheetId="8">AUT1_SPI_PRO!$G$7</definedName>
    <definedName name="X_parejas" localSheetId="9">AUT2_SPI_PRA!$G$7</definedName>
    <definedName name="X_parejas" localSheetId="10">AUT2_SPI_PRO!$G$7</definedName>
    <definedName name="X_parejas" localSheetId="4">Duplicado!$G$7</definedName>
    <definedName name="X_parejas" localSheetId="13">MAK1_3D_PRO!$G$7</definedName>
    <definedName name="X_parejas" localSheetId="11">MAK1_HERR_PRA!$G$7</definedName>
    <definedName name="X_parejas" localSheetId="12">MAK1_HERR_PRO!$G$7</definedName>
    <definedName name="X_parejas" localSheetId="3">'PLANTILLA V6'!$G$7</definedName>
    <definedName name="X_parejas" localSheetId="5">PRO2_SCR_PRA!$G$7</definedName>
    <definedName name="X_parejas" localSheetId="6">PRO2_SCR_PRO!$G$7</definedName>
    <definedName name="X_pareja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8" roundtripDataChecksum="Q2Uo7rBwgrTQhu2kE1m5f6zxd1ditH+Oh/Tn3wLuYVg="/>
    </ext>
  </extLst>
</workbook>
</file>

<file path=xl/calcChain.xml><?xml version="1.0" encoding="utf-8"?>
<calcChain xmlns="http://schemas.openxmlformats.org/spreadsheetml/2006/main">
  <c r="J350" i="14" l="1" a="1"/>
  <c r="J350" i="14" s="1"/>
  <c r="J349" i="14" a="1"/>
  <c r="J349" i="14" s="1"/>
  <c r="J348" i="14" a="1"/>
  <c r="J348" i="14" s="1"/>
  <c r="J347" i="14" a="1"/>
  <c r="J347" i="14" s="1"/>
  <c r="J346" i="14" a="1"/>
  <c r="J346" i="14" s="1"/>
  <c r="J345" i="14" a="1"/>
  <c r="J345" i="14" s="1"/>
  <c r="J344" i="14" a="1"/>
  <c r="J344" i="14" s="1"/>
  <c r="J343" i="14" a="1"/>
  <c r="J343" i="14" s="1"/>
  <c r="J342" i="14" a="1"/>
  <c r="J342" i="14" s="1"/>
  <c r="J341" i="14" a="1"/>
  <c r="J341" i="14" s="1"/>
  <c r="J340" i="14" a="1"/>
  <c r="J340" i="14" s="1"/>
  <c r="J339" i="14" a="1"/>
  <c r="J339" i="14" s="1"/>
  <c r="J338" i="14" a="1"/>
  <c r="J338" i="14" s="1"/>
  <c r="J337" i="14" a="1"/>
  <c r="J337" i="14" s="1"/>
  <c r="J336" i="14" a="1"/>
  <c r="J336" i="14" s="1"/>
  <c r="J335" i="14" a="1"/>
  <c r="J335" i="14" s="1"/>
  <c r="J334" i="14" a="1"/>
  <c r="J334" i="14" s="1"/>
  <c r="J333" i="14" a="1"/>
  <c r="J333" i="14" s="1"/>
  <c r="J332" i="14" a="1"/>
  <c r="J332" i="14" s="1"/>
  <c r="J331" i="14"/>
  <c r="J331" i="14" a="1"/>
  <c r="J330" i="14" a="1"/>
  <c r="J330" i="14" s="1"/>
  <c r="J329" i="14" a="1"/>
  <c r="J329" i="14" s="1"/>
  <c r="J328" i="14" a="1"/>
  <c r="J328" i="14" s="1"/>
  <c r="J327" i="14"/>
  <c r="J327" i="14" a="1"/>
  <c r="J326" i="14" a="1"/>
  <c r="J326" i="14" s="1"/>
  <c r="J325" i="14" a="1"/>
  <c r="J325" i="14" s="1"/>
  <c r="J324" i="14" a="1"/>
  <c r="J324" i="14" s="1"/>
  <c r="J323" i="14" a="1"/>
  <c r="J323" i="14" s="1"/>
  <c r="J322" i="14" a="1"/>
  <c r="J322" i="14" s="1"/>
  <c r="J321" i="14" a="1"/>
  <c r="J321" i="14" s="1"/>
  <c r="J320" i="14" a="1"/>
  <c r="J320" i="14" s="1"/>
  <c r="J319" i="14"/>
  <c r="J319" i="14" a="1"/>
  <c r="J318" i="14" a="1"/>
  <c r="J318" i="14" s="1"/>
  <c r="J317" i="14" a="1"/>
  <c r="J317" i="14" s="1"/>
  <c r="J316" i="14" a="1"/>
  <c r="J316" i="14" s="1"/>
  <c r="J315" i="14" a="1"/>
  <c r="J315" i="14" s="1"/>
  <c r="J314" i="14" a="1"/>
  <c r="J314" i="14" s="1"/>
  <c r="J313" i="14" a="1"/>
  <c r="J313" i="14" s="1"/>
  <c r="J312" i="14" a="1"/>
  <c r="J312" i="14" s="1"/>
  <c r="J311" i="14" a="1"/>
  <c r="J311" i="14" s="1"/>
  <c r="J310" i="14" a="1"/>
  <c r="J310" i="14" s="1"/>
  <c r="J309" i="14" a="1"/>
  <c r="J309" i="14" s="1"/>
  <c r="J308" i="14" a="1"/>
  <c r="J308" i="14" s="1"/>
  <c r="J307" i="14" a="1"/>
  <c r="J307" i="14" s="1"/>
  <c r="J306" i="14" a="1"/>
  <c r="J306" i="14" s="1"/>
  <c r="J305" i="14" a="1"/>
  <c r="J305" i="14" s="1"/>
  <c r="J304" i="14" a="1"/>
  <c r="J304" i="14" s="1"/>
  <c r="J303" i="14" a="1"/>
  <c r="J303" i="14" s="1"/>
  <c r="J302" i="14" a="1"/>
  <c r="J302" i="14" s="1"/>
  <c r="J301" i="14" a="1"/>
  <c r="J301" i="14" s="1"/>
  <c r="J300" i="14" a="1"/>
  <c r="J300" i="14" s="1"/>
  <c r="J299" i="14" a="1"/>
  <c r="J299" i="14" s="1"/>
  <c r="J298" i="14" a="1"/>
  <c r="J298" i="14" s="1"/>
  <c r="J297" i="14" a="1"/>
  <c r="J297" i="14" s="1"/>
  <c r="J296" i="14" a="1"/>
  <c r="J296" i="14" s="1"/>
  <c r="J295" i="14"/>
  <c r="J295" i="14" a="1"/>
  <c r="J294" i="14" a="1"/>
  <c r="J294" i="14" s="1"/>
  <c r="J293" i="14" a="1"/>
  <c r="J293" i="14" s="1"/>
  <c r="J292" i="14" a="1"/>
  <c r="J292" i="14" s="1"/>
  <c r="J291" i="14" a="1"/>
  <c r="J291" i="14" s="1"/>
  <c r="J290" i="14" a="1"/>
  <c r="J290" i="14" s="1"/>
  <c r="J289" i="14" a="1"/>
  <c r="J289" i="14" s="1"/>
  <c r="J288" i="14" a="1"/>
  <c r="J288" i="14" s="1"/>
  <c r="J287" i="14"/>
  <c r="J287" i="14" a="1"/>
  <c r="J286" i="14" a="1"/>
  <c r="J286" i="14" s="1"/>
  <c r="J285" i="14" a="1"/>
  <c r="J285" i="14" s="1"/>
  <c r="J284" i="14" a="1"/>
  <c r="J284" i="14" s="1"/>
  <c r="J283" i="14" a="1"/>
  <c r="J283" i="14" s="1"/>
  <c r="J282" i="14" a="1"/>
  <c r="J282" i="14" s="1"/>
  <c r="J281" i="14" a="1"/>
  <c r="J281" i="14" s="1"/>
  <c r="J280" i="14" a="1"/>
  <c r="J280" i="14" s="1"/>
  <c r="J279" i="14"/>
  <c r="J279" i="14" a="1"/>
  <c r="J278" i="14" a="1"/>
  <c r="J278" i="14" s="1"/>
  <c r="J277" i="14" a="1"/>
  <c r="J277" i="14" s="1"/>
  <c r="J276" i="14" a="1"/>
  <c r="J276" i="14" s="1"/>
  <c r="J275" i="14" a="1"/>
  <c r="J275" i="14" s="1"/>
  <c r="J274" i="14" a="1"/>
  <c r="J274" i="14" s="1"/>
  <c r="J273" i="14" a="1"/>
  <c r="J273" i="14" s="1"/>
  <c r="J272" i="14" a="1"/>
  <c r="J272" i="14" s="1"/>
  <c r="J271" i="14" a="1"/>
  <c r="J271" i="14" s="1"/>
  <c r="J270" i="14" a="1"/>
  <c r="J270" i="14" s="1"/>
  <c r="J269" i="14" a="1"/>
  <c r="J269" i="14" s="1"/>
  <c r="J268" i="14" a="1"/>
  <c r="J268" i="14" s="1"/>
  <c r="J267" i="14"/>
  <c r="J267" i="14" a="1"/>
  <c r="J266" i="14" a="1"/>
  <c r="J266" i="14" s="1"/>
  <c r="J265" i="14" a="1"/>
  <c r="J265" i="14" s="1"/>
  <c r="J264" i="14" a="1"/>
  <c r="J264" i="14" s="1"/>
  <c r="J263" i="14"/>
  <c r="J263" i="14" a="1"/>
  <c r="J262" i="14" a="1"/>
  <c r="J262" i="14" s="1"/>
  <c r="J261" i="14" a="1"/>
  <c r="J261" i="14" s="1"/>
  <c r="J260" i="14" a="1"/>
  <c r="J260" i="14" s="1"/>
  <c r="J259" i="14"/>
  <c r="J259" i="14" a="1"/>
  <c r="J258" i="14" a="1"/>
  <c r="J258" i="14" s="1"/>
  <c r="J257" i="14" a="1"/>
  <c r="J257" i="14" s="1"/>
  <c r="J256" i="14" a="1"/>
  <c r="J256" i="14" s="1"/>
  <c r="J255" i="14"/>
  <c r="J255" i="14" a="1"/>
  <c r="J254" i="14" a="1"/>
  <c r="J254" i="14" s="1"/>
  <c r="J253" i="14" a="1"/>
  <c r="J253" i="14" s="1"/>
  <c r="J252" i="14" a="1"/>
  <c r="J252" i="14" s="1"/>
  <c r="J251" i="14" a="1"/>
  <c r="J251" i="14" s="1"/>
  <c r="J250" i="14" a="1"/>
  <c r="J250" i="14" s="1"/>
  <c r="J249" i="14" a="1"/>
  <c r="J249" i="14" s="1"/>
  <c r="J248" i="14" a="1"/>
  <c r="J248" i="14" s="1"/>
  <c r="J247" i="14"/>
  <c r="J247" i="14" a="1"/>
  <c r="J246" i="14" a="1"/>
  <c r="J246" i="14" s="1"/>
  <c r="J245" i="14" a="1"/>
  <c r="J245" i="14" s="1"/>
  <c r="J244" i="14" a="1"/>
  <c r="J244" i="14" s="1"/>
  <c r="J243" i="14" a="1"/>
  <c r="J243" i="14" s="1"/>
  <c r="J242" i="14" a="1"/>
  <c r="J242" i="14" s="1"/>
  <c r="J241" i="14" a="1"/>
  <c r="J241" i="14" s="1"/>
  <c r="J240" i="14" a="1"/>
  <c r="J240" i="14" s="1"/>
  <c r="J239" i="14" a="1"/>
  <c r="J239" i="14" s="1"/>
  <c r="J238" i="14" a="1"/>
  <c r="J238" i="14" s="1"/>
  <c r="J237" i="14" a="1"/>
  <c r="J237" i="14" s="1"/>
  <c r="J236" i="14" a="1"/>
  <c r="J236" i="14" s="1"/>
  <c r="J235" i="14"/>
  <c r="J235" i="14" a="1"/>
  <c r="J234" i="14" a="1"/>
  <c r="J234" i="14" s="1"/>
  <c r="J233" i="14" a="1"/>
  <c r="J233" i="14" s="1"/>
  <c r="J232" i="14" a="1"/>
  <c r="J232" i="14" s="1"/>
  <c r="J231" i="14"/>
  <c r="J231" i="14" a="1"/>
  <c r="J230" i="14" a="1"/>
  <c r="J230" i="14" s="1"/>
  <c r="J229" i="14" a="1"/>
  <c r="J229" i="14" s="1"/>
  <c r="J228" i="14" a="1"/>
  <c r="J228" i="14" s="1"/>
  <c r="J227" i="14"/>
  <c r="J227" i="14" a="1"/>
  <c r="J226" i="14" a="1"/>
  <c r="J226" i="14" s="1"/>
  <c r="J225" i="14" a="1"/>
  <c r="J225" i="14" s="1"/>
  <c r="J224" i="14" a="1"/>
  <c r="J224" i="14" s="1"/>
  <c r="J223" i="14"/>
  <c r="J223" i="14" a="1"/>
  <c r="J222" i="14" a="1"/>
  <c r="J222" i="14" s="1"/>
  <c r="J221" i="14" a="1"/>
  <c r="J221" i="14" s="1"/>
  <c r="J220" i="14" a="1"/>
  <c r="J220" i="14" s="1"/>
  <c r="J219" i="14" a="1"/>
  <c r="J219" i="14" s="1"/>
  <c r="J218" i="14" a="1"/>
  <c r="J218" i="14" s="1"/>
  <c r="J217" i="14" a="1"/>
  <c r="J217" i="14" s="1"/>
  <c r="J216" i="14" a="1"/>
  <c r="J216" i="14" s="1"/>
  <c r="J215" i="14"/>
  <c r="J215" i="14" a="1"/>
  <c r="J214" i="14" a="1"/>
  <c r="J214" i="14" s="1"/>
  <c r="J213" i="14" a="1"/>
  <c r="J213" i="14" s="1"/>
  <c r="J212" i="14" a="1"/>
  <c r="J212" i="14" s="1"/>
  <c r="J211" i="14" a="1"/>
  <c r="J211" i="14" s="1"/>
  <c r="J210" i="14" a="1"/>
  <c r="J210" i="14" s="1"/>
  <c r="J209" i="14" a="1"/>
  <c r="J209" i="14" s="1"/>
  <c r="J208" i="14" a="1"/>
  <c r="J208" i="14" s="1"/>
  <c r="J207" i="14" a="1"/>
  <c r="J207" i="14" s="1"/>
  <c r="J206" i="14" a="1"/>
  <c r="J206" i="14" s="1"/>
  <c r="J205" i="14" a="1"/>
  <c r="J205" i="14" s="1"/>
  <c r="J204" i="14" a="1"/>
  <c r="J204" i="14" s="1"/>
  <c r="J203" i="14"/>
  <c r="J203" i="14" a="1"/>
  <c r="J202" i="14" a="1"/>
  <c r="J202" i="14" s="1"/>
  <c r="J201" i="14" a="1"/>
  <c r="J201" i="14" s="1"/>
  <c r="J200" i="14" a="1"/>
  <c r="J200" i="14" s="1"/>
  <c r="J199" i="14"/>
  <c r="J199" i="14" a="1"/>
  <c r="J198" i="14" a="1"/>
  <c r="J198" i="14" s="1"/>
  <c r="J197" i="14" a="1"/>
  <c r="J197" i="14" s="1"/>
  <c r="J196" i="14" a="1"/>
  <c r="J196" i="14" s="1"/>
  <c r="J195" i="14"/>
  <c r="J195" i="14" a="1"/>
  <c r="J194" i="14" a="1"/>
  <c r="J194" i="14" s="1"/>
  <c r="J193" i="14" a="1"/>
  <c r="J193" i="14" s="1"/>
  <c r="J192" i="14" a="1"/>
  <c r="J192" i="14" s="1"/>
  <c r="J191" i="14"/>
  <c r="J191" i="14" a="1"/>
  <c r="J190" i="14" a="1"/>
  <c r="J190" i="14" s="1"/>
  <c r="J189" i="14" a="1"/>
  <c r="J189" i="14" s="1"/>
  <c r="J188" i="14" a="1"/>
  <c r="J188" i="14" s="1"/>
  <c r="J187" i="14" a="1"/>
  <c r="J187" i="14" s="1"/>
  <c r="J186" i="14" a="1"/>
  <c r="J186" i="14" s="1"/>
  <c r="J185" i="14" a="1"/>
  <c r="J185" i="14" s="1"/>
  <c r="J184" i="14" a="1"/>
  <c r="J184" i="14" s="1"/>
  <c r="J183" i="14"/>
  <c r="J183" i="14" a="1"/>
  <c r="J182" i="14" a="1"/>
  <c r="J182" i="14" s="1"/>
  <c r="J181" i="14" a="1"/>
  <c r="J181" i="14" s="1"/>
  <c r="J180" i="14" a="1"/>
  <c r="J180" i="14" s="1"/>
  <c r="J179" i="14" a="1"/>
  <c r="J179" i="14" s="1"/>
  <c r="J178" i="14" a="1"/>
  <c r="J178" i="14" s="1"/>
  <c r="J177" i="14" a="1"/>
  <c r="J177" i="14" s="1"/>
  <c r="J176" i="14" a="1"/>
  <c r="J176" i="14" s="1"/>
  <c r="J175" i="14" a="1"/>
  <c r="J175" i="14" s="1"/>
  <c r="J174" i="14" a="1"/>
  <c r="J174" i="14" s="1"/>
  <c r="J173" i="14" a="1"/>
  <c r="J173" i="14" s="1"/>
  <c r="J172" i="14" a="1"/>
  <c r="J172" i="14" s="1"/>
  <c r="J171" i="14"/>
  <c r="J171" i="14" a="1"/>
  <c r="J170" i="14" a="1"/>
  <c r="J170" i="14" s="1"/>
  <c r="J169" i="14" a="1"/>
  <c r="J169" i="14" s="1"/>
  <c r="J168" i="14" a="1"/>
  <c r="J168" i="14" s="1"/>
  <c r="J167" i="14"/>
  <c r="J167" i="14" a="1"/>
  <c r="J166" i="14" a="1"/>
  <c r="J166" i="14" s="1"/>
  <c r="J165" i="14" a="1"/>
  <c r="J165" i="14" s="1"/>
  <c r="J164" i="14" a="1"/>
  <c r="J164" i="14" s="1"/>
  <c r="J163" i="14"/>
  <c r="J163" i="14" a="1"/>
  <c r="J162" i="14" a="1"/>
  <c r="J162" i="14" s="1"/>
  <c r="J161" i="14" a="1"/>
  <c r="J161" i="14" s="1"/>
  <c r="J160" i="14" a="1"/>
  <c r="J160" i="14" s="1"/>
  <c r="J159" i="14"/>
  <c r="J159" i="14" a="1"/>
  <c r="J158" i="14" a="1"/>
  <c r="J158" i="14" s="1"/>
  <c r="J157" i="14" a="1"/>
  <c r="J157" i="14" s="1"/>
  <c r="J156" i="14" a="1"/>
  <c r="J156" i="14" s="1"/>
  <c r="J155" i="14" a="1"/>
  <c r="J155" i="14" s="1"/>
  <c r="J154" i="14" a="1"/>
  <c r="J154" i="14" s="1"/>
  <c r="J153" i="14" a="1"/>
  <c r="J153" i="14" s="1"/>
  <c r="J152" i="14" a="1"/>
  <c r="J152" i="14" s="1"/>
  <c r="J151" i="14"/>
  <c r="J151" i="14" a="1"/>
  <c r="J150" i="14" a="1"/>
  <c r="J150" i="14" s="1"/>
  <c r="J149" i="14" a="1"/>
  <c r="J149" i="14" s="1"/>
  <c r="J148" i="14" a="1"/>
  <c r="J148" i="14" s="1"/>
  <c r="J147" i="14" a="1"/>
  <c r="J147" i="14" s="1"/>
  <c r="J146" i="14" a="1"/>
  <c r="J146" i="14" s="1"/>
  <c r="J145" i="14" a="1"/>
  <c r="J145" i="14" s="1"/>
  <c r="J144" i="14" a="1"/>
  <c r="J144" i="14" s="1"/>
  <c r="J143" i="14" a="1"/>
  <c r="J143" i="14" s="1"/>
  <c r="J142" i="14" a="1"/>
  <c r="J142" i="14" s="1"/>
  <c r="J141" i="14" a="1"/>
  <c r="J141" i="14" s="1"/>
  <c r="J140" i="14" a="1"/>
  <c r="J140" i="14" s="1"/>
  <c r="J139" i="14" a="1"/>
  <c r="J139" i="14" s="1"/>
  <c r="J138" i="14" a="1"/>
  <c r="J138" i="14" s="1"/>
  <c r="J137" i="14" a="1"/>
  <c r="J137" i="14" s="1"/>
  <c r="J136" i="14" a="1"/>
  <c r="J136" i="14" s="1"/>
  <c r="J135" i="14"/>
  <c r="J135" i="14" a="1"/>
  <c r="J134" i="14" a="1"/>
  <c r="J134" i="14" s="1"/>
  <c r="J133" i="14" a="1"/>
  <c r="J133" i="14" s="1"/>
  <c r="J132" i="14" a="1"/>
  <c r="J132" i="14" s="1"/>
  <c r="J131" i="14"/>
  <c r="J131" i="14" a="1"/>
  <c r="J130" i="14" a="1"/>
  <c r="J130" i="14" s="1"/>
  <c r="J129" i="14" a="1"/>
  <c r="J129" i="14" s="1"/>
  <c r="J128" i="14" a="1"/>
  <c r="J128" i="14" s="1"/>
  <c r="J127" i="14"/>
  <c r="J127" i="14" a="1"/>
  <c r="J126" i="14" a="1"/>
  <c r="J126" i="14" s="1"/>
  <c r="J125" i="14" a="1"/>
  <c r="J125" i="14" s="1"/>
  <c r="J124" i="14" a="1"/>
  <c r="J124" i="14" s="1"/>
  <c r="J123" i="14" a="1"/>
  <c r="J123" i="14" s="1"/>
  <c r="J122" i="14" a="1"/>
  <c r="J122" i="14" s="1"/>
  <c r="J121" i="14" a="1"/>
  <c r="J121" i="14" s="1"/>
  <c r="J120" i="14" a="1"/>
  <c r="J120" i="14" s="1"/>
  <c r="J119" i="14"/>
  <c r="J119" i="14" a="1"/>
  <c r="J118" i="14" a="1"/>
  <c r="J118" i="14" s="1"/>
  <c r="J117" i="14" a="1"/>
  <c r="J117" i="14" s="1"/>
  <c r="J116" i="14" a="1"/>
  <c r="J116" i="14" s="1"/>
  <c r="J115" i="14" a="1"/>
  <c r="J115" i="14" s="1"/>
  <c r="J114" i="14" a="1"/>
  <c r="J114" i="14" s="1"/>
  <c r="J113" i="14" a="1"/>
  <c r="J113" i="14" s="1"/>
  <c r="J112" i="14" a="1"/>
  <c r="J112" i="14" s="1"/>
  <c r="J111" i="14" a="1"/>
  <c r="J111" i="14" s="1"/>
  <c r="J110" i="14" a="1"/>
  <c r="J110" i="14" s="1"/>
  <c r="J109" i="14" a="1"/>
  <c r="J109" i="14" s="1"/>
  <c r="J108" i="14" a="1"/>
  <c r="J108" i="14" s="1"/>
  <c r="J107" i="14" a="1"/>
  <c r="J107" i="14" s="1"/>
  <c r="J106" i="14" a="1"/>
  <c r="J106" i="14" s="1"/>
  <c r="J105" i="14" a="1"/>
  <c r="J105" i="14" s="1"/>
  <c r="J104" i="14" a="1"/>
  <c r="J104" i="14" s="1"/>
  <c r="J103" i="14"/>
  <c r="J103" i="14" a="1"/>
  <c r="J102" i="14" a="1"/>
  <c r="J102" i="14" s="1"/>
  <c r="J101" i="14" a="1"/>
  <c r="J101" i="14" s="1"/>
  <c r="J100" i="14" a="1"/>
  <c r="J100" i="14" s="1"/>
  <c r="J99" i="14"/>
  <c r="J99" i="14" a="1"/>
  <c r="J98" i="14" a="1"/>
  <c r="J98" i="14" s="1"/>
  <c r="J97" i="14" a="1"/>
  <c r="J97" i="14" s="1"/>
  <c r="J96" i="14" a="1"/>
  <c r="J96" i="14" s="1"/>
  <c r="J95" i="14"/>
  <c r="J95" i="14" a="1"/>
  <c r="J94" i="14" a="1"/>
  <c r="J94" i="14" s="1"/>
  <c r="J93" i="14" a="1"/>
  <c r="J93" i="14" s="1"/>
  <c r="J92" i="14" a="1"/>
  <c r="J92" i="14" s="1"/>
  <c r="J91" i="14" a="1"/>
  <c r="J91" i="14" s="1"/>
  <c r="J90" i="14" a="1"/>
  <c r="J90" i="14" s="1"/>
  <c r="J89" i="14" a="1"/>
  <c r="J89" i="14" s="1"/>
  <c r="J88" i="14" a="1"/>
  <c r="J88" i="14" s="1"/>
  <c r="J87" i="14"/>
  <c r="J87" i="14" a="1"/>
  <c r="J86" i="14" a="1"/>
  <c r="J86" i="14" s="1"/>
  <c r="J85" i="14" a="1"/>
  <c r="J85" i="14" s="1"/>
  <c r="J84" i="14" a="1"/>
  <c r="J84" i="14" s="1"/>
  <c r="J83" i="14" a="1"/>
  <c r="J83" i="14" s="1"/>
  <c r="J82" i="14" a="1"/>
  <c r="J82" i="14" s="1"/>
  <c r="J81" i="14" a="1"/>
  <c r="J81" i="14" s="1"/>
  <c r="J80" i="14" a="1"/>
  <c r="J80" i="14" s="1"/>
  <c r="J79" i="14" a="1"/>
  <c r="J79" i="14" s="1"/>
  <c r="J78" i="14" a="1"/>
  <c r="J78" i="14" s="1"/>
  <c r="J77" i="14" a="1"/>
  <c r="J77" i="14" s="1"/>
  <c r="J76" i="14" a="1"/>
  <c r="J76" i="14" s="1"/>
  <c r="J75" i="14" a="1"/>
  <c r="J75" i="14" s="1"/>
  <c r="J74" i="14" a="1"/>
  <c r="J74" i="14" s="1"/>
  <c r="J73" i="14" a="1"/>
  <c r="J73" i="14" s="1"/>
  <c r="J72" i="14" a="1"/>
  <c r="J72" i="14" s="1"/>
  <c r="J71" i="14"/>
  <c r="J71" i="14" a="1"/>
  <c r="J70" i="14" a="1"/>
  <c r="J70" i="14" s="1"/>
  <c r="J69" i="14" a="1"/>
  <c r="J69" i="14" s="1"/>
  <c r="J68" i="14" a="1"/>
  <c r="J68" i="14" s="1"/>
  <c r="J67" i="14"/>
  <c r="J67" i="14" a="1"/>
  <c r="J66" i="14" a="1"/>
  <c r="J66" i="14" s="1"/>
  <c r="J65" i="14" a="1"/>
  <c r="J65" i="14" s="1"/>
  <c r="J64" i="14" a="1"/>
  <c r="J64" i="14" s="1"/>
  <c r="J63" i="14"/>
  <c r="J63" i="14" a="1"/>
  <c r="J62" i="14" a="1"/>
  <c r="J62" i="14" s="1"/>
  <c r="J61" i="14" a="1"/>
  <c r="J61" i="14" s="1"/>
  <c r="J60" i="14" a="1"/>
  <c r="J60" i="14" s="1"/>
  <c r="J59" i="14" a="1"/>
  <c r="J59" i="14" s="1"/>
  <c r="J58" i="14" a="1"/>
  <c r="J58" i="14" s="1"/>
  <c r="J57" i="14" a="1"/>
  <c r="J57" i="14" s="1"/>
  <c r="J56" i="14" a="1"/>
  <c r="J56" i="14" s="1"/>
  <c r="J55" i="14"/>
  <c r="J55" i="14" a="1"/>
  <c r="J54" i="14" a="1"/>
  <c r="J54" i="14" s="1"/>
  <c r="J53" i="14" a="1"/>
  <c r="J53" i="14" s="1"/>
  <c r="J52" i="14" a="1"/>
  <c r="J52" i="14" s="1"/>
  <c r="J51" i="14" a="1"/>
  <c r="J51" i="14" s="1"/>
  <c r="J50" i="14" a="1"/>
  <c r="J50" i="14" s="1"/>
  <c r="J49" i="14" a="1"/>
  <c r="J49" i="14" s="1"/>
  <c r="J48" i="14" a="1"/>
  <c r="J48" i="14" s="1"/>
  <c r="J47" i="14" a="1"/>
  <c r="J47" i="14" s="1"/>
  <c r="J46" i="14" a="1"/>
  <c r="J46" i="14" s="1"/>
  <c r="J45" i="14" a="1"/>
  <c r="J45" i="14" s="1"/>
  <c r="J44" i="14" a="1"/>
  <c r="J44" i="14" s="1"/>
  <c r="J43" i="14" a="1"/>
  <c r="J43" i="14" s="1"/>
  <c r="J42" i="14" a="1"/>
  <c r="J42" i="14" s="1"/>
  <c r="J41" i="14" a="1"/>
  <c r="J41" i="14" s="1"/>
  <c r="J40" i="14" a="1"/>
  <c r="J40" i="14" s="1"/>
  <c r="J39" i="14"/>
  <c r="J39" i="14" a="1"/>
  <c r="J38" i="14" a="1"/>
  <c r="J38" i="14" s="1"/>
  <c r="J37" i="14" a="1"/>
  <c r="J37" i="14" s="1"/>
  <c r="J36" i="14" a="1"/>
  <c r="J36" i="14" s="1"/>
  <c r="J35" i="14"/>
  <c r="J35" i="14" a="1"/>
  <c r="J34" i="14" a="1"/>
  <c r="J34" i="14" s="1"/>
  <c r="J33" i="14" a="1"/>
  <c r="J33" i="14" s="1"/>
  <c r="J32" i="14" a="1"/>
  <c r="J32" i="14" s="1"/>
  <c r="J31" i="14" a="1"/>
  <c r="J31" i="14" s="1"/>
  <c r="J30" i="14"/>
  <c r="J30" i="14" a="1"/>
  <c r="J29" i="14" a="1"/>
  <c r="J29" i="14" s="1"/>
  <c r="J28" i="14" a="1"/>
  <c r="J28" i="14" s="1"/>
  <c r="J27" i="14" a="1"/>
  <c r="J27" i="14" s="1"/>
  <c r="J26" i="14" a="1"/>
  <c r="J26" i="14" s="1"/>
  <c r="J25" i="14" a="1"/>
  <c r="J25" i="14" s="1"/>
  <c r="J24" i="14" a="1"/>
  <c r="J24" i="14" s="1"/>
  <c r="J23" i="14" a="1"/>
  <c r="J23" i="14" s="1"/>
  <c r="J22" i="14" a="1"/>
  <c r="J22" i="14" s="1"/>
  <c r="J21" i="14" a="1"/>
  <c r="J21" i="14" s="1"/>
  <c r="J20" i="14" a="1"/>
  <c r="J20" i="14" s="1"/>
  <c r="J19" i="14"/>
  <c r="J19" i="14" a="1"/>
  <c r="J18" i="14" a="1"/>
  <c r="J18" i="14" s="1"/>
  <c r="J17" i="14" a="1"/>
  <c r="J17" i="14" s="1"/>
  <c r="J16" i="14" a="1"/>
  <c r="J16" i="14" s="1"/>
  <c r="J15" i="14" a="1"/>
  <c r="J15" i="14" s="1"/>
  <c r="J14" i="14"/>
  <c r="J14" i="14" a="1"/>
  <c r="J13" i="14" a="1"/>
  <c r="J13" i="14" s="1"/>
  <c r="J12" i="14" a="1"/>
  <c r="J12" i="14" s="1"/>
  <c r="J11" i="14" a="1"/>
  <c r="J11" i="14" s="1"/>
  <c r="J10" i="14" a="1"/>
  <c r="J10" i="14" s="1"/>
  <c r="J9" i="14"/>
  <c r="J9" i="14" a="1"/>
  <c r="J8" i="14" a="1"/>
  <c r="J8" i="14" s="1"/>
  <c r="J353" i="13" a="1"/>
  <c r="J353" i="13" s="1"/>
  <c r="J352" i="13" a="1"/>
  <c r="J352" i="13" s="1"/>
  <c r="J351" i="13" a="1"/>
  <c r="J351" i="13" s="1"/>
  <c r="J350" i="13" a="1"/>
  <c r="J350" i="13" s="1"/>
  <c r="J349" i="13" a="1"/>
  <c r="J349" i="13" s="1"/>
  <c r="J348" i="13" a="1"/>
  <c r="J348" i="13" s="1"/>
  <c r="J347" i="13" a="1"/>
  <c r="J347" i="13" s="1"/>
  <c r="J346" i="13" a="1"/>
  <c r="J346" i="13" s="1"/>
  <c r="J345" i="13" a="1"/>
  <c r="J345" i="13" s="1"/>
  <c r="J344" i="13" a="1"/>
  <c r="J344" i="13" s="1"/>
  <c r="J343" i="13" a="1"/>
  <c r="J343" i="13" s="1"/>
  <c r="J342" i="13" a="1"/>
  <c r="J342" i="13" s="1"/>
  <c r="J341" i="13" a="1"/>
  <c r="J341" i="13" s="1"/>
  <c r="J340" i="13" a="1"/>
  <c r="J340" i="13" s="1"/>
  <c r="J339" i="13" a="1"/>
  <c r="J339" i="13" s="1"/>
  <c r="J338" i="13" a="1"/>
  <c r="J338" i="13" s="1"/>
  <c r="J337" i="13" a="1"/>
  <c r="J337" i="13" s="1"/>
  <c r="J336" i="13" a="1"/>
  <c r="J336" i="13" s="1"/>
  <c r="J335" i="13" a="1"/>
  <c r="J335" i="13" s="1"/>
  <c r="J334" i="13" a="1"/>
  <c r="J334" i="13" s="1"/>
  <c r="J333" i="13" a="1"/>
  <c r="J333" i="13" s="1"/>
  <c r="J332" i="13" a="1"/>
  <c r="J332" i="13" s="1"/>
  <c r="J331" i="13" a="1"/>
  <c r="J331" i="13" s="1"/>
  <c r="J330" i="13" a="1"/>
  <c r="J330" i="13" s="1"/>
  <c r="J329" i="13" a="1"/>
  <c r="J329" i="13" s="1"/>
  <c r="J328" i="13" a="1"/>
  <c r="J328" i="13" s="1"/>
  <c r="J327" i="13" a="1"/>
  <c r="J327" i="13" s="1"/>
  <c r="J326" i="13" a="1"/>
  <c r="J326" i="13" s="1"/>
  <c r="J325" i="13" a="1"/>
  <c r="J325" i="13" s="1"/>
  <c r="J324" i="13" a="1"/>
  <c r="J324" i="13" s="1"/>
  <c r="J323" i="13" a="1"/>
  <c r="J323" i="13" s="1"/>
  <c r="J322" i="13" a="1"/>
  <c r="J322" i="13" s="1"/>
  <c r="J321" i="13" a="1"/>
  <c r="J321" i="13" s="1"/>
  <c r="J320" i="13" a="1"/>
  <c r="J320" i="13" s="1"/>
  <c r="J319" i="13" a="1"/>
  <c r="J319" i="13" s="1"/>
  <c r="J318" i="13" a="1"/>
  <c r="J318" i="13" s="1"/>
  <c r="J317" i="13" a="1"/>
  <c r="J317" i="13" s="1"/>
  <c r="J316" i="13" a="1"/>
  <c r="J316" i="13" s="1"/>
  <c r="J315" i="13" a="1"/>
  <c r="J315" i="13" s="1"/>
  <c r="J314" i="13" a="1"/>
  <c r="J314" i="13" s="1"/>
  <c r="J313" i="13" a="1"/>
  <c r="J313" i="13" s="1"/>
  <c r="J312" i="13" a="1"/>
  <c r="J312" i="13" s="1"/>
  <c r="J311" i="13" a="1"/>
  <c r="J311" i="13" s="1"/>
  <c r="J310" i="13" a="1"/>
  <c r="J310" i="13" s="1"/>
  <c r="J309" i="13" a="1"/>
  <c r="J309" i="13" s="1"/>
  <c r="J308" i="13" a="1"/>
  <c r="J308" i="13" s="1"/>
  <c r="J307" i="13" a="1"/>
  <c r="J307" i="13" s="1"/>
  <c r="J306" i="13" a="1"/>
  <c r="J306" i="13" s="1"/>
  <c r="J305" i="13" a="1"/>
  <c r="J305" i="13" s="1"/>
  <c r="J304" i="13" a="1"/>
  <c r="J304" i="13" s="1"/>
  <c r="J303" i="13" a="1"/>
  <c r="J303" i="13" s="1"/>
  <c r="J302" i="13" a="1"/>
  <c r="J302" i="13" s="1"/>
  <c r="J301" i="13" a="1"/>
  <c r="J301" i="13" s="1"/>
  <c r="J300" i="13" a="1"/>
  <c r="J300" i="13" s="1"/>
  <c r="J299" i="13" a="1"/>
  <c r="J299" i="13" s="1"/>
  <c r="J298" i="13" a="1"/>
  <c r="J298" i="13" s="1"/>
  <c r="J297" i="13" a="1"/>
  <c r="J297" i="13" s="1"/>
  <c r="J296" i="13" a="1"/>
  <c r="J296" i="13" s="1"/>
  <c r="J295" i="13" a="1"/>
  <c r="J295" i="13" s="1"/>
  <c r="J294" i="13" a="1"/>
  <c r="J294" i="13" s="1"/>
  <c r="J293" i="13" a="1"/>
  <c r="J293" i="13" s="1"/>
  <c r="J292" i="13" a="1"/>
  <c r="J292" i="13" s="1"/>
  <c r="J291" i="13" a="1"/>
  <c r="J291" i="13" s="1"/>
  <c r="J290" i="13" a="1"/>
  <c r="J290" i="13" s="1"/>
  <c r="J289" i="13" a="1"/>
  <c r="J289" i="13" s="1"/>
  <c r="J288" i="13" a="1"/>
  <c r="J288" i="13" s="1"/>
  <c r="J287" i="13" a="1"/>
  <c r="J287" i="13" s="1"/>
  <c r="J286" i="13" a="1"/>
  <c r="J286" i="13" s="1"/>
  <c r="J285" i="13" a="1"/>
  <c r="J285" i="13" s="1"/>
  <c r="J284" i="13" a="1"/>
  <c r="J284" i="13" s="1"/>
  <c r="J283" i="13" a="1"/>
  <c r="J283" i="13" s="1"/>
  <c r="J282" i="13" a="1"/>
  <c r="J282" i="13" s="1"/>
  <c r="J281" i="13" a="1"/>
  <c r="J281" i="13" s="1"/>
  <c r="J280" i="13" a="1"/>
  <c r="J280" i="13" s="1"/>
  <c r="J279" i="13" a="1"/>
  <c r="J279" i="13" s="1"/>
  <c r="J278" i="13" a="1"/>
  <c r="J278" i="13" s="1"/>
  <c r="J277" i="13" a="1"/>
  <c r="J277" i="13" s="1"/>
  <c r="J276" i="13" a="1"/>
  <c r="J276" i="13" s="1"/>
  <c r="J275" i="13" a="1"/>
  <c r="J275" i="13" s="1"/>
  <c r="J274" i="13" a="1"/>
  <c r="J274" i="13" s="1"/>
  <c r="J273" i="13" a="1"/>
  <c r="J273" i="13" s="1"/>
  <c r="J272" i="13" a="1"/>
  <c r="J272" i="13" s="1"/>
  <c r="J271" i="13" a="1"/>
  <c r="J271" i="13" s="1"/>
  <c r="J270" i="13" a="1"/>
  <c r="J270" i="13" s="1"/>
  <c r="J269" i="13" a="1"/>
  <c r="J269" i="13" s="1"/>
  <c r="J268" i="13" a="1"/>
  <c r="J268" i="13" s="1"/>
  <c r="J267" i="13" a="1"/>
  <c r="J267" i="13" s="1"/>
  <c r="J266" i="13" a="1"/>
  <c r="J266" i="13" s="1"/>
  <c r="J265" i="13" a="1"/>
  <c r="J265" i="13" s="1"/>
  <c r="J264" i="13" a="1"/>
  <c r="J264" i="13" s="1"/>
  <c r="J263" i="13" a="1"/>
  <c r="J263" i="13" s="1"/>
  <c r="J262" i="13" a="1"/>
  <c r="J262" i="13" s="1"/>
  <c r="J261" i="13" a="1"/>
  <c r="J261" i="13" s="1"/>
  <c r="J260" i="13" a="1"/>
  <c r="J260" i="13" s="1"/>
  <c r="J259" i="13" a="1"/>
  <c r="J259" i="13" s="1"/>
  <c r="J258" i="13" a="1"/>
  <c r="J258" i="13" s="1"/>
  <c r="J257" i="13" a="1"/>
  <c r="J257" i="13" s="1"/>
  <c r="J256" i="13" a="1"/>
  <c r="J256" i="13" s="1"/>
  <c r="J255" i="13" a="1"/>
  <c r="J255" i="13" s="1"/>
  <c r="J254" i="13" a="1"/>
  <c r="J254" i="13" s="1"/>
  <c r="J253" i="13" a="1"/>
  <c r="J253" i="13" s="1"/>
  <c r="J252" i="13" a="1"/>
  <c r="J252" i="13" s="1"/>
  <c r="J251" i="13" a="1"/>
  <c r="J251" i="13" s="1"/>
  <c r="J250" i="13" a="1"/>
  <c r="J250" i="13" s="1"/>
  <c r="J249" i="13" a="1"/>
  <c r="J249" i="13" s="1"/>
  <c r="J248" i="13" a="1"/>
  <c r="J248" i="13" s="1"/>
  <c r="J247" i="13" a="1"/>
  <c r="J247" i="13" s="1"/>
  <c r="J246" i="13" a="1"/>
  <c r="J246" i="13" s="1"/>
  <c r="J245" i="13" a="1"/>
  <c r="J245" i="13" s="1"/>
  <c r="J244" i="13" a="1"/>
  <c r="J244" i="13" s="1"/>
  <c r="J243" i="13" a="1"/>
  <c r="J243" i="13" s="1"/>
  <c r="J242" i="13" a="1"/>
  <c r="J242" i="13" s="1"/>
  <c r="J241" i="13" a="1"/>
  <c r="J241" i="13" s="1"/>
  <c r="J240" i="13" a="1"/>
  <c r="J240" i="13" s="1"/>
  <c r="J239" i="13" a="1"/>
  <c r="J239" i="13" s="1"/>
  <c r="J238" i="13" a="1"/>
  <c r="J238" i="13" s="1"/>
  <c r="J237" i="13" a="1"/>
  <c r="J237" i="13" s="1"/>
  <c r="J236" i="13" a="1"/>
  <c r="J236" i="13" s="1"/>
  <c r="J235" i="13" a="1"/>
  <c r="J235" i="13" s="1"/>
  <c r="J234" i="13" a="1"/>
  <c r="J234" i="13" s="1"/>
  <c r="J233" i="13" a="1"/>
  <c r="J233" i="13" s="1"/>
  <c r="J232" i="13" a="1"/>
  <c r="J232" i="13" s="1"/>
  <c r="J231" i="13" a="1"/>
  <c r="J231" i="13" s="1"/>
  <c r="J230" i="13" a="1"/>
  <c r="J230" i="13" s="1"/>
  <c r="J229" i="13" a="1"/>
  <c r="J229" i="13" s="1"/>
  <c r="J228" i="13" a="1"/>
  <c r="J228" i="13" s="1"/>
  <c r="J227" i="13" a="1"/>
  <c r="J227" i="13" s="1"/>
  <c r="J226" i="13" a="1"/>
  <c r="J226" i="13" s="1"/>
  <c r="J225" i="13" a="1"/>
  <c r="J225" i="13" s="1"/>
  <c r="J224" i="13" a="1"/>
  <c r="J224" i="13" s="1"/>
  <c r="J223" i="13" a="1"/>
  <c r="J223" i="13" s="1"/>
  <c r="J222" i="13" a="1"/>
  <c r="J222" i="13" s="1"/>
  <c r="J221" i="13" a="1"/>
  <c r="J221" i="13" s="1"/>
  <c r="J220" i="13" a="1"/>
  <c r="J220" i="13" s="1"/>
  <c r="J219" i="13" a="1"/>
  <c r="J219" i="13" s="1"/>
  <c r="J218" i="13" a="1"/>
  <c r="J218" i="13" s="1"/>
  <c r="J217" i="13" a="1"/>
  <c r="J217" i="13" s="1"/>
  <c r="J216" i="13" a="1"/>
  <c r="J216" i="13" s="1"/>
  <c r="J215" i="13" a="1"/>
  <c r="J215" i="13" s="1"/>
  <c r="J214" i="13" a="1"/>
  <c r="J214" i="13" s="1"/>
  <c r="J213" i="13" a="1"/>
  <c r="J213" i="13" s="1"/>
  <c r="J212" i="13" a="1"/>
  <c r="J212" i="13" s="1"/>
  <c r="J211" i="13" a="1"/>
  <c r="J211" i="13" s="1"/>
  <c r="J210" i="13" a="1"/>
  <c r="J210" i="13" s="1"/>
  <c r="J209" i="13" a="1"/>
  <c r="J209" i="13" s="1"/>
  <c r="J208" i="13" a="1"/>
  <c r="J208" i="13" s="1"/>
  <c r="J207" i="13" a="1"/>
  <c r="J207" i="13" s="1"/>
  <c r="J206" i="13" a="1"/>
  <c r="J206" i="13" s="1"/>
  <c r="J205" i="13" a="1"/>
  <c r="J205" i="13" s="1"/>
  <c r="J204" i="13" a="1"/>
  <c r="J204" i="13" s="1"/>
  <c r="J203" i="13" a="1"/>
  <c r="J203" i="13" s="1"/>
  <c r="J202" i="13" a="1"/>
  <c r="J202" i="13" s="1"/>
  <c r="J201" i="13" a="1"/>
  <c r="J201" i="13" s="1"/>
  <c r="J200" i="13" a="1"/>
  <c r="J200" i="13" s="1"/>
  <c r="J199" i="13" a="1"/>
  <c r="J199" i="13" s="1"/>
  <c r="J198" i="13" a="1"/>
  <c r="J198" i="13" s="1"/>
  <c r="J197" i="13" a="1"/>
  <c r="J197" i="13" s="1"/>
  <c r="J196" i="13" a="1"/>
  <c r="J196" i="13" s="1"/>
  <c r="J195" i="13" a="1"/>
  <c r="J195" i="13" s="1"/>
  <c r="J194" i="13" a="1"/>
  <c r="J194" i="13" s="1"/>
  <c r="J193" i="13" a="1"/>
  <c r="J193" i="13" s="1"/>
  <c r="J192" i="13" a="1"/>
  <c r="J192" i="13" s="1"/>
  <c r="J191" i="13" a="1"/>
  <c r="J191" i="13" s="1"/>
  <c r="J190" i="13" a="1"/>
  <c r="J190" i="13" s="1"/>
  <c r="J189" i="13" a="1"/>
  <c r="J189" i="13" s="1"/>
  <c r="J188" i="13" a="1"/>
  <c r="J188" i="13" s="1"/>
  <c r="J187" i="13" a="1"/>
  <c r="J187" i="13" s="1"/>
  <c r="J186" i="13" a="1"/>
  <c r="J186" i="13" s="1"/>
  <c r="J185" i="13" a="1"/>
  <c r="J185" i="13" s="1"/>
  <c r="J184" i="13" a="1"/>
  <c r="J184" i="13" s="1"/>
  <c r="J183" i="13" a="1"/>
  <c r="J183" i="13" s="1"/>
  <c r="J182" i="13" a="1"/>
  <c r="J182" i="13" s="1"/>
  <c r="J181" i="13" a="1"/>
  <c r="J181" i="13" s="1"/>
  <c r="J180" i="13" a="1"/>
  <c r="J180" i="13" s="1"/>
  <c r="J179" i="13" a="1"/>
  <c r="J179" i="13" s="1"/>
  <c r="J178" i="13" a="1"/>
  <c r="J178" i="13" s="1"/>
  <c r="J177" i="13" a="1"/>
  <c r="J177" i="13" s="1"/>
  <c r="J176" i="13" a="1"/>
  <c r="J176" i="13" s="1"/>
  <c r="J175" i="13" a="1"/>
  <c r="J175" i="13" s="1"/>
  <c r="J174" i="13" a="1"/>
  <c r="J174" i="13" s="1"/>
  <c r="J173" i="13" a="1"/>
  <c r="J173" i="13" s="1"/>
  <c r="J172" i="13" a="1"/>
  <c r="J172" i="13" s="1"/>
  <c r="J171" i="13" a="1"/>
  <c r="J171" i="13" s="1"/>
  <c r="J170" i="13" a="1"/>
  <c r="J170" i="13" s="1"/>
  <c r="J169" i="13" a="1"/>
  <c r="J169" i="13" s="1"/>
  <c r="J168" i="13" a="1"/>
  <c r="J168" i="13" s="1"/>
  <c r="J167" i="13" a="1"/>
  <c r="J167" i="13" s="1"/>
  <c r="J166" i="13" a="1"/>
  <c r="J166" i="13" s="1"/>
  <c r="J165" i="13" a="1"/>
  <c r="J165" i="13" s="1"/>
  <c r="J164" i="13" a="1"/>
  <c r="J164" i="13" s="1"/>
  <c r="J163" i="13" a="1"/>
  <c r="J163" i="13" s="1"/>
  <c r="J162" i="13" a="1"/>
  <c r="J162" i="13" s="1"/>
  <c r="J161" i="13" a="1"/>
  <c r="J161" i="13" s="1"/>
  <c r="J160" i="13" a="1"/>
  <c r="J160" i="13" s="1"/>
  <c r="J159" i="13" a="1"/>
  <c r="J159" i="13" s="1"/>
  <c r="J158" i="13" a="1"/>
  <c r="J158" i="13" s="1"/>
  <c r="J157" i="13" a="1"/>
  <c r="J157" i="13" s="1"/>
  <c r="J156" i="13" a="1"/>
  <c r="J156" i="13" s="1"/>
  <c r="J155" i="13" a="1"/>
  <c r="J155" i="13" s="1"/>
  <c r="J154" i="13" a="1"/>
  <c r="J154" i="13" s="1"/>
  <c r="J153" i="13" a="1"/>
  <c r="J153" i="13" s="1"/>
  <c r="J152" i="13" a="1"/>
  <c r="J152" i="13" s="1"/>
  <c r="J151" i="13" a="1"/>
  <c r="J151" i="13" s="1"/>
  <c r="J150" i="13" a="1"/>
  <c r="J150" i="13" s="1"/>
  <c r="J149" i="13" a="1"/>
  <c r="J149" i="13" s="1"/>
  <c r="J148" i="13" a="1"/>
  <c r="J148" i="13" s="1"/>
  <c r="J147" i="13" a="1"/>
  <c r="J147" i="13" s="1"/>
  <c r="J146" i="13" a="1"/>
  <c r="J146" i="13" s="1"/>
  <c r="J145" i="13" a="1"/>
  <c r="J145" i="13" s="1"/>
  <c r="J144" i="13" a="1"/>
  <c r="J144" i="13" s="1"/>
  <c r="J143" i="13" a="1"/>
  <c r="J143" i="13" s="1"/>
  <c r="J142" i="13" a="1"/>
  <c r="J142" i="13" s="1"/>
  <c r="J141" i="13" a="1"/>
  <c r="J141" i="13" s="1"/>
  <c r="J140" i="13" a="1"/>
  <c r="J140" i="13" s="1"/>
  <c r="J139" i="13" a="1"/>
  <c r="J139" i="13" s="1"/>
  <c r="J138" i="13" a="1"/>
  <c r="J138" i="13" s="1"/>
  <c r="J137" i="13" a="1"/>
  <c r="J137" i="13" s="1"/>
  <c r="J136" i="13" a="1"/>
  <c r="J136" i="13" s="1"/>
  <c r="J135" i="13" a="1"/>
  <c r="J135" i="13" s="1"/>
  <c r="J134" i="13" a="1"/>
  <c r="J134" i="13" s="1"/>
  <c r="J133" i="13" a="1"/>
  <c r="J133" i="13" s="1"/>
  <c r="J132" i="13" a="1"/>
  <c r="J132" i="13" s="1"/>
  <c r="J131" i="13" a="1"/>
  <c r="J131" i="13" s="1"/>
  <c r="J130" i="13" a="1"/>
  <c r="J130" i="13" s="1"/>
  <c r="J129" i="13" a="1"/>
  <c r="J129" i="13" s="1"/>
  <c r="J128" i="13" a="1"/>
  <c r="J128" i="13" s="1"/>
  <c r="J127" i="13" a="1"/>
  <c r="J127" i="13" s="1"/>
  <c r="J126" i="13" a="1"/>
  <c r="J126" i="13" s="1"/>
  <c r="J125" i="13" a="1"/>
  <c r="J125" i="13" s="1"/>
  <c r="J124" i="13" a="1"/>
  <c r="J124" i="13" s="1"/>
  <c r="J123" i="13" a="1"/>
  <c r="J123" i="13" s="1"/>
  <c r="J122" i="13" a="1"/>
  <c r="J122" i="13" s="1"/>
  <c r="J121" i="13" a="1"/>
  <c r="J121" i="13" s="1"/>
  <c r="J120" i="13" a="1"/>
  <c r="J120" i="13" s="1"/>
  <c r="J119" i="13" a="1"/>
  <c r="J119" i="13" s="1"/>
  <c r="J118" i="13" a="1"/>
  <c r="J118" i="13" s="1"/>
  <c r="J117" i="13" a="1"/>
  <c r="J117" i="13" s="1"/>
  <c r="J116" i="13" a="1"/>
  <c r="J116" i="13" s="1"/>
  <c r="J115" i="13" a="1"/>
  <c r="J115" i="13" s="1"/>
  <c r="J114" i="13" a="1"/>
  <c r="J114" i="13" s="1"/>
  <c r="J113" i="13" a="1"/>
  <c r="J113" i="13" s="1"/>
  <c r="J112" i="13" a="1"/>
  <c r="J112" i="13" s="1"/>
  <c r="J111" i="13" a="1"/>
  <c r="J111" i="13" s="1"/>
  <c r="J110" i="13" a="1"/>
  <c r="J110" i="13" s="1"/>
  <c r="J109" i="13" a="1"/>
  <c r="J109" i="13" s="1"/>
  <c r="J108" i="13" a="1"/>
  <c r="J108" i="13" s="1"/>
  <c r="J107" i="13" a="1"/>
  <c r="J107" i="13" s="1"/>
  <c r="J106" i="13" a="1"/>
  <c r="J106" i="13" s="1"/>
  <c r="J105" i="13" a="1"/>
  <c r="J105" i="13" s="1"/>
  <c r="J104" i="13" a="1"/>
  <c r="J104" i="13" s="1"/>
  <c r="J103" i="13" a="1"/>
  <c r="J103" i="13" s="1"/>
  <c r="J102" i="13" a="1"/>
  <c r="J102" i="13" s="1"/>
  <c r="J101" i="13" a="1"/>
  <c r="J101" i="13" s="1"/>
  <c r="J100" i="13" a="1"/>
  <c r="J100" i="13" s="1"/>
  <c r="J99" i="13" a="1"/>
  <c r="J99" i="13" s="1"/>
  <c r="J98" i="13" a="1"/>
  <c r="J98" i="13" s="1"/>
  <c r="J97" i="13" a="1"/>
  <c r="J97" i="13" s="1"/>
  <c r="J96" i="13" a="1"/>
  <c r="J96" i="13" s="1"/>
  <c r="J95" i="13" a="1"/>
  <c r="J95" i="13" s="1"/>
  <c r="J94" i="13" a="1"/>
  <c r="J94" i="13" s="1"/>
  <c r="J93" i="13" a="1"/>
  <c r="J93" i="13" s="1"/>
  <c r="J92" i="13" a="1"/>
  <c r="J92" i="13" s="1"/>
  <c r="J91" i="13" a="1"/>
  <c r="J91" i="13" s="1"/>
  <c r="J90" i="13" a="1"/>
  <c r="J90" i="13" s="1"/>
  <c r="J89" i="13" a="1"/>
  <c r="J89" i="13" s="1"/>
  <c r="J88" i="13" a="1"/>
  <c r="J88" i="13" s="1"/>
  <c r="J87" i="13" a="1"/>
  <c r="J87" i="13" s="1"/>
  <c r="J86" i="13" a="1"/>
  <c r="J86" i="13" s="1"/>
  <c r="J85" i="13" a="1"/>
  <c r="J85" i="13" s="1"/>
  <c r="J84" i="13" a="1"/>
  <c r="J84" i="13" s="1"/>
  <c r="J83" i="13" a="1"/>
  <c r="J83" i="13" s="1"/>
  <c r="J82" i="13" a="1"/>
  <c r="J82" i="13" s="1"/>
  <c r="J81" i="13" a="1"/>
  <c r="J81" i="13" s="1"/>
  <c r="J80" i="13" a="1"/>
  <c r="J80" i="13" s="1"/>
  <c r="J79" i="13" a="1"/>
  <c r="J79" i="13" s="1"/>
  <c r="J78" i="13" a="1"/>
  <c r="J78" i="13" s="1"/>
  <c r="J77" i="13" a="1"/>
  <c r="J77" i="13" s="1"/>
  <c r="J76" i="13" a="1"/>
  <c r="J76" i="13" s="1"/>
  <c r="J75" i="13" a="1"/>
  <c r="J75" i="13" s="1"/>
  <c r="J74" i="13" a="1"/>
  <c r="J74" i="13" s="1"/>
  <c r="J73" i="13" a="1"/>
  <c r="J73" i="13" s="1"/>
  <c r="J72" i="13" a="1"/>
  <c r="J72" i="13" s="1"/>
  <c r="J71" i="13" a="1"/>
  <c r="J71" i="13" s="1"/>
  <c r="J70" i="13" a="1"/>
  <c r="J70" i="13" s="1"/>
  <c r="J69" i="13" a="1"/>
  <c r="J69" i="13" s="1"/>
  <c r="J68" i="13" a="1"/>
  <c r="J68" i="13" s="1"/>
  <c r="J67" i="13"/>
  <c r="J67" i="13" a="1"/>
  <c r="J66" i="13"/>
  <c r="J66" i="13" a="1"/>
  <c r="J65" i="13" a="1"/>
  <c r="J65" i="13" s="1"/>
  <c r="J64" i="13" a="1"/>
  <c r="J64" i="13" s="1"/>
  <c r="J63" i="13"/>
  <c r="J63" i="13" a="1"/>
  <c r="J62" i="13"/>
  <c r="J62" i="13" a="1"/>
  <c r="J61" i="13" a="1"/>
  <c r="J61" i="13" s="1"/>
  <c r="J60" i="13" a="1"/>
  <c r="J60" i="13" s="1"/>
  <c r="J59" i="13"/>
  <c r="J59" i="13" a="1"/>
  <c r="J58" i="13"/>
  <c r="J58" i="13" a="1"/>
  <c r="J57" i="13" a="1"/>
  <c r="J57" i="13" s="1"/>
  <c r="J56" i="13"/>
  <c r="J56" i="13" a="1"/>
  <c r="J55" i="13"/>
  <c r="J55" i="13" a="1"/>
  <c r="J54" i="13"/>
  <c r="J54" i="13" a="1"/>
  <c r="J53" i="13" a="1"/>
  <c r="J53" i="13" s="1"/>
  <c r="J52" i="13" a="1"/>
  <c r="J52" i="13" s="1"/>
  <c r="J51" i="13"/>
  <c r="J51" i="13" a="1"/>
  <c r="J50" i="13"/>
  <c r="J50" i="13" a="1"/>
  <c r="J49" i="13" a="1"/>
  <c r="J49" i="13" s="1"/>
  <c r="J48" i="13" a="1"/>
  <c r="J48" i="13" s="1"/>
  <c r="J47" i="13"/>
  <c r="J47" i="13" a="1"/>
  <c r="J46" i="13"/>
  <c r="J46" i="13" a="1"/>
  <c r="J45" i="13" a="1"/>
  <c r="J45" i="13" s="1"/>
  <c r="J44" i="13" a="1"/>
  <c r="J44" i="13" s="1"/>
  <c r="J43" i="13"/>
  <c r="J43" i="13" a="1"/>
  <c r="J42" i="13" a="1"/>
  <c r="J42" i="13" s="1"/>
  <c r="J41" i="13" a="1"/>
  <c r="J41" i="13" s="1"/>
  <c r="J40" i="13"/>
  <c r="J40" i="13" a="1"/>
  <c r="J39" i="13"/>
  <c r="J39" i="13" a="1"/>
  <c r="J38" i="13" a="1"/>
  <c r="J38" i="13" s="1"/>
  <c r="J37" i="13" a="1"/>
  <c r="J37" i="13" s="1"/>
  <c r="J36" i="13" a="1"/>
  <c r="J36" i="13" s="1"/>
  <c r="J35" i="13"/>
  <c r="J35" i="13" a="1"/>
  <c r="J34" i="13" a="1"/>
  <c r="J34" i="13" s="1"/>
  <c r="J33" i="13" a="1"/>
  <c r="J33" i="13" s="1"/>
  <c r="J32" i="13" a="1"/>
  <c r="J32" i="13" s="1"/>
  <c r="J31" i="13"/>
  <c r="J31" i="13" a="1"/>
  <c r="J30" i="13" a="1"/>
  <c r="J30" i="13" s="1"/>
  <c r="J29" i="13" a="1"/>
  <c r="J29" i="13" s="1"/>
  <c r="J28" i="13" a="1"/>
  <c r="J28" i="13" s="1"/>
  <c r="J27" i="13"/>
  <c r="J27" i="13" a="1"/>
  <c r="J26" i="13" a="1"/>
  <c r="J26" i="13" s="1"/>
  <c r="J25" i="13" a="1"/>
  <c r="J25" i="13" s="1"/>
  <c r="J24" i="13"/>
  <c r="J24" i="13" a="1"/>
  <c r="J23" i="13"/>
  <c r="J23" i="13" a="1"/>
  <c r="J22" i="13" a="1"/>
  <c r="J22" i="13" s="1"/>
  <c r="J21" i="13" a="1"/>
  <c r="J21" i="13" s="1"/>
  <c r="J20" i="13" a="1"/>
  <c r="J20" i="13" s="1"/>
  <c r="J19" i="13"/>
  <c r="J19" i="13" a="1"/>
  <c r="J18" i="13" a="1"/>
  <c r="J18" i="13" s="1"/>
  <c r="J17" i="13" a="1"/>
  <c r="J17" i="13" s="1"/>
  <c r="J16" i="13" a="1"/>
  <c r="J16" i="13" s="1"/>
  <c r="J15" i="13"/>
  <c r="J15" i="13" a="1"/>
  <c r="J14" i="13" a="1"/>
  <c r="J14" i="13" s="1"/>
  <c r="J13" i="13" a="1"/>
  <c r="J13" i="13" s="1"/>
  <c r="J12" i="13" a="1"/>
  <c r="J12" i="13" s="1"/>
  <c r="J11" i="13"/>
  <c r="J11" i="13" a="1"/>
  <c r="J10" i="13" a="1"/>
  <c r="J10" i="13" s="1"/>
  <c r="J9" i="13" a="1"/>
  <c r="J9" i="13" s="1"/>
  <c r="J8" i="13"/>
  <c r="J8" i="13" a="1"/>
  <c r="J352" i="11"/>
  <c r="J352" i="11" a="1"/>
  <c r="J351" i="11" a="1"/>
  <c r="J351" i="11" s="1"/>
  <c r="J350" i="11" a="1"/>
  <c r="J350" i="11" s="1"/>
  <c r="J349" i="11" a="1"/>
  <c r="J349" i="11" s="1"/>
  <c r="J348" i="11"/>
  <c r="J348" i="11" a="1"/>
  <c r="J347" i="11" a="1"/>
  <c r="J347" i="11" s="1"/>
  <c r="J346" i="11" a="1"/>
  <c r="J346" i="11" s="1"/>
  <c r="J345" i="11" a="1"/>
  <c r="J345" i="11" s="1"/>
  <c r="J344" i="11"/>
  <c r="J344" i="11" a="1"/>
  <c r="J343" i="11" a="1"/>
  <c r="J343" i="11" s="1"/>
  <c r="J342" i="11" a="1"/>
  <c r="J342" i="11" s="1"/>
  <c r="J341" i="11" a="1"/>
  <c r="J341" i="11" s="1"/>
  <c r="J340" i="11"/>
  <c r="J340" i="11" a="1"/>
  <c r="J339" i="11" a="1"/>
  <c r="J339" i="11" s="1"/>
  <c r="J338" i="11" a="1"/>
  <c r="J338" i="11" s="1"/>
  <c r="J337" i="11"/>
  <c r="J337" i="11" a="1"/>
  <c r="J336" i="11"/>
  <c r="J336" i="11" a="1"/>
  <c r="J335" i="11" a="1"/>
  <c r="J335" i="11" s="1"/>
  <c r="J334" i="11" a="1"/>
  <c r="J334" i="11" s="1"/>
  <c r="J333" i="11" a="1"/>
  <c r="J333" i="11" s="1"/>
  <c r="J332" i="11"/>
  <c r="J332" i="11" a="1"/>
  <c r="J331" i="11" a="1"/>
  <c r="J331" i="11" s="1"/>
  <c r="J330" i="11" a="1"/>
  <c r="J330" i="11" s="1"/>
  <c r="J329" i="11" a="1"/>
  <c r="J329" i="11" s="1"/>
  <c r="J328" i="11"/>
  <c r="J328" i="11" a="1"/>
  <c r="J327" i="11" a="1"/>
  <c r="J327" i="11" s="1"/>
  <c r="J326" i="11" a="1"/>
  <c r="J326" i="11" s="1"/>
  <c r="J325" i="11" a="1"/>
  <c r="J325" i="11" s="1"/>
  <c r="J324" i="11"/>
  <c r="J324" i="11" a="1"/>
  <c r="J323" i="11" a="1"/>
  <c r="J323" i="11" s="1"/>
  <c r="J322" i="11" a="1"/>
  <c r="J322" i="11" s="1"/>
  <c r="J321" i="11"/>
  <c r="J321" i="11" a="1"/>
  <c r="J320" i="11"/>
  <c r="J320" i="11" a="1"/>
  <c r="J319" i="11" a="1"/>
  <c r="J319" i="11" s="1"/>
  <c r="J318" i="11" a="1"/>
  <c r="J318" i="11" s="1"/>
  <c r="J317" i="11" a="1"/>
  <c r="J317" i="11" s="1"/>
  <c r="J316" i="11"/>
  <c r="J316" i="11" a="1"/>
  <c r="J315" i="11" a="1"/>
  <c r="J315" i="11" s="1"/>
  <c r="J314" i="11" a="1"/>
  <c r="J314" i="11" s="1"/>
  <c r="J313" i="11" a="1"/>
  <c r="J313" i="11" s="1"/>
  <c r="J312" i="11"/>
  <c r="J312" i="11" a="1"/>
  <c r="J311" i="11" a="1"/>
  <c r="J311" i="11" s="1"/>
  <c r="J310" i="11" a="1"/>
  <c r="J310" i="11" s="1"/>
  <c r="J309" i="11" a="1"/>
  <c r="J309" i="11" s="1"/>
  <c r="J308" i="11"/>
  <c r="J308" i="11" a="1"/>
  <c r="J307" i="11" a="1"/>
  <c r="J307" i="11" s="1"/>
  <c r="J306" i="11" a="1"/>
  <c r="J306" i="11" s="1"/>
  <c r="J305" i="11"/>
  <c r="J305" i="11" a="1"/>
  <c r="J304" i="11"/>
  <c r="J304" i="11" a="1"/>
  <c r="J303" i="11" a="1"/>
  <c r="J303" i="11" s="1"/>
  <c r="J302" i="11" a="1"/>
  <c r="J302" i="11" s="1"/>
  <c r="J301" i="11" a="1"/>
  <c r="J301" i="11" s="1"/>
  <c r="J300" i="11"/>
  <c r="J300" i="11" a="1"/>
  <c r="J299" i="11" a="1"/>
  <c r="J299" i="11" s="1"/>
  <c r="J298" i="11" a="1"/>
  <c r="J298" i="11" s="1"/>
  <c r="J297" i="11" a="1"/>
  <c r="J297" i="11" s="1"/>
  <c r="J296" i="11"/>
  <c r="J296" i="11" a="1"/>
  <c r="J295" i="11" a="1"/>
  <c r="J295" i="11" s="1"/>
  <c r="J294" i="11" a="1"/>
  <c r="J294" i="11" s="1"/>
  <c r="J293" i="11" a="1"/>
  <c r="J293" i="11" s="1"/>
  <c r="J292" i="11"/>
  <c r="J292" i="11" a="1"/>
  <c r="J291" i="11" a="1"/>
  <c r="J291" i="11" s="1"/>
  <c r="J290" i="11" a="1"/>
  <c r="J290" i="11" s="1"/>
  <c r="J289" i="11"/>
  <c r="J289" i="11" a="1"/>
  <c r="J288" i="11"/>
  <c r="J288" i="11" a="1"/>
  <c r="J287" i="11" a="1"/>
  <c r="J287" i="11" s="1"/>
  <c r="J286" i="11" a="1"/>
  <c r="J286" i="11" s="1"/>
  <c r="J285" i="11" a="1"/>
  <c r="J285" i="11" s="1"/>
  <c r="J284" i="11"/>
  <c r="J284" i="11" a="1"/>
  <c r="J283" i="11" a="1"/>
  <c r="J283" i="11" s="1"/>
  <c r="J282" i="11" a="1"/>
  <c r="J282" i="11" s="1"/>
  <c r="J281" i="11" a="1"/>
  <c r="J281" i="11" s="1"/>
  <c r="J280" i="11"/>
  <c r="J280" i="11" a="1"/>
  <c r="J279" i="11" a="1"/>
  <c r="J279" i="11" s="1"/>
  <c r="J278" i="11" a="1"/>
  <c r="J278" i="11" s="1"/>
  <c r="J277" i="11" a="1"/>
  <c r="J277" i="11" s="1"/>
  <c r="J276" i="11" a="1"/>
  <c r="J276" i="11" s="1"/>
  <c r="J275" i="11" a="1"/>
  <c r="J275" i="11" s="1"/>
  <c r="J274" i="11" a="1"/>
  <c r="J274" i="11" s="1"/>
  <c r="J273" i="11"/>
  <c r="J273" i="11" a="1"/>
  <c r="J272" i="11" a="1"/>
  <c r="J272" i="11" s="1"/>
  <c r="J271" i="11" a="1"/>
  <c r="J271" i="11" s="1"/>
  <c r="J270" i="11" a="1"/>
  <c r="J270" i="11" s="1"/>
  <c r="J269" i="11" a="1"/>
  <c r="J269" i="11" s="1"/>
  <c r="J268" i="11"/>
  <c r="J268" i="11" a="1"/>
  <c r="J267" i="11" a="1"/>
  <c r="J267" i="11" s="1"/>
  <c r="J266" i="11" a="1"/>
  <c r="J266" i="11" s="1"/>
  <c r="J265" i="11" a="1"/>
  <c r="J265" i="11" s="1"/>
  <c r="J264" i="11" a="1"/>
  <c r="J264" i="11" s="1"/>
  <c r="J263" i="11" a="1"/>
  <c r="J263" i="11" s="1"/>
  <c r="J262" i="11" a="1"/>
  <c r="J262" i="11" s="1"/>
  <c r="J261" i="11" a="1"/>
  <c r="J261" i="11" s="1"/>
  <c r="J260" i="11" a="1"/>
  <c r="J260" i="11" s="1"/>
  <c r="J259" i="11" a="1"/>
  <c r="J259" i="11" s="1"/>
  <c r="J258" i="11" a="1"/>
  <c r="J258" i="11" s="1"/>
  <c r="J257" i="11"/>
  <c r="J257" i="11" a="1"/>
  <c r="J256" i="11" a="1"/>
  <c r="J256" i="11" s="1"/>
  <c r="J255" i="11" a="1"/>
  <c r="J255" i="11" s="1"/>
  <c r="J254" i="11" a="1"/>
  <c r="J254" i="11" s="1"/>
  <c r="J253" i="11" a="1"/>
  <c r="J253" i="11" s="1"/>
  <c r="J252" i="11"/>
  <c r="J252" i="11" a="1"/>
  <c r="J251" i="11" a="1"/>
  <c r="J251" i="11" s="1"/>
  <c r="J250" i="11" a="1"/>
  <c r="J250" i="11" s="1"/>
  <c r="J249" i="11" a="1"/>
  <c r="J249" i="11" s="1"/>
  <c r="J248" i="11" a="1"/>
  <c r="J248" i="11" s="1"/>
  <c r="J247" i="11" a="1"/>
  <c r="J247" i="11" s="1"/>
  <c r="J246" i="11" a="1"/>
  <c r="J246" i="11" s="1"/>
  <c r="J245" i="11" a="1"/>
  <c r="J245" i="11" s="1"/>
  <c r="J244" i="11" a="1"/>
  <c r="J244" i="11" s="1"/>
  <c r="J243" i="11" a="1"/>
  <c r="J243" i="11" s="1"/>
  <c r="J242" i="11" a="1"/>
  <c r="J242" i="11" s="1"/>
  <c r="J241" i="11"/>
  <c r="J241" i="11" a="1"/>
  <c r="J240" i="11" a="1"/>
  <c r="J240" i="11" s="1"/>
  <c r="J239" i="11" a="1"/>
  <c r="J239" i="11" s="1"/>
  <c r="J238" i="11" a="1"/>
  <c r="J238" i="11" s="1"/>
  <c r="J237" i="11" a="1"/>
  <c r="J237" i="11" s="1"/>
  <c r="J236" i="11"/>
  <c r="J236" i="11" a="1"/>
  <c r="J235" i="11" a="1"/>
  <c r="J235" i="11" s="1"/>
  <c r="J234" i="11" a="1"/>
  <c r="J234" i="11" s="1"/>
  <c r="J233" i="11" a="1"/>
  <c r="J233" i="11" s="1"/>
  <c r="J232" i="11" a="1"/>
  <c r="J232" i="11" s="1"/>
  <c r="J231" i="11" a="1"/>
  <c r="J231" i="11" s="1"/>
  <c r="J230" i="11" a="1"/>
  <c r="J230" i="11" s="1"/>
  <c r="J229" i="11" a="1"/>
  <c r="J229" i="11" s="1"/>
  <c r="J228" i="11" a="1"/>
  <c r="J228" i="11" s="1"/>
  <c r="J227" i="11" a="1"/>
  <c r="J227" i="11" s="1"/>
  <c r="J226" i="11" a="1"/>
  <c r="J226" i="11" s="1"/>
  <c r="J225" i="11"/>
  <c r="J225" i="11" a="1"/>
  <c r="J224" i="11" a="1"/>
  <c r="J224" i="11" s="1"/>
  <c r="J223" i="11" a="1"/>
  <c r="J223" i="11" s="1"/>
  <c r="J222" i="11" a="1"/>
  <c r="J222" i="11" s="1"/>
  <c r="J221" i="11" a="1"/>
  <c r="J221" i="11" s="1"/>
  <c r="J220" i="11"/>
  <c r="J220" i="11" a="1"/>
  <c r="J219" i="11" a="1"/>
  <c r="J219" i="11" s="1"/>
  <c r="J218" i="11" a="1"/>
  <c r="J218" i="11" s="1"/>
  <c r="J217" i="11" a="1"/>
  <c r="J217" i="11" s="1"/>
  <c r="J216" i="11" a="1"/>
  <c r="J216" i="11" s="1"/>
  <c r="J215" i="11" a="1"/>
  <c r="J215" i="11" s="1"/>
  <c r="J214" i="11" a="1"/>
  <c r="J214" i="11" s="1"/>
  <c r="J213" i="11" a="1"/>
  <c r="J213" i="11" s="1"/>
  <c r="J212" i="11" a="1"/>
  <c r="J212" i="11" s="1"/>
  <c r="J211" i="11" a="1"/>
  <c r="J211" i="11" s="1"/>
  <c r="J210" i="11" a="1"/>
  <c r="J210" i="11" s="1"/>
  <c r="J209" i="11" a="1"/>
  <c r="J209" i="11" s="1"/>
  <c r="J208" i="11" a="1"/>
  <c r="J208" i="11" s="1"/>
  <c r="J207" i="11" a="1"/>
  <c r="J207" i="11" s="1"/>
  <c r="J206" i="11" a="1"/>
  <c r="J206" i="11" s="1"/>
  <c r="J205" i="11" a="1"/>
  <c r="J205" i="11" s="1"/>
  <c r="J204" i="11" a="1"/>
  <c r="J204" i="11" s="1"/>
  <c r="J203" i="11" a="1"/>
  <c r="J203" i="11" s="1"/>
  <c r="J202" i="11" a="1"/>
  <c r="J202" i="11" s="1"/>
  <c r="J201" i="11" a="1"/>
  <c r="J201" i="11" s="1"/>
  <c r="J200" i="11" a="1"/>
  <c r="J200" i="11" s="1"/>
  <c r="J199" i="11" a="1"/>
  <c r="J199" i="11" s="1"/>
  <c r="J198" i="11" a="1"/>
  <c r="J198" i="11" s="1"/>
  <c r="J197" i="11" a="1"/>
  <c r="J197" i="11" s="1"/>
  <c r="J196" i="11" a="1"/>
  <c r="J196" i="11" s="1"/>
  <c r="J195" i="11" a="1"/>
  <c r="J195" i="11" s="1"/>
  <c r="J194" i="11" a="1"/>
  <c r="J194" i="11" s="1"/>
  <c r="J193" i="11"/>
  <c r="J193" i="11" a="1"/>
  <c r="J192" i="11" a="1"/>
  <c r="J192" i="11" s="1"/>
  <c r="J191" i="11" a="1"/>
  <c r="J191" i="11" s="1"/>
  <c r="J190" i="11" a="1"/>
  <c r="J190" i="11" s="1"/>
  <c r="J189" i="11" a="1"/>
  <c r="J189" i="11" s="1"/>
  <c r="J188" i="11" a="1"/>
  <c r="J188" i="11" s="1"/>
  <c r="J187" i="11" a="1"/>
  <c r="J187" i="11" s="1"/>
  <c r="J186" i="11" a="1"/>
  <c r="J186" i="11" s="1"/>
  <c r="J185" i="11" a="1"/>
  <c r="J185" i="11" s="1"/>
  <c r="J184" i="11" a="1"/>
  <c r="J184" i="11" s="1"/>
  <c r="J183" i="11" a="1"/>
  <c r="J183" i="11" s="1"/>
  <c r="J182" i="11" a="1"/>
  <c r="J182" i="11" s="1"/>
  <c r="J181" i="11" a="1"/>
  <c r="J181" i="11" s="1"/>
  <c r="J180" i="11" a="1"/>
  <c r="J180" i="11" s="1"/>
  <c r="J179" i="11" a="1"/>
  <c r="J179" i="11" s="1"/>
  <c r="J178" i="11" a="1"/>
  <c r="J178" i="11" s="1"/>
  <c r="J177" i="11" a="1"/>
  <c r="J177" i="11" s="1"/>
  <c r="J176" i="11" a="1"/>
  <c r="J176" i="11" s="1"/>
  <c r="J175" i="11" a="1"/>
  <c r="J175" i="11" s="1"/>
  <c r="J174" i="11" a="1"/>
  <c r="J174" i="11" s="1"/>
  <c r="J173" i="11" a="1"/>
  <c r="J173" i="11" s="1"/>
  <c r="J172" i="11"/>
  <c r="J172" i="11" a="1"/>
  <c r="J171" i="11" a="1"/>
  <c r="J171" i="11" s="1"/>
  <c r="J170" i="11" a="1"/>
  <c r="J170" i="11" s="1"/>
  <c r="J169" i="11" a="1"/>
  <c r="J169" i="11" s="1"/>
  <c r="J168" i="11" a="1"/>
  <c r="J168" i="11" s="1"/>
  <c r="J167" i="11" a="1"/>
  <c r="J167" i="11" s="1"/>
  <c r="J166" i="11" a="1"/>
  <c r="J166" i="11" s="1"/>
  <c r="J165" i="11" a="1"/>
  <c r="J165" i="11" s="1"/>
  <c r="J164" i="11" a="1"/>
  <c r="J164" i="11" s="1"/>
  <c r="J163" i="11" a="1"/>
  <c r="J163" i="11" s="1"/>
  <c r="J162" i="11" a="1"/>
  <c r="J162" i="11" s="1"/>
  <c r="J161" i="11" a="1"/>
  <c r="J161" i="11" s="1"/>
  <c r="J160" i="11" a="1"/>
  <c r="J160" i="11" s="1"/>
  <c r="J159" i="11" a="1"/>
  <c r="J159" i="11" s="1"/>
  <c r="J158" i="11" a="1"/>
  <c r="J158" i="11" s="1"/>
  <c r="J157" i="11" a="1"/>
  <c r="J157" i="11" s="1"/>
  <c r="J156" i="11" a="1"/>
  <c r="J156" i="11" s="1"/>
  <c r="J155" i="11" a="1"/>
  <c r="J155" i="11" s="1"/>
  <c r="J154" i="11" a="1"/>
  <c r="J154" i="11" s="1"/>
  <c r="J153" i="11" a="1"/>
  <c r="J153" i="11" s="1"/>
  <c r="J152" i="11" a="1"/>
  <c r="J152" i="11" s="1"/>
  <c r="J151" i="11" a="1"/>
  <c r="J151" i="11" s="1"/>
  <c r="J150" i="11" a="1"/>
  <c r="J150" i="11" s="1"/>
  <c r="J149" i="11" a="1"/>
  <c r="J149" i="11" s="1"/>
  <c r="J148" i="11" a="1"/>
  <c r="J148" i="11" s="1"/>
  <c r="J147" i="11" a="1"/>
  <c r="J147" i="11" s="1"/>
  <c r="J146" i="11" a="1"/>
  <c r="J146" i="11" s="1"/>
  <c r="J145" i="11" a="1"/>
  <c r="J145" i="11" s="1"/>
  <c r="J144" i="11" a="1"/>
  <c r="J144" i="11" s="1"/>
  <c r="J143" i="11" a="1"/>
  <c r="J143" i="11" s="1"/>
  <c r="J142" i="11" a="1"/>
  <c r="J142" i="11" s="1"/>
  <c r="J141" i="11" a="1"/>
  <c r="J141" i="11" s="1"/>
  <c r="J140" i="11" a="1"/>
  <c r="J140" i="11" s="1"/>
  <c r="J139" i="11" a="1"/>
  <c r="J139" i="11" s="1"/>
  <c r="J138" i="11" a="1"/>
  <c r="J138" i="11" s="1"/>
  <c r="J137" i="11" a="1"/>
  <c r="J137" i="11" s="1"/>
  <c r="J136" i="11" a="1"/>
  <c r="J136" i="11" s="1"/>
  <c r="J135" i="11" a="1"/>
  <c r="J135" i="11" s="1"/>
  <c r="J134" i="11" a="1"/>
  <c r="J134" i="11" s="1"/>
  <c r="J133" i="11" a="1"/>
  <c r="J133" i="11" s="1"/>
  <c r="J132" i="11" a="1"/>
  <c r="J132" i="11" s="1"/>
  <c r="J131" i="11" a="1"/>
  <c r="J131" i="11" s="1"/>
  <c r="J130" i="11" a="1"/>
  <c r="J130" i="11" s="1"/>
  <c r="J129" i="11"/>
  <c r="J129" i="11" a="1"/>
  <c r="J128" i="11" a="1"/>
  <c r="J128" i="11" s="1"/>
  <c r="J127" i="11" a="1"/>
  <c r="J127" i="11" s="1"/>
  <c r="J126" i="11" a="1"/>
  <c r="J126" i="11" s="1"/>
  <c r="J125" i="11" a="1"/>
  <c r="J125" i="11" s="1"/>
  <c r="J124" i="11" a="1"/>
  <c r="J124" i="11" s="1"/>
  <c r="J123" i="11" a="1"/>
  <c r="J123" i="11" s="1"/>
  <c r="J122" i="11" a="1"/>
  <c r="J122" i="11" s="1"/>
  <c r="J121" i="11" a="1"/>
  <c r="J121" i="11" s="1"/>
  <c r="J120" i="11" a="1"/>
  <c r="J120" i="11" s="1"/>
  <c r="J119" i="11" a="1"/>
  <c r="J119" i="11" s="1"/>
  <c r="J118" i="11" a="1"/>
  <c r="J118" i="11" s="1"/>
  <c r="J117" i="11" a="1"/>
  <c r="J117" i="11" s="1"/>
  <c r="J116" i="11" a="1"/>
  <c r="J116" i="11" s="1"/>
  <c r="J115" i="11" a="1"/>
  <c r="J115" i="11" s="1"/>
  <c r="J114" i="11" a="1"/>
  <c r="J114" i="11" s="1"/>
  <c r="J113" i="11" a="1"/>
  <c r="J113" i="11" s="1"/>
  <c r="J112" i="11" a="1"/>
  <c r="J112" i="11" s="1"/>
  <c r="J111" i="11" a="1"/>
  <c r="J111" i="11" s="1"/>
  <c r="J110" i="11" a="1"/>
  <c r="J110" i="11" s="1"/>
  <c r="J109" i="11" a="1"/>
  <c r="J109" i="11" s="1"/>
  <c r="J108" i="11"/>
  <c r="J108" i="11" a="1"/>
  <c r="J107" i="11" a="1"/>
  <c r="J107" i="11" s="1"/>
  <c r="J106" i="11" a="1"/>
  <c r="J106" i="11" s="1"/>
  <c r="J105" i="11" a="1"/>
  <c r="J105" i="11" s="1"/>
  <c r="J104" i="11" a="1"/>
  <c r="J104" i="11" s="1"/>
  <c r="J103" i="11" a="1"/>
  <c r="J103" i="11" s="1"/>
  <c r="J102" i="11" a="1"/>
  <c r="J102" i="11" s="1"/>
  <c r="J101" i="11" a="1"/>
  <c r="J101" i="11" s="1"/>
  <c r="J100" i="11" a="1"/>
  <c r="J100" i="11" s="1"/>
  <c r="J99" i="11" a="1"/>
  <c r="J99" i="11" s="1"/>
  <c r="J98" i="11" a="1"/>
  <c r="J98" i="11" s="1"/>
  <c r="J97" i="11" a="1"/>
  <c r="J97" i="11" s="1"/>
  <c r="J96" i="11" a="1"/>
  <c r="J96" i="11" s="1"/>
  <c r="J95" i="11" a="1"/>
  <c r="J95" i="11" s="1"/>
  <c r="J94" i="11" a="1"/>
  <c r="J94" i="11" s="1"/>
  <c r="J93" i="11" a="1"/>
  <c r="J93" i="11" s="1"/>
  <c r="J92" i="11" a="1"/>
  <c r="J92" i="11" s="1"/>
  <c r="J91" i="11" a="1"/>
  <c r="J91" i="11" s="1"/>
  <c r="J90" i="11" a="1"/>
  <c r="J90" i="11" s="1"/>
  <c r="J89" i="11" a="1"/>
  <c r="J89" i="11" s="1"/>
  <c r="J88" i="11" a="1"/>
  <c r="J88" i="11" s="1"/>
  <c r="J87" i="11" a="1"/>
  <c r="J87" i="11" s="1"/>
  <c r="J86" i="11" a="1"/>
  <c r="J86" i="11" s="1"/>
  <c r="J85" i="11" a="1"/>
  <c r="J85" i="11" s="1"/>
  <c r="J84" i="11" a="1"/>
  <c r="J84" i="11" s="1"/>
  <c r="J83" i="11" a="1"/>
  <c r="J83" i="11" s="1"/>
  <c r="J82" i="11" a="1"/>
  <c r="J82" i="11" s="1"/>
  <c r="J81" i="11" a="1"/>
  <c r="J81" i="11" s="1"/>
  <c r="J80" i="11" a="1"/>
  <c r="J80" i="11" s="1"/>
  <c r="J79" i="11" a="1"/>
  <c r="J79" i="11" s="1"/>
  <c r="J78" i="11" a="1"/>
  <c r="J78" i="11" s="1"/>
  <c r="J77" i="11" a="1"/>
  <c r="J77" i="11" s="1"/>
  <c r="J76" i="11" a="1"/>
  <c r="J76" i="11" s="1"/>
  <c r="J75" i="11" a="1"/>
  <c r="J75" i="11" s="1"/>
  <c r="J74" i="11" a="1"/>
  <c r="J74" i="11" s="1"/>
  <c r="J73" i="11" a="1"/>
  <c r="J73" i="11" s="1"/>
  <c r="J72" i="11" a="1"/>
  <c r="J72" i="11" s="1"/>
  <c r="J71" i="11" a="1"/>
  <c r="J71" i="11" s="1"/>
  <c r="J70" i="11" a="1"/>
  <c r="J70" i="11" s="1"/>
  <c r="J69" i="11" a="1"/>
  <c r="J69" i="11" s="1"/>
  <c r="J68" i="11" a="1"/>
  <c r="J68" i="11" s="1"/>
  <c r="J67" i="11" a="1"/>
  <c r="J67" i="11" s="1"/>
  <c r="J66" i="11" a="1"/>
  <c r="J66" i="11" s="1"/>
  <c r="J65" i="11"/>
  <c r="J65" i="11" a="1"/>
  <c r="J64" i="11" a="1"/>
  <c r="J64" i="11" s="1"/>
  <c r="J63" i="11" a="1"/>
  <c r="J63" i="11" s="1"/>
  <c r="J62" i="11" a="1"/>
  <c r="J62" i="11" s="1"/>
  <c r="J61" i="11" a="1"/>
  <c r="J61" i="11" s="1"/>
  <c r="J60" i="11" a="1"/>
  <c r="J60" i="11" s="1"/>
  <c r="J59" i="11" a="1"/>
  <c r="J59" i="11" s="1"/>
  <c r="J58" i="11" a="1"/>
  <c r="J58" i="11" s="1"/>
  <c r="J57" i="11" a="1"/>
  <c r="J57" i="11" s="1"/>
  <c r="J56" i="11" a="1"/>
  <c r="J56" i="11" s="1"/>
  <c r="J55" i="11" a="1"/>
  <c r="J55" i="11" s="1"/>
  <c r="J54" i="11" a="1"/>
  <c r="J54" i="11" s="1"/>
  <c r="J53" i="11" a="1"/>
  <c r="J53" i="11" s="1"/>
  <c r="J52" i="11" a="1"/>
  <c r="J52" i="11" s="1"/>
  <c r="J51" i="11" a="1"/>
  <c r="J51" i="11" s="1"/>
  <c r="J50" i="11" a="1"/>
  <c r="J50" i="11" s="1"/>
  <c r="J49" i="11" a="1"/>
  <c r="J49" i="11" s="1"/>
  <c r="J48" i="11" a="1"/>
  <c r="J48" i="11" s="1"/>
  <c r="J47" i="11" a="1"/>
  <c r="J47" i="11" s="1"/>
  <c r="J46" i="11" a="1"/>
  <c r="J46" i="11" s="1"/>
  <c r="J45" i="11" a="1"/>
  <c r="J45" i="11" s="1"/>
  <c r="J44" i="11"/>
  <c r="J44" i="11" a="1"/>
  <c r="J43" i="11" a="1"/>
  <c r="J43" i="11" s="1"/>
  <c r="J42" i="11" a="1"/>
  <c r="J42" i="11" s="1"/>
  <c r="J41" i="11" a="1"/>
  <c r="J41" i="11" s="1"/>
  <c r="J40" i="11" a="1"/>
  <c r="J40" i="11" s="1"/>
  <c r="J39" i="11" a="1"/>
  <c r="J39" i="11" s="1"/>
  <c r="J38" i="11" a="1"/>
  <c r="J38" i="11" s="1"/>
  <c r="J37" i="11" a="1"/>
  <c r="J37" i="11" s="1"/>
  <c r="J36" i="11" a="1"/>
  <c r="J36" i="11" s="1"/>
  <c r="J35" i="11" a="1"/>
  <c r="J35" i="11" s="1"/>
  <c r="J34" i="11" a="1"/>
  <c r="J34" i="11" s="1"/>
  <c r="J33" i="11" a="1"/>
  <c r="J33" i="11" s="1"/>
  <c r="J32" i="11" a="1"/>
  <c r="J32" i="11" s="1"/>
  <c r="J31" i="11" a="1"/>
  <c r="J31" i="11" s="1"/>
  <c r="J30" i="11" a="1"/>
  <c r="J30" i="11" s="1"/>
  <c r="J29" i="11" a="1"/>
  <c r="J29" i="11" s="1"/>
  <c r="J28" i="11" a="1"/>
  <c r="J28" i="11" s="1"/>
  <c r="J27" i="11" a="1"/>
  <c r="J27" i="11" s="1"/>
  <c r="J26" i="11" a="1"/>
  <c r="J26" i="11" s="1"/>
  <c r="J25" i="11" a="1"/>
  <c r="J25" i="11" s="1"/>
  <c r="J24" i="11" a="1"/>
  <c r="J24" i="11" s="1"/>
  <c r="J23" i="11" a="1"/>
  <c r="J23" i="11" s="1"/>
  <c r="J22" i="11" a="1"/>
  <c r="J22" i="11" s="1"/>
  <c r="J21" i="11" a="1"/>
  <c r="J21" i="11" s="1"/>
  <c r="J20" i="11" a="1"/>
  <c r="J20" i="11" s="1"/>
  <c r="J19" i="11" a="1"/>
  <c r="J19" i="11" s="1"/>
  <c r="J18" i="11" a="1"/>
  <c r="J18" i="11" s="1"/>
  <c r="J17" i="11" a="1"/>
  <c r="J17" i="11" s="1"/>
  <c r="J16" i="11" a="1"/>
  <c r="J16" i="11" s="1"/>
  <c r="J15" i="11" a="1"/>
  <c r="J15" i="11" s="1"/>
  <c r="J14" i="11" a="1"/>
  <c r="J14" i="11" s="1"/>
  <c r="J13" i="11" a="1"/>
  <c r="J13" i="11" s="1"/>
  <c r="J12" i="11" a="1"/>
  <c r="J12" i="11" s="1"/>
  <c r="J11" i="11" a="1"/>
  <c r="J11" i="11" s="1"/>
  <c r="J10" i="11" a="1"/>
  <c r="J10" i="11" s="1"/>
  <c r="J9" i="11" a="1"/>
  <c r="J9" i="11" s="1"/>
  <c r="J8" i="11" a="1"/>
  <c r="J8" i="11" s="1"/>
  <c r="J350" i="10" a="1"/>
  <c r="J350" i="10" s="1"/>
  <c r="J349" i="10" a="1"/>
  <c r="J349" i="10" s="1"/>
  <c r="J348" i="10" a="1"/>
  <c r="J348" i="10" s="1"/>
  <c r="J347" i="10" a="1"/>
  <c r="J347" i="10" s="1"/>
  <c r="J346" i="10" a="1"/>
  <c r="J346" i="10" s="1"/>
  <c r="J345" i="10" a="1"/>
  <c r="J345" i="10" s="1"/>
  <c r="J344" i="10"/>
  <c r="J344" i="10" a="1"/>
  <c r="J343" i="10" a="1"/>
  <c r="J343" i="10" s="1"/>
  <c r="J342" i="10" a="1"/>
  <c r="J342" i="10" s="1"/>
  <c r="J341" i="10" a="1"/>
  <c r="J341" i="10" s="1"/>
  <c r="J340" i="10" a="1"/>
  <c r="J340" i="10" s="1"/>
  <c r="J339" i="10" a="1"/>
  <c r="J339" i="10" s="1"/>
  <c r="J338" i="10" a="1"/>
  <c r="J338" i="10" s="1"/>
  <c r="J337" i="10" a="1"/>
  <c r="J337" i="10" s="1"/>
  <c r="J336" i="10" a="1"/>
  <c r="J336" i="10" s="1"/>
  <c r="J335" i="10" a="1"/>
  <c r="J335" i="10" s="1"/>
  <c r="J334" i="10" a="1"/>
  <c r="J334" i="10" s="1"/>
  <c r="J333" i="10" a="1"/>
  <c r="J333" i="10" s="1"/>
  <c r="J332" i="10" a="1"/>
  <c r="J332" i="10" s="1"/>
  <c r="J331" i="10" a="1"/>
  <c r="J331" i="10" s="1"/>
  <c r="J330" i="10" a="1"/>
  <c r="J330" i="10" s="1"/>
  <c r="J329" i="10" a="1"/>
  <c r="J329" i="10" s="1"/>
  <c r="J328" i="10" a="1"/>
  <c r="J328" i="10" s="1"/>
  <c r="J327" i="10" a="1"/>
  <c r="J327" i="10" s="1"/>
  <c r="J326" i="10" a="1"/>
  <c r="J326" i="10" s="1"/>
  <c r="J325" i="10" a="1"/>
  <c r="J325" i="10" s="1"/>
  <c r="J324" i="10" a="1"/>
  <c r="J324" i="10" s="1"/>
  <c r="J323" i="10"/>
  <c r="J323" i="10" a="1"/>
  <c r="J322" i="10" a="1"/>
  <c r="J322" i="10" s="1"/>
  <c r="J321" i="10" a="1"/>
  <c r="J321" i="10" s="1"/>
  <c r="J320" i="10" a="1"/>
  <c r="J320" i="10" s="1"/>
  <c r="J319" i="10" a="1"/>
  <c r="J319" i="10" s="1"/>
  <c r="J318" i="10" a="1"/>
  <c r="J318" i="10" s="1"/>
  <c r="J317" i="10" a="1"/>
  <c r="J317" i="10" s="1"/>
  <c r="J316" i="10" a="1"/>
  <c r="J316" i="10" s="1"/>
  <c r="J315" i="10" a="1"/>
  <c r="J315" i="10" s="1"/>
  <c r="J314" i="10" a="1"/>
  <c r="J314" i="10" s="1"/>
  <c r="J313" i="10" a="1"/>
  <c r="J313" i="10" s="1"/>
  <c r="J312" i="10" a="1"/>
  <c r="J312" i="10" s="1"/>
  <c r="J311" i="10" a="1"/>
  <c r="J311" i="10" s="1"/>
  <c r="J310" i="10" a="1"/>
  <c r="J310" i="10" s="1"/>
  <c r="J309" i="10" a="1"/>
  <c r="J309" i="10" s="1"/>
  <c r="J308" i="10" a="1"/>
  <c r="J308" i="10" s="1"/>
  <c r="J307" i="10" a="1"/>
  <c r="J307" i="10" s="1"/>
  <c r="J306" i="10" a="1"/>
  <c r="J306" i="10" s="1"/>
  <c r="J305" i="10" a="1"/>
  <c r="J305" i="10" s="1"/>
  <c r="J304" i="10" a="1"/>
  <c r="J304" i="10" s="1"/>
  <c r="J303" i="10" a="1"/>
  <c r="J303" i="10" s="1"/>
  <c r="J302" i="10" a="1"/>
  <c r="J302" i="10" s="1"/>
  <c r="J301" i="10" a="1"/>
  <c r="J301" i="10" s="1"/>
  <c r="J300" i="10" a="1"/>
  <c r="J300" i="10" s="1"/>
  <c r="J299" i="10" a="1"/>
  <c r="J299" i="10" s="1"/>
  <c r="J298" i="10" a="1"/>
  <c r="J298" i="10" s="1"/>
  <c r="J297" i="10" a="1"/>
  <c r="J297" i="10" s="1"/>
  <c r="J296" i="10" a="1"/>
  <c r="J296" i="10" s="1"/>
  <c r="J295" i="10" a="1"/>
  <c r="J295" i="10" s="1"/>
  <c r="J294" i="10" a="1"/>
  <c r="J294" i="10" s="1"/>
  <c r="J293" i="10" a="1"/>
  <c r="J293" i="10" s="1"/>
  <c r="J292" i="10" a="1"/>
  <c r="J292" i="10" s="1"/>
  <c r="J291" i="10" a="1"/>
  <c r="J291" i="10" s="1"/>
  <c r="J290" i="10" a="1"/>
  <c r="J290" i="10" s="1"/>
  <c r="J289" i="10" a="1"/>
  <c r="J289" i="10" s="1"/>
  <c r="J288" i="10" a="1"/>
  <c r="J288" i="10" s="1"/>
  <c r="J287" i="10" a="1"/>
  <c r="J287" i="10" s="1"/>
  <c r="J286" i="10" a="1"/>
  <c r="J286" i="10" s="1"/>
  <c r="J285" i="10" a="1"/>
  <c r="J285" i="10" s="1"/>
  <c r="J284" i="10" a="1"/>
  <c r="J284" i="10" s="1"/>
  <c r="J283" i="10" a="1"/>
  <c r="J283" i="10" s="1"/>
  <c r="J282" i="10" a="1"/>
  <c r="J282" i="10" s="1"/>
  <c r="J281" i="10" a="1"/>
  <c r="J281" i="10" s="1"/>
  <c r="J280" i="10"/>
  <c r="J280" i="10" a="1"/>
  <c r="J279" i="10" a="1"/>
  <c r="J279" i="10" s="1"/>
  <c r="J278" i="10" a="1"/>
  <c r="J278" i="10" s="1"/>
  <c r="J277" i="10" a="1"/>
  <c r="J277" i="10" s="1"/>
  <c r="J276" i="10" a="1"/>
  <c r="J276" i="10" s="1"/>
  <c r="J275" i="10" a="1"/>
  <c r="J275" i="10" s="1"/>
  <c r="J274" i="10" a="1"/>
  <c r="J274" i="10" s="1"/>
  <c r="J273" i="10" a="1"/>
  <c r="J273" i="10" s="1"/>
  <c r="J272" i="10" a="1"/>
  <c r="J272" i="10" s="1"/>
  <c r="J271" i="10" a="1"/>
  <c r="J271" i="10" s="1"/>
  <c r="J270" i="10" a="1"/>
  <c r="J270" i="10" s="1"/>
  <c r="J269" i="10" a="1"/>
  <c r="J269" i="10" s="1"/>
  <c r="J268" i="10" a="1"/>
  <c r="J268" i="10" s="1"/>
  <c r="J267" i="10" a="1"/>
  <c r="J267" i="10" s="1"/>
  <c r="J266" i="10" a="1"/>
  <c r="J266" i="10" s="1"/>
  <c r="J265" i="10" a="1"/>
  <c r="J265" i="10" s="1"/>
  <c r="J264" i="10" a="1"/>
  <c r="J264" i="10" s="1"/>
  <c r="J263" i="10" a="1"/>
  <c r="J263" i="10" s="1"/>
  <c r="J262" i="10" a="1"/>
  <c r="J262" i="10" s="1"/>
  <c r="J261" i="10" a="1"/>
  <c r="J261" i="10" s="1"/>
  <c r="J260" i="10" a="1"/>
  <c r="J260" i="10" s="1"/>
  <c r="J259" i="10"/>
  <c r="J259" i="10" a="1"/>
  <c r="J258" i="10" a="1"/>
  <c r="J258" i="10" s="1"/>
  <c r="J257" i="10" a="1"/>
  <c r="J257" i="10" s="1"/>
  <c r="J256" i="10" a="1"/>
  <c r="J256" i="10" s="1"/>
  <c r="J255" i="10" a="1"/>
  <c r="J255" i="10" s="1"/>
  <c r="J254" i="10" a="1"/>
  <c r="J254" i="10" s="1"/>
  <c r="J253" i="10" a="1"/>
  <c r="J253" i="10" s="1"/>
  <c r="J252" i="10" a="1"/>
  <c r="J252" i="10" s="1"/>
  <c r="J251" i="10" a="1"/>
  <c r="J251" i="10" s="1"/>
  <c r="J250" i="10" a="1"/>
  <c r="J250" i="10" s="1"/>
  <c r="J249" i="10"/>
  <c r="J249" i="10" a="1"/>
  <c r="J248" i="10"/>
  <c r="J248" i="10" a="1"/>
  <c r="J247" i="10"/>
  <c r="J247" i="10" a="1"/>
  <c r="J246" i="10" a="1"/>
  <c r="J246" i="10" s="1"/>
  <c r="J245" i="10" a="1"/>
  <c r="J245" i="10" s="1"/>
  <c r="J244" i="10"/>
  <c r="J244" i="10" a="1"/>
  <c r="J243" i="10" a="1"/>
  <c r="J243" i="10" s="1"/>
  <c r="J242" i="10" a="1"/>
  <c r="J242" i="10" s="1"/>
  <c r="J241" i="10"/>
  <c r="J241" i="10" a="1"/>
  <c r="J240" i="10"/>
  <c r="J240" i="10" a="1"/>
  <c r="J239" i="10"/>
  <c r="J239" i="10" a="1"/>
  <c r="J238" i="10" a="1"/>
  <c r="J238" i="10" s="1"/>
  <c r="J237" i="10" a="1"/>
  <c r="J237" i="10" s="1"/>
  <c r="J236" i="10" a="1"/>
  <c r="J236" i="10" s="1"/>
  <c r="J235" i="10"/>
  <c r="J235" i="10" a="1"/>
  <c r="J234" i="10" a="1"/>
  <c r="J234" i="10" s="1"/>
  <c r="J233" i="10"/>
  <c r="J233" i="10" a="1"/>
  <c r="J232" i="10"/>
  <c r="J232" i="10" a="1"/>
  <c r="J231" i="10" a="1"/>
  <c r="J231" i="10" s="1"/>
  <c r="J230" i="10" a="1"/>
  <c r="J230" i="10" s="1"/>
  <c r="J229" i="10" a="1"/>
  <c r="J229" i="10" s="1"/>
  <c r="J228" i="10" a="1"/>
  <c r="J228" i="10" s="1"/>
  <c r="J227" i="10" a="1"/>
  <c r="J227" i="10" s="1"/>
  <c r="J226" i="10" a="1"/>
  <c r="J226" i="10" s="1"/>
  <c r="J225" i="10"/>
  <c r="J225" i="10" a="1"/>
  <c r="J224" i="10"/>
  <c r="J224" i="10" a="1"/>
  <c r="J223" i="10"/>
  <c r="J223" i="10" a="1"/>
  <c r="J222" i="10" a="1"/>
  <c r="J222" i="10" s="1"/>
  <c r="J221" i="10"/>
  <c r="J221" i="10" a="1"/>
  <c r="J220" i="10" a="1"/>
  <c r="J220" i="10" s="1"/>
  <c r="J219" i="10" a="1"/>
  <c r="J219" i="10" s="1"/>
  <c r="J218" i="10" a="1"/>
  <c r="J218" i="10" s="1"/>
  <c r="J217" i="10" a="1"/>
  <c r="J217" i="10" s="1"/>
  <c r="J216" i="10"/>
  <c r="J216" i="10" a="1"/>
  <c r="J215" i="10"/>
  <c r="J215" i="10" a="1"/>
  <c r="J214" i="10" a="1"/>
  <c r="J214" i="10" s="1"/>
  <c r="J213" i="10" a="1"/>
  <c r="J213" i="10" s="1"/>
  <c r="J212" i="10" a="1"/>
  <c r="J212" i="10" s="1"/>
  <c r="J211" i="10" a="1"/>
  <c r="J211" i="10" s="1"/>
  <c r="J210" i="10" a="1"/>
  <c r="J210" i="10" s="1"/>
  <c r="J209" i="10"/>
  <c r="J209" i="10" a="1"/>
  <c r="J208" i="10"/>
  <c r="J208" i="10" a="1"/>
  <c r="J207" i="10"/>
  <c r="J207" i="10" a="1"/>
  <c r="J206" i="10" a="1"/>
  <c r="J206" i="10" s="1"/>
  <c r="J205" i="10" a="1"/>
  <c r="J205" i="10" s="1"/>
  <c r="J204" i="10" a="1"/>
  <c r="J204" i="10" s="1"/>
  <c r="J203" i="10" a="1"/>
  <c r="J203" i="10" s="1"/>
  <c r="J202" i="10" a="1"/>
  <c r="J202" i="10" s="1"/>
  <c r="J201" i="10"/>
  <c r="J201" i="10" a="1"/>
  <c r="J200" i="10"/>
  <c r="J200" i="10" a="1"/>
  <c r="J199" i="10" a="1"/>
  <c r="J199" i="10" s="1"/>
  <c r="J198" i="10" a="1"/>
  <c r="J198" i="10" s="1"/>
  <c r="J197" i="10" a="1"/>
  <c r="J197" i="10" s="1"/>
  <c r="J196" i="10" a="1"/>
  <c r="J196" i="10" s="1"/>
  <c r="J195" i="10" a="1"/>
  <c r="J195" i="10" s="1"/>
  <c r="J194" i="10" a="1"/>
  <c r="J194" i="10" s="1"/>
  <c r="J193" i="10"/>
  <c r="J193" i="10" a="1"/>
  <c r="J192" i="10"/>
  <c r="J192" i="10" a="1"/>
  <c r="J191" i="10"/>
  <c r="J191" i="10" a="1"/>
  <c r="J190" i="10" a="1"/>
  <c r="J190" i="10" s="1"/>
  <c r="J189" i="10" a="1"/>
  <c r="J189" i="10" s="1"/>
  <c r="J188" i="10" a="1"/>
  <c r="J188" i="10" s="1"/>
  <c r="J187" i="10" a="1"/>
  <c r="J187" i="10" s="1"/>
  <c r="J186" i="10" a="1"/>
  <c r="J186" i="10" s="1"/>
  <c r="J185" i="10"/>
  <c r="J185" i="10" a="1"/>
  <c r="J184" i="10"/>
  <c r="J184" i="10" a="1"/>
  <c r="J183" i="10"/>
  <c r="J183" i="10" a="1"/>
  <c r="J182" i="10" a="1"/>
  <c r="J182" i="10" s="1"/>
  <c r="J181" i="10" a="1"/>
  <c r="J181" i="10" s="1"/>
  <c r="J180" i="10"/>
  <c r="J180" i="10" a="1"/>
  <c r="J179" i="10" a="1"/>
  <c r="J179" i="10" s="1"/>
  <c r="J178" i="10" a="1"/>
  <c r="J178" i="10" s="1"/>
  <c r="J177" i="10"/>
  <c r="J177" i="10" a="1"/>
  <c r="J176" i="10" a="1"/>
  <c r="J176" i="10" s="1"/>
  <c r="J175" i="10"/>
  <c r="J175" i="10" a="1"/>
  <c r="J174" i="10" a="1"/>
  <c r="J174" i="10" s="1"/>
  <c r="J173" i="10" a="1"/>
  <c r="J173" i="10" s="1"/>
  <c r="J172" i="10" a="1"/>
  <c r="J172" i="10" s="1"/>
  <c r="J171" i="10" a="1"/>
  <c r="J171" i="10" s="1"/>
  <c r="J170" i="10" a="1"/>
  <c r="J170" i="10" s="1"/>
  <c r="J169" i="10"/>
  <c r="J169" i="10" a="1"/>
  <c r="J168" i="10"/>
  <c r="J168" i="10" a="1"/>
  <c r="J167" i="10"/>
  <c r="J167" i="10" a="1"/>
  <c r="J166" i="10" a="1"/>
  <c r="J166" i="10" s="1"/>
  <c r="J165" i="10" a="1"/>
  <c r="J165" i="10" s="1"/>
  <c r="J164" i="10" a="1"/>
  <c r="J164" i="10" s="1"/>
  <c r="J163" i="10" a="1"/>
  <c r="J163" i="10" s="1"/>
  <c r="J162" i="10" a="1"/>
  <c r="J162" i="10" s="1"/>
  <c r="J161" i="10"/>
  <c r="J161" i="10" a="1"/>
  <c r="J160" i="10"/>
  <c r="J160" i="10" a="1"/>
  <c r="J159" i="10"/>
  <c r="J159" i="10" a="1"/>
  <c r="J158" i="10" a="1"/>
  <c r="J158" i="10" s="1"/>
  <c r="J157" i="10"/>
  <c r="J157" i="10" a="1"/>
  <c r="J156" i="10" a="1"/>
  <c r="J156" i="10" s="1"/>
  <c r="J155" i="10" a="1"/>
  <c r="J155" i="10" s="1"/>
  <c r="J154" i="10" a="1"/>
  <c r="J154" i="10" s="1"/>
  <c r="J153" i="10"/>
  <c r="J153" i="10" a="1"/>
  <c r="J152" i="10"/>
  <c r="J152" i="10" a="1"/>
  <c r="J151" i="10"/>
  <c r="J151" i="10" a="1"/>
  <c r="J150" i="10" a="1"/>
  <c r="J150" i="10" s="1"/>
  <c r="J149" i="10" a="1"/>
  <c r="J149" i="10" s="1"/>
  <c r="J148" i="10"/>
  <c r="J148" i="10" a="1"/>
  <c r="J147" i="10" a="1"/>
  <c r="J147" i="10" s="1"/>
  <c r="J146" i="10" a="1"/>
  <c r="J146" i="10" s="1"/>
  <c r="J145" i="10"/>
  <c r="J145" i="10" a="1"/>
  <c r="J144" i="10" a="1"/>
  <c r="J144" i="10" s="1"/>
  <c r="J143" i="10"/>
  <c r="J143" i="10" a="1"/>
  <c r="J142" i="10" a="1"/>
  <c r="J142" i="10" s="1"/>
  <c r="J141" i="10" a="1"/>
  <c r="J141" i="10" s="1"/>
  <c r="J140" i="10" a="1"/>
  <c r="J140" i="10" s="1"/>
  <c r="J139" i="10"/>
  <c r="J139" i="10" a="1"/>
  <c r="J138" i="10" a="1"/>
  <c r="J138" i="10" s="1"/>
  <c r="J137" i="10"/>
  <c r="J137" i="10" a="1"/>
  <c r="J136" i="10"/>
  <c r="J136" i="10" a="1"/>
  <c r="J135" i="10" a="1"/>
  <c r="J135" i="10" s="1"/>
  <c r="J134" i="10" a="1"/>
  <c r="J134" i="10" s="1"/>
  <c r="J133" i="10" a="1"/>
  <c r="J133" i="10" s="1"/>
  <c r="J132" i="10" a="1"/>
  <c r="J132" i="10" s="1"/>
  <c r="J131" i="10" a="1"/>
  <c r="J131" i="10" s="1"/>
  <c r="J130" i="10" a="1"/>
  <c r="J130" i="10" s="1"/>
  <c r="J129" i="10"/>
  <c r="J129" i="10" a="1"/>
  <c r="J128" i="10"/>
  <c r="J128" i="10" a="1"/>
  <c r="J127" i="10"/>
  <c r="J127" i="10" a="1"/>
  <c r="J126" i="10" a="1"/>
  <c r="J126" i="10" s="1"/>
  <c r="J125" i="10" a="1"/>
  <c r="J125" i="10" s="1"/>
  <c r="J124" i="10" a="1"/>
  <c r="J124" i="10" s="1"/>
  <c r="J123" i="10" a="1"/>
  <c r="J123" i="10" s="1"/>
  <c r="J122" i="10" a="1"/>
  <c r="J122" i="10" s="1"/>
  <c r="J121" i="10" a="1"/>
  <c r="J121" i="10" s="1"/>
  <c r="J120" i="10"/>
  <c r="J120" i="10" a="1"/>
  <c r="J119" i="10"/>
  <c r="J119" i="10" a="1"/>
  <c r="J118" i="10" a="1"/>
  <c r="J118" i="10" s="1"/>
  <c r="J117" i="10" a="1"/>
  <c r="J117" i="10" s="1"/>
  <c r="J116" i="10" a="1"/>
  <c r="J116" i="10" s="1"/>
  <c r="J115" i="10" a="1"/>
  <c r="J115" i="10" s="1"/>
  <c r="J114" i="10" a="1"/>
  <c r="J114" i="10" s="1"/>
  <c r="J113" i="10"/>
  <c r="J113" i="10" a="1"/>
  <c r="J112" i="10"/>
  <c r="J112" i="10" a="1"/>
  <c r="J111" i="10"/>
  <c r="J111" i="10" a="1"/>
  <c r="J110" i="10" a="1"/>
  <c r="J110" i="10" s="1"/>
  <c r="J109" i="10" a="1"/>
  <c r="J109" i="10" s="1"/>
  <c r="J108" i="10" a="1"/>
  <c r="J108" i="10" s="1"/>
  <c r="J107" i="10" a="1"/>
  <c r="J107" i="10" s="1"/>
  <c r="J106" i="10" a="1"/>
  <c r="J106" i="10" s="1"/>
  <c r="J105" i="10"/>
  <c r="J105" i="10" a="1"/>
  <c r="J104" i="10"/>
  <c r="J104" i="10" a="1"/>
  <c r="J103" i="10"/>
  <c r="J103" i="10" a="1"/>
  <c r="J102" i="10" a="1"/>
  <c r="J102" i="10" s="1"/>
  <c r="J101" i="10" a="1"/>
  <c r="J101" i="10" s="1"/>
  <c r="J100" i="10" a="1"/>
  <c r="J100" i="10" s="1"/>
  <c r="J99" i="10" a="1"/>
  <c r="J99" i="10" s="1"/>
  <c r="J98" i="10" a="1"/>
  <c r="J98" i="10" s="1"/>
  <c r="J97" i="10"/>
  <c r="J97" i="10" a="1"/>
  <c r="J96" i="10"/>
  <c r="J96" i="10" a="1"/>
  <c r="J95" i="10"/>
  <c r="J95" i="10" a="1"/>
  <c r="J94" i="10" a="1"/>
  <c r="J94" i="10" s="1"/>
  <c r="J93" i="10"/>
  <c r="J93" i="10" a="1"/>
  <c r="J92" i="10" a="1"/>
  <c r="J92" i="10" s="1"/>
  <c r="J91" i="10" a="1"/>
  <c r="J91" i="10" s="1"/>
  <c r="J90" i="10" a="1"/>
  <c r="J90" i="10" s="1"/>
  <c r="J89" i="10" a="1"/>
  <c r="J89" i="10" s="1"/>
  <c r="J88" i="10"/>
  <c r="J88" i="10" a="1"/>
  <c r="J87" i="10"/>
  <c r="J87" i="10" a="1"/>
  <c r="J86" i="10" a="1"/>
  <c r="J86" i="10" s="1"/>
  <c r="J85" i="10" a="1"/>
  <c r="J85" i="10" s="1"/>
  <c r="J84" i="10" a="1"/>
  <c r="J84" i="10" s="1"/>
  <c r="J83" i="10" a="1"/>
  <c r="J83" i="10" s="1"/>
  <c r="J82" i="10" a="1"/>
  <c r="J82" i="10" s="1"/>
  <c r="J81" i="10"/>
  <c r="J81" i="10" a="1"/>
  <c r="J80" i="10" a="1"/>
  <c r="J80" i="10" s="1"/>
  <c r="J79" i="10"/>
  <c r="J79" i="10" a="1"/>
  <c r="J78" i="10" a="1"/>
  <c r="J78" i="10" s="1"/>
  <c r="J77" i="10" a="1"/>
  <c r="J77" i="10" s="1"/>
  <c r="J76" i="10" a="1"/>
  <c r="J76" i="10" s="1"/>
  <c r="J75" i="10" a="1"/>
  <c r="J75" i="10" s="1"/>
  <c r="J74" i="10" a="1"/>
  <c r="J74" i="10" s="1"/>
  <c r="J73" i="10"/>
  <c r="J73" i="10" a="1"/>
  <c r="J72" i="10"/>
  <c r="J72" i="10" a="1"/>
  <c r="J71" i="10" a="1"/>
  <c r="J71" i="10" s="1"/>
  <c r="J70" i="10" a="1"/>
  <c r="J70" i="10" s="1"/>
  <c r="J69" i="10"/>
  <c r="J69" i="10" a="1"/>
  <c r="J68" i="10" a="1"/>
  <c r="J68" i="10" s="1"/>
  <c r="J67" i="10" a="1"/>
  <c r="J67" i="10" s="1"/>
  <c r="J66" i="10" a="1"/>
  <c r="J66" i="10" s="1"/>
  <c r="J65" i="10" a="1"/>
  <c r="J65" i="10" s="1"/>
  <c r="J64" i="10"/>
  <c r="J64" i="10" a="1"/>
  <c r="J63" i="10"/>
  <c r="J63" i="10" a="1"/>
  <c r="J62" i="10" a="1"/>
  <c r="J62" i="10" s="1"/>
  <c r="J61" i="10"/>
  <c r="J61" i="10" a="1"/>
  <c r="J60" i="10" a="1"/>
  <c r="J60" i="10" s="1"/>
  <c r="J59" i="10"/>
  <c r="J59" i="10" a="1"/>
  <c r="J58" i="10" a="1"/>
  <c r="J58" i="10" s="1"/>
  <c r="J57" i="10"/>
  <c r="J57" i="10" a="1"/>
  <c r="J56" i="10" a="1"/>
  <c r="J56" i="10" s="1"/>
  <c r="J55" i="10" a="1"/>
  <c r="J55" i="10" s="1"/>
  <c r="J54" i="10" a="1"/>
  <c r="J54" i="10" s="1"/>
  <c r="J53" i="10" a="1"/>
  <c r="J53" i="10" s="1"/>
  <c r="J52" i="10"/>
  <c r="J52" i="10" a="1"/>
  <c r="J51" i="10" a="1"/>
  <c r="J51" i="10" s="1"/>
  <c r="J50" i="10" a="1"/>
  <c r="J50" i="10" s="1"/>
  <c r="J49" i="10" a="1"/>
  <c r="J49" i="10" s="1"/>
  <c r="J48" i="10" a="1"/>
  <c r="J48" i="10" s="1"/>
  <c r="J47" i="10"/>
  <c r="J47" i="10" a="1"/>
  <c r="J46" i="10" a="1"/>
  <c r="J46" i="10" s="1"/>
  <c r="J45" i="10" a="1"/>
  <c r="J45" i="10" s="1"/>
  <c r="J44" i="10" a="1"/>
  <c r="J44" i="10" s="1"/>
  <c r="J43" i="10"/>
  <c r="J43" i="10" a="1"/>
  <c r="J42" i="10" a="1"/>
  <c r="J42" i="10" s="1"/>
  <c r="J41" i="10" a="1"/>
  <c r="J41" i="10" s="1"/>
  <c r="J40" i="10"/>
  <c r="J40" i="10" a="1"/>
  <c r="J39" i="10" a="1"/>
  <c r="J39" i="10" s="1"/>
  <c r="J38" i="10"/>
  <c r="J38" i="10" a="1"/>
  <c r="J37" i="10" a="1"/>
  <c r="J37" i="10" s="1"/>
  <c r="J36" i="10" a="1"/>
  <c r="J36" i="10" s="1"/>
  <c r="J35" i="10" a="1"/>
  <c r="J35" i="10" s="1"/>
  <c r="J34" i="10"/>
  <c r="J34" i="10" a="1"/>
  <c r="J33" i="10" a="1"/>
  <c r="J33" i="10" s="1"/>
  <c r="J32" i="10" a="1"/>
  <c r="J32" i="10" s="1"/>
  <c r="J31" i="10"/>
  <c r="J31" i="10" a="1"/>
  <c r="J30" i="10" a="1"/>
  <c r="J30" i="10" s="1"/>
  <c r="J29" i="10" a="1"/>
  <c r="J29" i="10" s="1"/>
  <c r="J28" i="10" a="1"/>
  <c r="J28" i="10" s="1"/>
  <c r="J27" i="10" a="1"/>
  <c r="J27" i="10" s="1"/>
  <c r="J26" i="10" a="1"/>
  <c r="J26" i="10" s="1"/>
  <c r="J25" i="10" a="1"/>
  <c r="J25" i="10" s="1"/>
  <c r="J24" i="10"/>
  <c r="J24" i="10" a="1"/>
  <c r="J23" i="10" a="1"/>
  <c r="J23" i="10" s="1"/>
  <c r="J22" i="10"/>
  <c r="J22" i="10" a="1"/>
  <c r="J21" i="10" a="1"/>
  <c r="J21" i="10" s="1"/>
  <c r="J20" i="10"/>
  <c r="J20" i="10" a="1"/>
  <c r="J19" i="10" a="1"/>
  <c r="J19" i="10" s="1"/>
  <c r="J18" i="10" a="1"/>
  <c r="J18" i="10" s="1"/>
  <c r="J17" i="10" a="1"/>
  <c r="J17" i="10" s="1"/>
  <c r="J16" i="10" a="1"/>
  <c r="J16" i="10" s="1"/>
  <c r="J15" i="10"/>
  <c r="J15" i="10" a="1"/>
  <c r="J14" i="10" a="1"/>
  <c r="J14" i="10" s="1"/>
  <c r="J13" i="10" a="1"/>
  <c r="J13" i="10" s="1"/>
  <c r="J12" i="10" a="1"/>
  <c r="J12" i="10" s="1"/>
  <c r="J11" i="10"/>
  <c r="J11" i="10" a="1"/>
  <c r="J10" i="10" a="1"/>
  <c r="J10" i="10" s="1"/>
  <c r="J9" i="10" a="1"/>
  <c r="J9" i="10" s="1"/>
  <c r="J8" i="10"/>
  <c r="J8" i="10" a="1"/>
  <c r="J354" i="8" a="1"/>
  <c r="J354" i="8" s="1"/>
  <c r="J353" i="8"/>
  <c r="J353" i="8" a="1"/>
  <c r="J352" i="8" a="1"/>
  <c r="J352" i="8" s="1"/>
  <c r="J351" i="8" a="1"/>
  <c r="J351" i="8" s="1"/>
  <c r="J350" i="8" a="1"/>
  <c r="J350" i="8" s="1"/>
  <c r="J349" i="8"/>
  <c r="J349" i="8" a="1"/>
  <c r="J348" i="8" a="1"/>
  <c r="J348" i="8" s="1"/>
  <c r="J347" i="8" a="1"/>
  <c r="J347" i="8" s="1"/>
  <c r="J346" i="8"/>
  <c r="J346" i="8" a="1"/>
  <c r="J345" i="8" a="1"/>
  <c r="J345" i="8" s="1"/>
  <c r="J344" i="8" a="1"/>
  <c r="J344" i="8" s="1"/>
  <c r="J343" i="8" a="1"/>
  <c r="J343" i="8" s="1"/>
  <c r="J342" i="8" a="1"/>
  <c r="J342" i="8" s="1"/>
  <c r="J341" i="8" a="1"/>
  <c r="J341" i="8" s="1"/>
  <c r="J340" i="8" a="1"/>
  <c r="J340" i="8" s="1"/>
  <c r="J339" i="8"/>
  <c r="J339" i="8" a="1"/>
  <c r="J338" i="8" a="1"/>
  <c r="J338" i="8" s="1"/>
  <c r="J337" i="8"/>
  <c r="J337" i="8" a="1"/>
  <c r="J336" i="8" a="1"/>
  <c r="J336" i="8" s="1"/>
  <c r="J335" i="8"/>
  <c r="J335" i="8" a="1"/>
  <c r="J334" i="8" a="1"/>
  <c r="J334" i="8" s="1"/>
  <c r="J333" i="8" a="1"/>
  <c r="J333" i="8" s="1"/>
  <c r="J332" i="8" a="1"/>
  <c r="J332" i="8" s="1"/>
  <c r="J331" i="8" a="1"/>
  <c r="J331" i="8" s="1"/>
  <c r="J330" i="8"/>
  <c r="J330" i="8" a="1"/>
  <c r="J329" i="8" a="1"/>
  <c r="J329" i="8" s="1"/>
  <c r="J328" i="8" a="1"/>
  <c r="J328" i="8" s="1"/>
  <c r="J327" i="8" a="1"/>
  <c r="J327" i="8" s="1"/>
  <c r="J326" i="8"/>
  <c r="J326" i="8" a="1"/>
  <c r="J325" i="8" a="1"/>
  <c r="J325" i="8" s="1"/>
  <c r="J324" i="8" a="1"/>
  <c r="J324" i="8" s="1"/>
  <c r="J323" i="8"/>
  <c r="J323" i="8" a="1"/>
  <c r="J322" i="8" a="1"/>
  <c r="J322" i="8" s="1"/>
  <c r="J321" i="8"/>
  <c r="J321" i="8" a="1"/>
  <c r="J320" i="8" a="1"/>
  <c r="J320" i="8" s="1"/>
  <c r="J319" i="8" a="1"/>
  <c r="J319" i="8" s="1"/>
  <c r="J318" i="8" a="1"/>
  <c r="J318" i="8" s="1"/>
  <c r="J317" i="8"/>
  <c r="J317" i="8" a="1"/>
  <c r="J316" i="8" a="1"/>
  <c r="J316" i="8" s="1"/>
  <c r="J315" i="8" a="1"/>
  <c r="J315" i="8" s="1"/>
  <c r="J314" i="8"/>
  <c r="J314" i="8" a="1"/>
  <c r="J313" i="8" a="1"/>
  <c r="J313" i="8" s="1"/>
  <c r="J312" i="8" a="1"/>
  <c r="J312" i="8" s="1"/>
  <c r="J311" i="8" a="1"/>
  <c r="J311" i="8" s="1"/>
  <c r="J310" i="8" a="1"/>
  <c r="J310" i="8" s="1"/>
  <c r="J309" i="8" a="1"/>
  <c r="J309" i="8" s="1"/>
  <c r="J308" i="8" a="1"/>
  <c r="J308" i="8" s="1"/>
  <c r="J307" i="8"/>
  <c r="J307" i="8" a="1"/>
  <c r="J306" i="8" a="1"/>
  <c r="J306" i="8" s="1"/>
  <c r="J305" i="8"/>
  <c r="J305" i="8" a="1"/>
  <c r="J304" i="8" a="1"/>
  <c r="J304" i="8" s="1"/>
  <c r="J303" i="8"/>
  <c r="J303" i="8" a="1"/>
  <c r="J302" i="8" a="1"/>
  <c r="J302" i="8" s="1"/>
  <c r="J301" i="8" a="1"/>
  <c r="J301" i="8" s="1"/>
  <c r="J300" i="8" a="1"/>
  <c r="J300" i="8" s="1"/>
  <c r="J299" i="8"/>
  <c r="J299" i="8" a="1"/>
  <c r="J298" i="8"/>
  <c r="J298" i="8" a="1"/>
  <c r="J297" i="8" a="1"/>
  <c r="J297" i="8" s="1"/>
  <c r="J296" i="8" a="1"/>
  <c r="J296" i="8" s="1"/>
  <c r="J295" i="8" a="1"/>
  <c r="J295" i="8" s="1"/>
  <c r="J294" i="8"/>
  <c r="J294" i="8" a="1"/>
  <c r="J293" i="8" a="1"/>
  <c r="J293" i="8" s="1"/>
  <c r="J292" i="8" a="1"/>
  <c r="J292" i="8" s="1"/>
  <c r="J291" i="8"/>
  <c r="J291" i="8" a="1"/>
  <c r="J290" i="8" a="1"/>
  <c r="J290" i="8" s="1"/>
  <c r="J289" i="8"/>
  <c r="J289" i="8" a="1"/>
  <c r="J288" i="8" a="1"/>
  <c r="J288" i="8" s="1"/>
  <c r="J287" i="8" a="1"/>
  <c r="J287" i="8" s="1"/>
  <c r="J286" i="8" a="1"/>
  <c r="J286" i="8" s="1"/>
  <c r="J285" i="8"/>
  <c r="J285" i="8" a="1"/>
  <c r="J284" i="8" a="1"/>
  <c r="J284" i="8" s="1"/>
  <c r="J283" i="8" a="1"/>
  <c r="J283" i="8" s="1"/>
  <c r="J282" i="8"/>
  <c r="J282" i="8" a="1"/>
  <c r="J281" i="8"/>
  <c r="J281" i="8" a="1"/>
  <c r="J280" i="8" a="1"/>
  <c r="J280" i="8" s="1"/>
  <c r="J279" i="8" a="1"/>
  <c r="J279" i="8" s="1"/>
  <c r="J278" i="8" a="1"/>
  <c r="J278" i="8" s="1"/>
  <c r="J277" i="8" a="1"/>
  <c r="J277" i="8" s="1"/>
  <c r="J276" i="8" a="1"/>
  <c r="J276" i="8" s="1"/>
  <c r="J275" i="8"/>
  <c r="J275" i="8" a="1"/>
  <c r="J274" i="8" a="1"/>
  <c r="J274" i="8" s="1"/>
  <c r="J273" i="8"/>
  <c r="J273" i="8" a="1"/>
  <c r="J272" i="8" a="1"/>
  <c r="J272" i="8" s="1"/>
  <c r="J271" i="8"/>
  <c r="J271" i="8" a="1"/>
  <c r="J270" i="8" a="1"/>
  <c r="J270" i="8" s="1"/>
  <c r="J269" i="8" a="1"/>
  <c r="J269" i="8" s="1"/>
  <c r="J268" i="8" a="1"/>
  <c r="J268" i="8" s="1"/>
  <c r="J267" i="8"/>
  <c r="J267" i="8" a="1"/>
  <c r="J266" i="8"/>
  <c r="J266" i="8" a="1"/>
  <c r="J265" i="8" a="1"/>
  <c r="J265" i="8" s="1"/>
  <c r="J264" i="8" a="1"/>
  <c r="J264" i="8" s="1"/>
  <c r="J263" i="8" a="1"/>
  <c r="J263" i="8" s="1"/>
  <c r="J262" i="8"/>
  <c r="J262" i="8" a="1"/>
  <c r="J261" i="8" a="1"/>
  <c r="J261" i="8" s="1"/>
  <c r="J260" i="8" a="1"/>
  <c r="J260" i="8" s="1"/>
  <c r="J259" i="8"/>
  <c r="J259" i="8" a="1"/>
  <c r="J258" i="8" a="1"/>
  <c r="J258" i="8" s="1"/>
  <c r="J257" i="8"/>
  <c r="J257" i="8" a="1"/>
  <c r="J256" i="8" a="1"/>
  <c r="J256" i="8" s="1"/>
  <c r="J255" i="8" a="1"/>
  <c r="J255" i="8" s="1"/>
  <c r="J254" i="8" a="1"/>
  <c r="J254" i="8" s="1"/>
  <c r="J253" i="8"/>
  <c r="J253" i="8" a="1"/>
  <c r="J252" i="8" a="1"/>
  <c r="J252" i="8" s="1"/>
  <c r="J251" i="8" a="1"/>
  <c r="J251" i="8" s="1"/>
  <c r="J250" i="8"/>
  <c r="J250" i="8" a="1"/>
  <c r="J249" i="8" a="1"/>
  <c r="J249" i="8" s="1"/>
  <c r="J248" i="8" a="1"/>
  <c r="J248" i="8" s="1"/>
  <c r="J247" i="8" a="1"/>
  <c r="J247" i="8" s="1"/>
  <c r="J246" i="8" a="1"/>
  <c r="J246" i="8" s="1"/>
  <c r="J245" i="8" a="1"/>
  <c r="J245" i="8" s="1"/>
  <c r="J244" i="8" a="1"/>
  <c r="J244" i="8" s="1"/>
  <c r="J243" i="8"/>
  <c r="J243" i="8" a="1"/>
  <c r="J242" i="8" a="1"/>
  <c r="J242" i="8" s="1"/>
  <c r="J241" i="8"/>
  <c r="J241" i="8" a="1"/>
  <c r="J240" i="8" a="1"/>
  <c r="J240" i="8" s="1"/>
  <c r="J239" i="8"/>
  <c r="J239" i="8" a="1"/>
  <c r="J238" i="8" a="1"/>
  <c r="J238" i="8" s="1"/>
  <c r="J237" i="8" a="1"/>
  <c r="J237" i="8" s="1"/>
  <c r="J236" i="8" a="1"/>
  <c r="J236" i="8" s="1"/>
  <c r="J235" i="8"/>
  <c r="J235" i="8" a="1"/>
  <c r="J234" i="8"/>
  <c r="J234" i="8" a="1"/>
  <c r="J233" i="8" a="1"/>
  <c r="J233" i="8" s="1"/>
  <c r="J232" i="8" a="1"/>
  <c r="J232" i="8" s="1"/>
  <c r="J231" i="8" a="1"/>
  <c r="J231" i="8" s="1"/>
  <c r="J230" i="8"/>
  <c r="J230" i="8" a="1"/>
  <c r="J229" i="8" a="1"/>
  <c r="J229" i="8" s="1"/>
  <c r="J228" i="8" a="1"/>
  <c r="J228" i="8" s="1"/>
  <c r="J227" i="8"/>
  <c r="J227" i="8" a="1"/>
  <c r="J226" i="8" a="1"/>
  <c r="J226" i="8" s="1"/>
  <c r="J225" i="8"/>
  <c r="J225" i="8" a="1"/>
  <c r="J224" i="8" a="1"/>
  <c r="J224" i="8" s="1"/>
  <c r="J223" i="8" a="1"/>
  <c r="J223" i="8" s="1"/>
  <c r="J222" i="8" a="1"/>
  <c r="J222" i="8" s="1"/>
  <c r="J221" i="8"/>
  <c r="J221" i="8" a="1"/>
  <c r="J220" i="8" a="1"/>
  <c r="J220" i="8" s="1"/>
  <c r="J219" i="8" a="1"/>
  <c r="J219" i="8" s="1"/>
  <c r="J218" i="8"/>
  <c r="J218" i="8" a="1"/>
  <c r="J217" i="8"/>
  <c r="J217" i="8" a="1"/>
  <c r="J216" i="8" a="1"/>
  <c r="J216" i="8" s="1"/>
  <c r="J215" i="8" a="1"/>
  <c r="J215" i="8" s="1"/>
  <c r="J214" i="8" a="1"/>
  <c r="J214" i="8" s="1"/>
  <c r="J213" i="8" a="1"/>
  <c r="J213" i="8" s="1"/>
  <c r="J212" i="8" a="1"/>
  <c r="J212" i="8" s="1"/>
  <c r="J211" i="8"/>
  <c r="J211" i="8" a="1"/>
  <c r="J210" i="8" a="1"/>
  <c r="J210" i="8" s="1"/>
  <c r="J209" i="8"/>
  <c r="J209" i="8" a="1"/>
  <c r="J208" i="8" a="1"/>
  <c r="J208" i="8" s="1"/>
  <c r="J207" i="8"/>
  <c r="J207" i="8" a="1"/>
  <c r="J206" i="8" a="1"/>
  <c r="J206" i="8" s="1"/>
  <c r="J205" i="8" a="1"/>
  <c r="J205" i="8" s="1"/>
  <c r="J204" i="8" a="1"/>
  <c r="J204" i="8" s="1"/>
  <c r="J203" i="8"/>
  <c r="J203" i="8" a="1"/>
  <c r="J202" i="8"/>
  <c r="J202" i="8" a="1"/>
  <c r="J201" i="8" a="1"/>
  <c r="J201" i="8" s="1"/>
  <c r="J200" i="8" a="1"/>
  <c r="J200" i="8" s="1"/>
  <c r="J199" i="8" a="1"/>
  <c r="J199" i="8" s="1"/>
  <c r="J198" i="8"/>
  <c r="J198" i="8" a="1"/>
  <c r="J197" i="8" a="1"/>
  <c r="J197" i="8" s="1"/>
  <c r="J196" i="8" a="1"/>
  <c r="J196" i="8" s="1"/>
  <c r="J195" i="8"/>
  <c r="J195" i="8" a="1"/>
  <c r="J194" i="8" a="1"/>
  <c r="J194" i="8" s="1"/>
  <c r="J193" i="8"/>
  <c r="J193" i="8" a="1"/>
  <c r="J192" i="8" a="1"/>
  <c r="J192" i="8" s="1"/>
  <c r="J191" i="8" a="1"/>
  <c r="J191" i="8" s="1"/>
  <c r="J190" i="8" a="1"/>
  <c r="J190" i="8" s="1"/>
  <c r="J189" i="8"/>
  <c r="J189" i="8" a="1"/>
  <c r="J188" i="8" a="1"/>
  <c r="J188" i="8" s="1"/>
  <c r="J187" i="8" a="1"/>
  <c r="J187" i="8" s="1"/>
  <c r="J186" i="8"/>
  <c r="J186" i="8" a="1"/>
  <c r="J185" i="8" a="1"/>
  <c r="J185" i="8" s="1"/>
  <c r="J184" i="8" a="1"/>
  <c r="J184" i="8" s="1"/>
  <c r="J183" i="8" a="1"/>
  <c r="J183" i="8" s="1"/>
  <c r="J182" i="8" a="1"/>
  <c r="J182" i="8" s="1"/>
  <c r="J181" i="8" a="1"/>
  <c r="J181" i="8" s="1"/>
  <c r="J180" i="8" a="1"/>
  <c r="J180" i="8" s="1"/>
  <c r="J179" i="8"/>
  <c r="J179" i="8" a="1"/>
  <c r="J178" i="8" a="1"/>
  <c r="J178" i="8" s="1"/>
  <c r="J177" i="8"/>
  <c r="J177" i="8" a="1"/>
  <c r="J176" i="8" a="1"/>
  <c r="J176" i="8" s="1"/>
  <c r="J175" i="8"/>
  <c r="J175" i="8" a="1"/>
  <c r="J174" i="8" a="1"/>
  <c r="J174" i="8" s="1"/>
  <c r="J173" i="8" a="1"/>
  <c r="J173" i="8" s="1"/>
  <c r="J172" i="8" a="1"/>
  <c r="J172" i="8" s="1"/>
  <c r="J171" i="8"/>
  <c r="J171" i="8" a="1"/>
  <c r="J170" i="8"/>
  <c r="J170" i="8" a="1"/>
  <c r="J169" i="8" a="1"/>
  <c r="J169" i="8" s="1"/>
  <c r="J168" i="8" a="1"/>
  <c r="J168" i="8" s="1"/>
  <c r="J167" i="8" a="1"/>
  <c r="J167" i="8" s="1"/>
  <c r="J166" i="8"/>
  <c r="J166" i="8" a="1"/>
  <c r="J165" i="8" a="1"/>
  <c r="J165" i="8" s="1"/>
  <c r="J164" i="8" a="1"/>
  <c r="J164" i="8" s="1"/>
  <c r="J163" i="8"/>
  <c r="J163" i="8" a="1"/>
  <c r="J162" i="8" a="1"/>
  <c r="J162" i="8" s="1"/>
  <c r="J161" i="8"/>
  <c r="J161" i="8" a="1"/>
  <c r="J160" i="8" a="1"/>
  <c r="J160" i="8" s="1"/>
  <c r="J159" i="8" a="1"/>
  <c r="J159" i="8" s="1"/>
  <c r="J158" i="8" a="1"/>
  <c r="J158" i="8" s="1"/>
  <c r="J157" i="8"/>
  <c r="J157" i="8" a="1"/>
  <c r="J156" i="8" a="1"/>
  <c r="J156" i="8" s="1"/>
  <c r="J155" i="8" a="1"/>
  <c r="J155" i="8" s="1"/>
  <c r="J154" i="8"/>
  <c r="J154" i="8" a="1"/>
  <c r="J153" i="8"/>
  <c r="J153" i="8" a="1"/>
  <c r="J152" i="8" a="1"/>
  <c r="J152" i="8" s="1"/>
  <c r="J151" i="8" a="1"/>
  <c r="J151" i="8" s="1"/>
  <c r="J150" i="8" a="1"/>
  <c r="J150" i="8" s="1"/>
  <c r="J149" i="8" a="1"/>
  <c r="J149" i="8" s="1"/>
  <c r="J148" i="8" a="1"/>
  <c r="J148" i="8" s="1"/>
  <c r="J147" i="8"/>
  <c r="J147" i="8" a="1"/>
  <c r="J146" i="8" a="1"/>
  <c r="J146" i="8" s="1"/>
  <c r="J145" i="8"/>
  <c r="J145" i="8" a="1"/>
  <c r="J144" i="8" a="1"/>
  <c r="J144" i="8" s="1"/>
  <c r="J143" i="8"/>
  <c r="J143" i="8" a="1"/>
  <c r="J142" i="8" a="1"/>
  <c r="J142" i="8" s="1"/>
  <c r="J141" i="8" a="1"/>
  <c r="J141" i="8" s="1"/>
  <c r="J140" i="8" a="1"/>
  <c r="J140" i="8" s="1"/>
  <c r="J139" i="8"/>
  <c r="J139" i="8" a="1"/>
  <c r="J138" i="8"/>
  <c r="J138" i="8" a="1"/>
  <c r="J137" i="8" a="1"/>
  <c r="J137" i="8" s="1"/>
  <c r="J136" i="8" a="1"/>
  <c r="J136" i="8" s="1"/>
  <c r="J135" i="8" a="1"/>
  <c r="J135" i="8" s="1"/>
  <c r="J134" i="8"/>
  <c r="J134" i="8" a="1"/>
  <c r="J133" i="8" a="1"/>
  <c r="J133" i="8" s="1"/>
  <c r="J132" i="8" a="1"/>
  <c r="J132" i="8" s="1"/>
  <c r="J131" i="8"/>
  <c r="J131" i="8" a="1"/>
  <c r="J130" i="8" a="1"/>
  <c r="J130" i="8" s="1"/>
  <c r="J129" i="8"/>
  <c r="J129" i="8" a="1"/>
  <c r="J128" i="8" a="1"/>
  <c r="J128" i="8" s="1"/>
  <c r="J127" i="8" a="1"/>
  <c r="J127" i="8" s="1"/>
  <c r="J126" i="8" a="1"/>
  <c r="J126" i="8" s="1"/>
  <c r="J125" i="8"/>
  <c r="J125" i="8" a="1"/>
  <c r="J124" i="8" a="1"/>
  <c r="J124" i="8" s="1"/>
  <c r="J123" i="8" a="1"/>
  <c r="J123" i="8" s="1"/>
  <c r="J122" i="8"/>
  <c r="J122" i="8" a="1"/>
  <c r="J121" i="8" a="1"/>
  <c r="J121" i="8" s="1"/>
  <c r="J120" i="8" a="1"/>
  <c r="J120" i="8" s="1"/>
  <c r="J119" i="8" a="1"/>
  <c r="J119" i="8" s="1"/>
  <c r="J118" i="8" a="1"/>
  <c r="J118" i="8" s="1"/>
  <c r="J117" i="8" a="1"/>
  <c r="J117" i="8" s="1"/>
  <c r="J116" i="8" a="1"/>
  <c r="J116" i="8" s="1"/>
  <c r="J115" i="8"/>
  <c r="J115" i="8" a="1"/>
  <c r="J114" i="8" a="1"/>
  <c r="J114" i="8" s="1"/>
  <c r="J113" i="8"/>
  <c r="J113" i="8" a="1"/>
  <c r="J112" i="8" a="1"/>
  <c r="J112" i="8" s="1"/>
  <c r="J111" i="8"/>
  <c r="J111" i="8" a="1"/>
  <c r="J110" i="8" a="1"/>
  <c r="J110" i="8" s="1"/>
  <c r="J109" i="8" a="1"/>
  <c r="J109" i="8" s="1"/>
  <c r="J108" i="8" a="1"/>
  <c r="J108" i="8" s="1"/>
  <c r="J107" i="8"/>
  <c r="J107" i="8" a="1"/>
  <c r="J106" i="8"/>
  <c r="J106" i="8" a="1"/>
  <c r="J105" i="8" a="1"/>
  <c r="J105" i="8" s="1"/>
  <c r="J104" i="8" a="1"/>
  <c r="J104" i="8" s="1"/>
  <c r="J103" i="8" a="1"/>
  <c r="J103" i="8" s="1"/>
  <c r="J102" i="8"/>
  <c r="J102" i="8" a="1"/>
  <c r="J101" i="8" a="1"/>
  <c r="J101" i="8" s="1"/>
  <c r="J100" i="8" a="1"/>
  <c r="J100" i="8" s="1"/>
  <c r="J99" i="8"/>
  <c r="J99" i="8" a="1"/>
  <c r="J98" i="8" a="1"/>
  <c r="J98" i="8" s="1"/>
  <c r="J97" i="8"/>
  <c r="J97" i="8" a="1"/>
  <c r="J96" i="8" a="1"/>
  <c r="J96" i="8" s="1"/>
  <c r="J95" i="8" a="1"/>
  <c r="J95" i="8" s="1"/>
  <c r="J94" i="8" a="1"/>
  <c r="J94" i="8" s="1"/>
  <c r="J93" i="8" a="1"/>
  <c r="J93" i="8" s="1"/>
  <c r="J92" i="8" a="1"/>
  <c r="J92" i="8" s="1"/>
  <c r="J91" i="8" a="1"/>
  <c r="J91" i="8" s="1"/>
  <c r="J90" i="8"/>
  <c r="J90" i="8" a="1"/>
  <c r="J89" i="8"/>
  <c r="J89" i="8" a="1"/>
  <c r="J88" i="8" a="1"/>
  <c r="J88" i="8" s="1"/>
  <c r="J87" i="8" a="1"/>
  <c r="J87" i="8" s="1"/>
  <c r="J86" i="8" a="1"/>
  <c r="J86" i="8" s="1"/>
  <c r="J85" i="8" a="1"/>
  <c r="J85" i="8" s="1"/>
  <c r="J84" i="8" a="1"/>
  <c r="J84" i="8" s="1"/>
  <c r="J83" i="8"/>
  <c r="J83" i="8" a="1"/>
  <c r="J82" i="8" a="1"/>
  <c r="J82" i="8" s="1"/>
  <c r="J81" i="8"/>
  <c r="J81" i="8" a="1"/>
  <c r="J80" i="8" a="1"/>
  <c r="J80" i="8" s="1"/>
  <c r="J79" i="8"/>
  <c r="J79" i="8" a="1"/>
  <c r="J78" i="8" a="1"/>
  <c r="J78" i="8" s="1"/>
  <c r="J77" i="8" a="1"/>
  <c r="J77" i="8" s="1"/>
  <c r="J76" i="8" a="1"/>
  <c r="J76" i="8" s="1"/>
  <c r="J75" i="8" a="1"/>
  <c r="J75" i="8" s="1"/>
  <c r="J74" i="8"/>
  <c r="J74" i="8" a="1"/>
  <c r="J73" i="8" a="1"/>
  <c r="J73" i="8" s="1"/>
  <c r="J72" i="8" a="1"/>
  <c r="J72" i="8" s="1"/>
  <c r="J71" i="8" a="1"/>
  <c r="J71" i="8" s="1"/>
  <c r="J70" i="8"/>
  <c r="J70" i="8" a="1"/>
  <c r="J69" i="8" a="1"/>
  <c r="J69" i="8" s="1"/>
  <c r="J68" i="8" a="1"/>
  <c r="J68" i="8" s="1"/>
  <c r="J67" i="8"/>
  <c r="J67" i="8" a="1"/>
  <c r="J66" i="8" a="1"/>
  <c r="J66" i="8" s="1"/>
  <c r="J65" i="8"/>
  <c r="J65" i="8" a="1"/>
  <c r="J64" i="8" a="1"/>
  <c r="J64" i="8" s="1"/>
  <c r="J63" i="8" a="1"/>
  <c r="J63" i="8" s="1"/>
  <c r="J62" i="8" a="1"/>
  <c r="J62" i="8" s="1"/>
  <c r="J61" i="8"/>
  <c r="J61" i="8" a="1"/>
  <c r="J60" i="8" a="1"/>
  <c r="J60" i="8" s="1"/>
  <c r="J59" i="8" a="1"/>
  <c r="J59" i="8" s="1"/>
  <c r="J58" i="8"/>
  <c r="J58" i="8" a="1"/>
  <c r="J57" i="8" a="1"/>
  <c r="J57" i="8" s="1"/>
  <c r="J56" i="8" a="1"/>
  <c r="J56" i="8" s="1"/>
  <c r="J55" i="8" a="1"/>
  <c r="J55" i="8" s="1"/>
  <c r="J54" i="8" a="1"/>
  <c r="J54" i="8" s="1"/>
  <c r="J53" i="8" a="1"/>
  <c r="J53" i="8" s="1"/>
  <c r="J52" i="8" a="1"/>
  <c r="J52" i="8" s="1"/>
  <c r="J51" i="8"/>
  <c r="J51" i="8" a="1"/>
  <c r="J50" i="8" a="1"/>
  <c r="J50" i="8" s="1"/>
  <c r="J49" i="8"/>
  <c r="J49" i="8" a="1"/>
  <c r="J48" i="8" a="1"/>
  <c r="J48" i="8" s="1"/>
  <c r="J47" i="8"/>
  <c r="J47" i="8" a="1"/>
  <c r="J46" i="8" a="1"/>
  <c r="J46" i="8" s="1"/>
  <c r="J45" i="8" a="1"/>
  <c r="J45" i="8" s="1"/>
  <c r="J44" i="8" a="1"/>
  <c r="J44" i="8" s="1"/>
  <c r="J43" i="8"/>
  <c r="J43" i="8" a="1"/>
  <c r="J42" i="8"/>
  <c r="J42" i="8" a="1"/>
  <c r="J41" i="8" a="1"/>
  <c r="J41" i="8" s="1"/>
  <c r="J40" i="8" a="1"/>
  <c r="J40" i="8" s="1"/>
  <c r="J39" i="8" a="1"/>
  <c r="J39" i="8" s="1"/>
  <c r="J38" i="8"/>
  <c r="J38" i="8" a="1"/>
  <c r="J37" i="8" a="1"/>
  <c r="J37" i="8" s="1"/>
  <c r="J36" i="8" a="1"/>
  <c r="J36" i="8" s="1"/>
  <c r="J35" i="8"/>
  <c r="J35" i="8" a="1"/>
  <c r="J34" i="8" a="1"/>
  <c r="J34" i="8" s="1"/>
  <c r="J33" i="8"/>
  <c r="J33" i="8" a="1"/>
  <c r="J32" i="8" a="1"/>
  <c r="J32" i="8" s="1"/>
  <c r="J31" i="8" a="1"/>
  <c r="J31" i="8" s="1"/>
  <c r="J30" i="8" a="1"/>
  <c r="J30" i="8" s="1"/>
  <c r="J29" i="8"/>
  <c r="J29" i="8" a="1"/>
  <c r="J28" i="8" a="1"/>
  <c r="J28" i="8" s="1"/>
  <c r="J27" i="8" a="1"/>
  <c r="J27" i="8" s="1"/>
  <c r="J26" i="8"/>
  <c r="J26" i="8" a="1"/>
  <c r="J25" i="8"/>
  <c r="J25" i="8" a="1"/>
  <c r="J24" i="8" a="1"/>
  <c r="J24" i="8" s="1"/>
  <c r="J23" i="8" a="1"/>
  <c r="J23" i="8" s="1"/>
  <c r="J22" i="8" a="1"/>
  <c r="J22" i="8" s="1"/>
  <c r="J21" i="8" a="1"/>
  <c r="J21" i="8" s="1"/>
  <c r="J20" i="8" a="1"/>
  <c r="J20" i="8" s="1"/>
  <c r="J19" i="8"/>
  <c r="J19" i="8" a="1"/>
  <c r="J18" i="8" a="1"/>
  <c r="J18" i="8" s="1"/>
  <c r="J17" i="8"/>
  <c r="J17" i="8" a="1"/>
  <c r="J16" i="8" a="1"/>
  <c r="J16" i="8" s="1"/>
  <c r="J15" i="8"/>
  <c r="J15" i="8" a="1"/>
  <c r="J14" i="8" a="1"/>
  <c r="J14" i="8" s="1"/>
  <c r="J13" i="8" a="1"/>
  <c r="J13" i="8" s="1"/>
  <c r="J12" i="8" a="1"/>
  <c r="J12" i="8" s="1"/>
  <c r="J11" i="8" a="1"/>
  <c r="J11" i="8" s="1"/>
  <c r="J10" i="8"/>
  <c r="J10" i="8" a="1"/>
  <c r="J9" i="8" a="1"/>
  <c r="J9" i="8" s="1"/>
  <c r="J8" i="8"/>
  <c r="J8" i="8" a="1"/>
  <c r="J353" i="7"/>
  <c r="J353" i="7" a="1"/>
  <c r="J352" i="7"/>
  <c r="J352" i="7" a="1"/>
  <c r="J351" i="7" a="1"/>
  <c r="J351" i="7" s="1"/>
  <c r="J350" i="7"/>
  <c r="J350" i="7" a="1"/>
  <c r="J349" i="7"/>
  <c r="J349" i="7" a="1"/>
  <c r="J348" i="7"/>
  <c r="J348" i="7" a="1"/>
  <c r="J347" i="7" a="1"/>
  <c r="J347" i="7" s="1"/>
  <c r="J346" i="7"/>
  <c r="J346" i="7" a="1"/>
  <c r="J345" i="7" a="1"/>
  <c r="J345" i="7" s="1"/>
  <c r="J344" i="7"/>
  <c r="J344" i="7" a="1"/>
  <c r="J343" i="7" a="1"/>
  <c r="J343" i="7" s="1"/>
  <c r="J342" i="7"/>
  <c r="J342" i="7" a="1"/>
  <c r="J341" i="7"/>
  <c r="J341" i="7" a="1"/>
  <c r="J340" i="7"/>
  <c r="J340" i="7" a="1"/>
  <c r="J339" i="7" a="1"/>
  <c r="J339" i="7" s="1"/>
  <c r="J338" i="7"/>
  <c r="J338" i="7" a="1"/>
  <c r="J337" i="7"/>
  <c r="J337" i="7" a="1"/>
  <c r="J336" i="7"/>
  <c r="J336" i="7" a="1"/>
  <c r="J335" i="7" a="1"/>
  <c r="J335" i="7" s="1"/>
  <c r="J334" i="7"/>
  <c r="J334" i="7" a="1"/>
  <c r="J333" i="7" a="1"/>
  <c r="J333" i="7" s="1"/>
  <c r="J332" i="7"/>
  <c r="J332" i="7" a="1"/>
  <c r="J331" i="7" a="1"/>
  <c r="J331" i="7" s="1"/>
  <c r="J330" i="7"/>
  <c r="J330" i="7" a="1"/>
  <c r="J329" i="7" a="1"/>
  <c r="J329" i="7" s="1"/>
  <c r="J328" i="7"/>
  <c r="J328" i="7" a="1"/>
  <c r="J327" i="7" a="1"/>
  <c r="J327" i="7" s="1"/>
  <c r="J326" i="7"/>
  <c r="J326" i="7" a="1"/>
  <c r="J325" i="7"/>
  <c r="J325" i="7" a="1"/>
  <c r="J324" i="7"/>
  <c r="J324" i="7" a="1"/>
  <c r="J323" i="7" a="1"/>
  <c r="J323" i="7" s="1"/>
  <c r="J322" i="7"/>
  <c r="J322" i="7" a="1"/>
  <c r="J321" i="7"/>
  <c r="J321" i="7" a="1"/>
  <c r="J320" i="7"/>
  <c r="J320" i="7" a="1"/>
  <c r="J319" i="7" a="1"/>
  <c r="J319" i="7" s="1"/>
  <c r="J318" i="7"/>
  <c r="J318" i="7" a="1"/>
  <c r="J317" i="7"/>
  <c r="J317" i="7" a="1"/>
  <c r="J316" i="7"/>
  <c r="J316" i="7" a="1"/>
  <c r="J315" i="7" a="1"/>
  <c r="J315" i="7" s="1"/>
  <c r="J314" i="7"/>
  <c r="J314" i="7" a="1"/>
  <c r="J313" i="7" a="1"/>
  <c r="J313" i="7" s="1"/>
  <c r="J312" i="7"/>
  <c r="J312" i="7" a="1"/>
  <c r="J311" i="7" a="1"/>
  <c r="J311" i="7" s="1"/>
  <c r="J310" i="7"/>
  <c r="J310" i="7" a="1"/>
  <c r="J309" i="7"/>
  <c r="J309" i="7" a="1"/>
  <c r="J308" i="7"/>
  <c r="J308" i="7" a="1"/>
  <c r="J307" i="7" a="1"/>
  <c r="J307" i="7" s="1"/>
  <c r="J306" i="7"/>
  <c r="J306" i="7" a="1"/>
  <c r="J305" i="7"/>
  <c r="J305" i="7" a="1"/>
  <c r="J304" i="7"/>
  <c r="J304" i="7" a="1"/>
  <c r="J303" i="7" a="1"/>
  <c r="J303" i="7" s="1"/>
  <c r="J302" i="7"/>
  <c r="J302" i="7" a="1"/>
  <c r="J301" i="7" a="1"/>
  <c r="J301" i="7" s="1"/>
  <c r="J300" i="7"/>
  <c r="J300" i="7" a="1"/>
  <c r="J299" i="7" a="1"/>
  <c r="J299" i="7" s="1"/>
  <c r="J298" i="7"/>
  <c r="J298" i="7" a="1"/>
  <c r="J297" i="7" a="1"/>
  <c r="J297" i="7" s="1"/>
  <c r="J296" i="7"/>
  <c r="J296" i="7" a="1"/>
  <c r="J295" i="7" a="1"/>
  <c r="J295" i="7" s="1"/>
  <c r="J294" i="7"/>
  <c r="J294" i="7" a="1"/>
  <c r="J293" i="7"/>
  <c r="J293" i="7" a="1"/>
  <c r="J292" i="7"/>
  <c r="J292" i="7" a="1"/>
  <c r="J291" i="7" a="1"/>
  <c r="J291" i="7" s="1"/>
  <c r="J290" i="7"/>
  <c r="J290" i="7" a="1"/>
  <c r="J289" i="7"/>
  <c r="J289" i="7" a="1"/>
  <c r="J288" i="7"/>
  <c r="J288" i="7" a="1"/>
  <c r="J287" i="7" a="1"/>
  <c r="J287" i="7" s="1"/>
  <c r="J286" i="7"/>
  <c r="J286" i="7" a="1"/>
  <c r="J285" i="7"/>
  <c r="J285" i="7" a="1"/>
  <c r="J284" i="7"/>
  <c r="J284" i="7" a="1"/>
  <c r="J283" i="7" a="1"/>
  <c r="J283" i="7" s="1"/>
  <c r="J282" i="7"/>
  <c r="J282" i="7" a="1"/>
  <c r="J281" i="7" a="1"/>
  <c r="J281" i="7" s="1"/>
  <c r="J280" i="7"/>
  <c r="J280" i="7" a="1"/>
  <c r="J279" i="7" a="1"/>
  <c r="J279" i="7" s="1"/>
  <c r="J278" i="7"/>
  <c r="J278" i="7" a="1"/>
  <c r="J277" i="7"/>
  <c r="J277" i="7" a="1"/>
  <c r="J276" i="7"/>
  <c r="J276" i="7" a="1"/>
  <c r="J275" i="7" a="1"/>
  <c r="J275" i="7" s="1"/>
  <c r="J274" i="7"/>
  <c r="J274" i="7" a="1"/>
  <c r="J273" i="7"/>
  <c r="J273" i="7" a="1"/>
  <c r="J272" i="7"/>
  <c r="J272" i="7" a="1"/>
  <c r="J271" i="7" a="1"/>
  <c r="J271" i="7" s="1"/>
  <c r="J270" i="7"/>
  <c r="J270" i="7" a="1"/>
  <c r="J269" i="7" a="1"/>
  <c r="J269" i="7" s="1"/>
  <c r="J268" i="7"/>
  <c r="J268" i="7" a="1"/>
  <c r="J267" i="7" a="1"/>
  <c r="J267" i="7" s="1"/>
  <c r="J266" i="7"/>
  <c r="J266" i="7" a="1"/>
  <c r="J265" i="7" a="1"/>
  <c r="J265" i="7" s="1"/>
  <c r="J264" i="7"/>
  <c r="J264" i="7" a="1"/>
  <c r="J263" i="7" a="1"/>
  <c r="J263" i="7" s="1"/>
  <c r="J262" i="7"/>
  <c r="J262" i="7" a="1"/>
  <c r="J261" i="7"/>
  <c r="J261" i="7" a="1"/>
  <c r="J260" i="7"/>
  <c r="J260" i="7" a="1"/>
  <c r="J259" i="7" a="1"/>
  <c r="J259" i="7" s="1"/>
  <c r="J258" i="7"/>
  <c r="J258" i="7" a="1"/>
  <c r="J257" i="7"/>
  <c r="J257" i="7" a="1"/>
  <c r="J256" i="7"/>
  <c r="J256" i="7" a="1"/>
  <c r="J255" i="7" a="1"/>
  <c r="J255" i="7" s="1"/>
  <c r="J254" i="7"/>
  <c r="J254" i="7" a="1"/>
  <c r="J253" i="7"/>
  <c r="J253" i="7" a="1"/>
  <c r="J252" i="7"/>
  <c r="J252" i="7" a="1"/>
  <c r="J251" i="7" a="1"/>
  <c r="J251" i="7" s="1"/>
  <c r="J250" i="7"/>
  <c r="J250" i="7" a="1"/>
  <c r="J249" i="7" a="1"/>
  <c r="J249" i="7" s="1"/>
  <c r="J248" i="7"/>
  <c r="J248" i="7" a="1"/>
  <c r="J247" i="7" a="1"/>
  <c r="J247" i="7" s="1"/>
  <c r="J246" i="7" a="1"/>
  <c r="J246" i="7" s="1"/>
  <c r="J245" i="7"/>
  <c r="J245" i="7" a="1"/>
  <c r="J244" i="7"/>
  <c r="J244" i="7" a="1"/>
  <c r="J243" i="7" a="1"/>
  <c r="J243" i="7" s="1"/>
  <c r="J242" i="7" a="1"/>
  <c r="J242" i="7" s="1"/>
  <c r="J241" i="7"/>
  <c r="J241" i="7" a="1"/>
  <c r="J240" i="7" a="1"/>
  <c r="J240" i="7" s="1"/>
  <c r="J239" i="7" a="1"/>
  <c r="J239" i="7" s="1"/>
  <c r="J238" i="7"/>
  <c r="J238" i="7" a="1"/>
  <c r="J237" i="7" a="1"/>
  <c r="J237" i="7" s="1"/>
  <c r="J236" i="7"/>
  <c r="J236" i="7" a="1"/>
  <c r="J235" i="7" a="1"/>
  <c r="J235" i="7" s="1"/>
  <c r="J234" i="7"/>
  <c r="J234" i="7" a="1"/>
  <c r="J233" i="7" a="1"/>
  <c r="J233" i="7" s="1"/>
  <c r="J232" i="7"/>
  <c r="J232" i="7" a="1"/>
  <c r="J231" i="7" a="1"/>
  <c r="J231" i="7" s="1"/>
  <c r="J230" i="7"/>
  <c r="J230" i="7" a="1"/>
  <c r="J229" i="7"/>
  <c r="J229" i="7" a="1"/>
  <c r="J228" i="7" a="1"/>
  <c r="J228" i="7" s="1"/>
  <c r="J227" i="7" a="1"/>
  <c r="J227" i="7" s="1"/>
  <c r="J226" i="7" a="1"/>
  <c r="J226" i="7" s="1"/>
  <c r="J225" i="7"/>
  <c r="J225" i="7" a="1"/>
  <c r="J224" i="7" a="1"/>
  <c r="J224" i="7" s="1"/>
  <c r="J223" i="7" a="1"/>
  <c r="J223" i="7" s="1"/>
  <c r="J222" i="7"/>
  <c r="J222" i="7" a="1"/>
  <c r="J221" i="7"/>
  <c r="J221" i="7" a="1"/>
  <c r="J220" i="7"/>
  <c r="J220" i="7" a="1"/>
  <c r="J219" i="7" a="1"/>
  <c r="J219" i="7" s="1"/>
  <c r="J218" i="7"/>
  <c r="J218" i="7" a="1"/>
  <c r="J217" i="7" a="1"/>
  <c r="J217" i="7" s="1"/>
  <c r="J216" i="7"/>
  <c r="J216" i="7" a="1"/>
  <c r="J215" i="7" a="1"/>
  <c r="J215" i="7" s="1"/>
  <c r="J214" i="7" a="1"/>
  <c r="J214" i="7" s="1"/>
  <c r="J213" i="7"/>
  <c r="J213" i="7" a="1"/>
  <c r="J212" i="7"/>
  <c r="J212" i="7" a="1"/>
  <c r="J211" i="7" a="1"/>
  <c r="J211" i="7" s="1"/>
  <c r="J210" i="7" a="1"/>
  <c r="J210" i="7" s="1"/>
  <c r="J209" i="7"/>
  <c r="J209" i="7" a="1"/>
  <c r="J208" i="7" a="1"/>
  <c r="J208" i="7" s="1"/>
  <c r="J207" i="7" a="1"/>
  <c r="J207" i="7" s="1"/>
  <c r="J206" i="7"/>
  <c r="J206" i="7" a="1"/>
  <c r="J205" i="7" a="1"/>
  <c r="J205" i="7" s="1"/>
  <c r="J204" i="7"/>
  <c r="J204" i="7" a="1"/>
  <c r="J203" i="7" a="1"/>
  <c r="J203" i="7" s="1"/>
  <c r="J202" i="7"/>
  <c r="J202" i="7" a="1"/>
  <c r="J201" i="7" a="1"/>
  <c r="J201" i="7" s="1"/>
  <c r="J200" i="7"/>
  <c r="J200" i="7" a="1"/>
  <c r="J199" i="7" a="1"/>
  <c r="J199" i="7" s="1"/>
  <c r="J198" i="7"/>
  <c r="J198" i="7" a="1"/>
  <c r="J197" i="7"/>
  <c r="J197" i="7" a="1"/>
  <c r="J196" i="7" a="1"/>
  <c r="J196" i="7" s="1"/>
  <c r="J195" i="7" a="1"/>
  <c r="J195" i="7" s="1"/>
  <c r="J194" i="7" a="1"/>
  <c r="J194" i="7" s="1"/>
  <c r="J193" i="7"/>
  <c r="J193" i="7" a="1"/>
  <c r="J192" i="7" a="1"/>
  <c r="J192" i="7" s="1"/>
  <c r="J191" i="7" a="1"/>
  <c r="J191" i="7" s="1"/>
  <c r="J190" i="7"/>
  <c r="J190" i="7" a="1"/>
  <c r="J189" i="7"/>
  <c r="J189" i="7" a="1"/>
  <c r="J188" i="7" a="1"/>
  <c r="J188" i="7" s="1"/>
  <c r="J187" i="7" a="1"/>
  <c r="J187" i="7" s="1"/>
  <c r="J186" i="7"/>
  <c r="J186" i="7" a="1"/>
  <c r="J185" i="7" a="1"/>
  <c r="J185" i="7" s="1"/>
  <c r="J184" i="7"/>
  <c r="J184" i="7" a="1"/>
  <c r="J183" i="7" a="1"/>
  <c r="J183" i="7" s="1"/>
  <c r="J182" i="7" a="1"/>
  <c r="J182" i="7" s="1"/>
  <c r="J181" i="7"/>
  <c r="J181" i="7" a="1"/>
  <c r="J180" i="7"/>
  <c r="J180" i="7" a="1"/>
  <c r="J179" i="7" a="1"/>
  <c r="J179" i="7" s="1"/>
  <c r="J178" i="7" a="1"/>
  <c r="J178" i="7" s="1"/>
  <c r="J177" i="7"/>
  <c r="J177" i="7" a="1"/>
  <c r="J176" i="7" a="1"/>
  <c r="J176" i="7" s="1"/>
  <c r="J175" i="7" a="1"/>
  <c r="J175" i="7" s="1"/>
  <c r="J174" i="7"/>
  <c r="J174" i="7" a="1"/>
  <c r="J173" i="7" a="1"/>
  <c r="J173" i="7" s="1"/>
  <c r="J172" i="7"/>
  <c r="J172" i="7" a="1"/>
  <c r="J171" i="7" a="1"/>
  <c r="J171" i="7" s="1"/>
  <c r="J170" i="7"/>
  <c r="J170" i="7" a="1"/>
  <c r="J169" i="7" a="1"/>
  <c r="J169" i="7" s="1"/>
  <c r="J168" i="7"/>
  <c r="J168" i="7" a="1"/>
  <c r="J167" i="7" a="1"/>
  <c r="J167" i="7" s="1"/>
  <c r="J166" i="7"/>
  <c r="J166" i="7" a="1"/>
  <c r="J165" i="7" a="1"/>
  <c r="J165" i="7" s="1"/>
  <c r="J164" i="7" a="1"/>
  <c r="J164" i="7" s="1"/>
  <c r="J163" i="7" a="1"/>
  <c r="J163" i="7" s="1"/>
  <c r="J162" i="7" a="1"/>
  <c r="J162" i="7" s="1"/>
  <c r="J161" i="7"/>
  <c r="J161" i="7" a="1"/>
  <c r="J160" i="7" a="1"/>
  <c r="J160" i="7" s="1"/>
  <c r="J159" i="7" a="1"/>
  <c r="J159" i="7" s="1"/>
  <c r="J158" i="7"/>
  <c r="J158" i="7" a="1"/>
  <c r="J157" i="7"/>
  <c r="J157" i="7" a="1"/>
  <c r="J156" i="7"/>
  <c r="J156" i="7" a="1"/>
  <c r="J155" i="7" a="1"/>
  <c r="J155" i="7" s="1"/>
  <c r="J154" i="7"/>
  <c r="J154" i="7" a="1"/>
  <c r="J153" i="7" a="1"/>
  <c r="J153" i="7" s="1"/>
  <c r="J152" i="7"/>
  <c r="J152" i="7" a="1"/>
  <c r="J151" i="7" a="1"/>
  <c r="J151" i="7" s="1"/>
  <c r="J150" i="7" a="1"/>
  <c r="J150" i="7" s="1"/>
  <c r="J149" i="7"/>
  <c r="J149" i="7" a="1"/>
  <c r="J148" i="7"/>
  <c r="J148" i="7" a="1"/>
  <c r="J147" i="7" a="1"/>
  <c r="J147" i="7" s="1"/>
  <c r="J146" i="7" a="1"/>
  <c r="J146" i="7" s="1"/>
  <c r="J145" i="7"/>
  <c r="J145" i="7" a="1"/>
  <c r="J144" i="7" a="1"/>
  <c r="J144" i="7" s="1"/>
  <c r="J143" i="7" a="1"/>
  <c r="J143" i="7" s="1"/>
  <c r="J142" i="7"/>
  <c r="J142" i="7" a="1"/>
  <c r="J141" i="7" a="1"/>
  <c r="J141" i="7" s="1"/>
  <c r="J140" i="7"/>
  <c r="J140" i="7" a="1"/>
  <c r="J139" i="7" a="1"/>
  <c r="J139" i="7" s="1"/>
  <c r="J138" i="7"/>
  <c r="J138" i="7" a="1"/>
  <c r="J137" i="7" a="1"/>
  <c r="J137" i="7" s="1"/>
  <c r="J136" i="7"/>
  <c r="J136" i="7" a="1"/>
  <c r="J135" i="7" a="1"/>
  <c r="J135" i="7" s="1"/>
  <c r="J134" i="7"/>
  <c r="J134" i="7" a="1"/>
  <c r="J133" i="7"/>
  <c r="J133" i="7" a="1"/>
  <c r="J132" i="7" a="1"/>
  <c r="J132" i="7" s="1"/>
  <c r="J131" i="7" a="1"/>
  <c r="J131" i="7" s="1"/>
  <c r="J130" i="7" a="1"/>
  <c r="J130" i="7" s="1"/>
  <c r="J129" i="7"/>
  <c r="J129" i="7" a="1"/>
  <c r="J128" i="7" a="1"/>
  <c r="J128" i="7" s="1"/>
  <c r="J127" i="7" a="1"/>
  <c r="J127" i="7" s="1"/>
  <c r="J126" i="7"/>
  <c r="J126" i="7" a="1"/>
  <c r="J125" i="7"/>
  <c r="J125" i="7" a="1"/>
  <c r="J124" i="7"/>
  <c r="J124" i="7" a="1"/>
  <c r="J123" i="7" a="1"/>
  <c r="J123" i="7" s="1"/>
  <c r="J122" i="7"/>
  <c r="J122" i="7" a="1"/>
  <c r="J121" i="7" a="1"/>
  <c r="J121" i="7" s="1"/>
  <c r="J120" i="7"/>
  <c r="J120" i="7" a="1"/>
  <c r="J119" i="7" a="1"/>
  <c r="J119" i="7" s="1"/>
  <c r="J118" i="7" a="1"/>
  <c r="J118" i="7" s="1"/>
  <c r="J117" i="7"/>
  <c r="J117" i="7" a="1"/>
  <c r="J116" i="7"/>
  <c r="J116" i="7" a="1"/>
  <c r="J115" i="7" a="1"/>
  <c r="J115" i="7" s="1"/>
  <c r="J114" i="7" a="1"/>
  <c r="J114" i="7" s="1"/>
  <c r="J113" i="7"/>
  <c r="J113" i="7" a="1"/>
  <c r="J112" i="7" a="1"/>
  <c r="J112" i="7" s="1"/>
  <c r="J111" i="7" a="1"/>
  <c r="J111" i="7" s="1"/>
  <c r="J110" i="7"/>
  <c r="J110" i="7" a="1"/>
  <c r="J109" i="7" a="1"/>
  <c r="J109" i="7" s="1"/>
  <c r="J108" i="7"/>
  <c r="J108" i="7" a="1"/>
  <c r="J107" i="7" a="1"/>
  <c r="J107" i="7" s="1"/>
  <c r="J106" i="7"/>
  <c r="J106" i="7" a="1"/>
  <c r="J105" i="7" a="1"/>
  <c r="J105" i="7" s="1"/>
  <c r="J104" i="7"/>
  <c r="J104" i="7" a="1"/>
  <c r="J103" i="7" a="1"/>
  <c r="J103" i="7" s="1"/>
  <c r="J102" i="7"/>
  <c r="J102" i="7" a="1"/>
  <c r="J101" i="7"/>
  <c r="J101" i="7" a="1"/>
  <c r="J100" i="7" a="1"/>
  <c r="J100" i="7" s="1"/>
  <c r="J99" i="7" a="1"/>
  <c r="J99" i="7" s="1"/>
  <c r="J98" i="7" a="1"/>
  <c r="J98" i="7" s="1"/>
  <c r="J97" i="7"/>
  <c r="J97" i="7" a="1"/>
  <c r="J96" i="7" a="1"/>
  <c r="J96" i="7" s="1"/>
  <c r="J95" i="7" a="1"/>
  <c r="J95" i="7" s="1"/>
  <c r="J94" i="7"/>
  <c r="J94" i="7" a="1"/>
  <c r="J93" i="7"/>
  <c r="J93" i="7" a="1"/>
  <c r="J92" i="7"/>
  <c r="J92" i="7" a="1"/>
  <c r="J91" i="7" a="1"/>
  <c r="J91" i="7" s="1"/>
  <c r="J90" i="7"/>
  <c r="J90" i="7" a="1"/>
  <c r="J89" i="7" a="1"/>
  <c r="J89" i="7" s="1"/>
  <c r="J88" i="7"/>
  <c r="J88" i="7" a="1"/>
  <c r="J87" i="7" a="1"/>
  <c r="J87" i="7" s="1"/>
  <c r="J86" i="7" a="1"/>
  <c r="J86" i="7" s="1"/>
  <c r="J85" i="7"/>
  <c r="J85" i="7" a="1"/>
  <c r="J84" i="7"/>
  <c r="J84" i="7" a="1"/>
  <c r="J83" i="7" a="1"/>
  <c r="J83" i="7" s="1"/>
  <c r="J82" i="7" a="1"/>
  <c r="J82" i="7" s="1"/>
  <c r="J81" i="7"/>
  <c r="J81" i="7" a="1"/>
  <c r="J80" i="7" a="1"/>
  <c r="J80" i="7" s="1"/>
  <c r="J79" i="7" a="1"/>
  <c r="J79" i="7" s="1"/>
  <c r="J78" i="7"/>
  <c r="J78" i="7" a="1"/>
  <c r="J77" i="7" a="1"/>
  <c r="J77" i="7" s="1"/>
  <c r="J76" i="7"/>
  <c r="J76" i="7" a="1"/>
  <c r="J75" i="7" a="1"/>
  <c r="J75" i="7" s="1"/>
  <c r="J74" i="7"/>
  <c r="J74" i="7" a="1"/>
  <c r="J73" i="7" a="1"/>
  <c r="J73" i="7" s="1"/>
  <c r="J72" i="7"/>
  <c r="J72" i="7" a="1"/>
  <c r="J71" i="7" a="1"/>
  <c r="J71" i="7" s="1"/>
  <c r="J70" i="7"/>
  <c r="J70" i="7" a="1"/>
  <c r="J69" i="7"/>
  <c r="J69" i="7" a="1"/>
  <c r="J68" i="7" a="1"/>
  <c r="J68" i="7" s="1"/>
  <c r="J67" i="7" a="1"/>
  <c r="J67" i="7" s="1"/>
  <c r="J66" i="7" a="1"/>
  <c r="J66" i="7" s="1"/>
  <c r="J65" i="7"/>
  <c r="J65" i="7" a="1"/>
  <c r="J64" i="7" a="1"/>
  <c r="J64" i="7" s="1"/>
  <c r="J63" i="7" a="1"/>
  <c r="J63" i="7" s="1"/>
  <c r="J62" i="7"/>
  <c r="J62" i="7" a="1"/>
  <c r="J61" i="7"/>
  <c r="J61" i="7" a="1"/>
  <c r="J60" i="7" a="1"/>
  <c r="J60" i="7" s="1"/>
  <c r="J59" i="7" a="1"/>
  <c r="J59" i="7" s="1"/>
  <c r="J58" i="7"/>
  <c r="J58" i="7" a="1"/>
  <c r="J57" i="7" a="1"/>
  <c r="J57" i="7" s="1"/>
  <c r="J56" i="7"/>
  <c r="J56" i="7" a="1"/>
  <c r="J55" i="7" a="1"/>
  <c r="J55" i="7" s="1"/>
  <c r="J54" i="7" a="1"/>
  <c r="J54" i="7" s="1"/>
  <c r="J53" i="7"/>
  <c r="J53" i="7" a="1"/>
  <c r="J52" i="7"/>
  <c r="J52" i="7" a="1"/>
  <c r="J51" i="7" a="1"/>
  <c r="J51" i="7" s="1"/>
  <c r="J50" i="7"/>
  <c r="J50" i="7" a="1"/>
  <c r="J49" i="7"/>
  <c r="J49" i="7" a="1"/>
  <c r="J48" i="7" a="1"/>
  <c r="J48" i="7" s="1"/>
  <c r="J47" i="7" a="1"/>
  <c r="J47" i="7" s="1"/>
  <c r="J46" i="7" a="1"/>
  <c r="J46" i="7" s="1"/>
  <c r="J45" i="7" a="1"/>
  <c r="J45" i="7" s="1"/>
  <c r="J44" i="7"/>
  <c r="J44" i="7" a="1"/>
  <c r="J43" i="7" a="1"/>
  <c r="J43" i="7" s="1"/>
  <c r="J42" i="7"/>
  <c r="J42" i="7" a="1"/>
  <c r="J41" i="7"/>
  <c r="J41" i="7" a="1"/>
  <c r="J40" i="7"/>
  <c r="J40" i="7" a="1"/>
  <c r="J39" i="7" a="1"/>
  <c r="J39" i="7" s="1"/>
  <c r="J38" i="7"/>
  <c r="J38" i="7" a="1"/>
  <c r="J37" i="7" a="1"/>
  <c r="J37" i="7" s="1"/>
  <c r="J36" i="7" a="1"/>
  <c r="J36" i="7" s="1"/>
  <c r="J35" i="7" a="1"/>
  <c r="J35" i="7" s="1"/>
  <c r="J34" i="7" a="1"/>
  <c r="J34" i="7" s="1"/>
  <c r="J33" i="7"/>
  <c r="J33" i="7" a="1"/>
  <c r="J32" i="7"/>
  <c r="J32" i="7" a="1"/>
  <c r="J31" i="7" a="1"/>
  <c r="J31" i="7" s="1"/>
  <c r="J30" i="7"/>
  <c r="J30" i="7" a="1"/>
  <c r="J29" i="7"/>
  <c r="J29" i="7" a="1"/>
  <c r="J28" i="7" a="1"/>
  <c r="J28" i="7" s="1"/>
  <c r="J27" i="7" a="1"/>
  <c r="J27" i="7" s="1"/>
  <c r="J26" i="7" a="1"/>
  <c r="J26" i="7" s="1"/>
  <c r="J25" i="7" a="1"/>
  <c r="J25" i="7" s="1"/>
  <c r="J24" i="7"/>
  <c r="J24" i="7" a="1"/>
  <c r="J23" i="7" a="1"/>
  <c r="J23" i="7" s="1"/>
  <c r="J22" i="7" a="1"/>
  <c r="J22" i="7" s="1"/>
  <c r="J21" i="7"/>
  <c r="J21" i="7" a="1"/>
  <c r="J20" i="7"/>
  <c r="J20" i="7" a="1"/>
  <c r="J19" i="7" a="1"/>
  <c r="J19" i="7" s="1"/>
  <c r="J18" i="7"/>
  <c r="J18" i="7" a="1"/>
  <c r="J17" i="7" a="1"/>
  <c r="J17" i="7" s="1"/>
  <c r="J16" i="7" a="1"/>
  <c r="J16" i="7" s="1"/>
  <c r="J15" i="7" a="1"/>
  <c r="J15" i="7" s="1"/>
  <c r="J14" i="7" a="1"/>
  <c r="J14" i="7" s="1"/>
  <c r="J13" i="7" a="1"/>
  <c r="J13" i="7" s="1"/>
  <c r="J12" i="7"/>
  <c r="J12" i="7" a="1"/>
  <c r="J11" i="7" a="1"/>
  <c r="J11" i="7" s="1"/>
  <c r="J10" i="7"/>
  <c r="J10" i="7" a="1"/>
  <c r="J9" i="7"/>
  <c r="J9" i="7" a="1"/>
  <c r="J8" i="7" a="1"/>
  <c r="J8" i="7" s="1"/>
  <c r="J355" i="6" a="1"/>
  <c r="J355" i="6" s="1"/>
  <c r="J354" i="6"/>
  <c r="J354" i="6" a="1"/>
  <c r="J353" i="6" a="1"/>
  <c r="J353" i="6" s="1"/>
  <c r="J352" i="6" a="1"/>
  <c r="J352" i="6" s="1"/>
  <c r="J351" i="6" a="1"/>
  <c r="J351" i="6" s="1"/>
  <c r="J350" i="6" a="1"/>
  <c r="J350" i="6" s="1"/>
  <c r="J349" i="6"/>
  <c r="J349" i="6" a="1"/>
  <c r="J348" i="6"/>
  <c r="J348" i="6" a="1"/>
  <c r="J347" i="6" a="1"/>
  <c r="J347" i="6" s="1"/>
  <c r="J346" i="6"/>
  <c r="J346" i="6" a="1"/>
  <c r="J345" i="6"/>
  <c r="J345" i="6" a="1"/>
  <c r="J344" i="6" a="1"/>
  <c r="J344" i="6" s="1"/>
  <c r="J343" i="6" a="1"/>
  <c r="J343" i="6" s="1"/>
  <c r="J342" i="6" a="1"/>
  <c r="J342" i="6" s="1"/>
  <c r="J341" i="6" a="1"/>
  <c r="J341" i="6" s="1"/>
  <c r="J340" i="6"/>
  <c r="J340" i="6" a="1"/>
  <c r="J339" i="6" a="1"/>
  <c r="J339" i="6" s="1"/>
  <c r="J338" i="6" a="1"/>
  <c r="J338" i="6" s="1"/>
  <c r="J337" i="6"/>
  <c r="J337" i="6" a="1"/>
  <c r="J336" i="6"/>
  <c r="J336" i="6" a="1"/>
  <c r="J335" i="6" a="1"/>
  <c r="J335" i="6" s="1"/>
  <c r="J334" i="6"/>
  <c r="J334" i="6" a="1"/>
  <c r="J333" i="6" a="1"/>
  <c r="J333" i="6" s="1"/>
  <c r="J332" i="6" a="1"/>
  <c r="J332" i="6" s="1"/>
  <c r="J331" i="6" a="1"/>
  <c r="J331" i="6" s="1"/>
  <c r="J330" i="6" a="1"/>
  <c r="J330" i="6" s="1"/>
  <c r="J329" i="6" a="1"/>
  <c r="J329" i="6" s="1"/>
  <c r="J328" i="6"/>
  <c r="J328" i="6" a="1"/>
  <c r="J327" i="6" a="1"/>
  <c r="J327" i="6" s="1"/>
  <c r="J326" i="6"/>
  <c r="J326" i="6" a="1"/>
  <c r="J325" i="6"/>
  <c r="J325" i="6" a="1"/>
  <c r="J324" i="6" a="1"/>
  <c r="J324" i="6" s="1"/>
  <c r="J323" i="6" a="1"/>
  <c r="J323" i="6" s="1"/>
  <c r="J322" i="6"/>
  <c r="J322" i="6" a="1"/>
  <c r="J321" i="6" a="1"/>
  <c r="J321" i="6" s="1"/>
  <c r="J320" i="6" a="1"/>
  <c r="J320" i="6" s="1"/>
  <c r="J319" i="6" a="1"/>
  <c r="J319" i="6" s="1"/>
  <c r="J318" i="6" a="1"/>
  <c r="J318" i="6" s="1"/>
  <c r="J316" i="6"/>
  <c r="J316" i="6" a="1"/>
  <c r="J315" i="6"/>
  <c r="J315" i="6" a="1"/>
  <c r="J314" i="6" a="1"/>
  <c r="J314" i="6" s="1"/>
  <c r="J313" i="6"/>
  <c r="J313" i="6" a="1"/>
  <c r="J312" i="6"/>
  <c r="J312" i="6" a="1"/>
  <c r="J311" i="6" a="1"/>
  <c r="J311" i="6" s="1"/>
  <c r="J310" i="6" a="1"/>
  <c r="J310" i="6" s="1"/>
  <c r="J309" i="6" a="1"/>
  <c r="J309" i="6" s="1"/>
  <c r="J308" i="6" a="1"/>
  <c r="J308" i="6" s="1"/>
  <c r="J307" i="6"/>
  <c r="J307" i="6" a="1"/>
  <c r="J306" i="6" a="1"/>
  <c r="J306" i="6" s="1"/>
  <c r="J305" i="6" a="1"/>
  <c r="J305" i="6" s="1"/>
  <c r="J304" i="6"/>
  <c r="J304" i="6" a="1"/>
  <c r="J303" i="6"/>
  <c r="J303" i="6" a="1"/>
  <c r="J302" i="6" a="1"/>
  <c r="J302" i="6" s="1"/>
  <c r="J301" i="6"/>
  <c r="J301" i="6" a="1"/>
  <c r="J300" i="6" a="1"/>
  <c r="J300" i="6" s="1"/>
  <c r="J299" i="6" a="1"/>
  <c r="J299" i="6" s="1"/>
  <c r="J298" i="6" a="1"/>
  <c r="J298" i="6" s="1"/>
  <c r="J297" i="6" a="1"/>
  <c r="J297" i="6" s="1"/>
  <c r="J296" i="6" a="1"/>
  <c r="J296" i="6" s="1"/>
  <c r="J295" i="6"/>
  <c r="J295" i="6" a="1"/>
  <c r="J294" i="6" a="1"/>
  <c r="J294" i="6" s="1"/>
  <c r="J293" i="6"/>
  <c r="J293" i="6" a="1"/>
  <c r="J292" i="6"/>
  <c r="J292" i="6" a="1"/>
  <c r="J291" i="6"/>
  <c r="J291" i="6" a="1"/>
  <c r="J290" i="6" a="1"/>
  <c r="J290" i="6" s="1"/>
  <c r="J289" i="6"/>
  <c r="J289" i="6" a="1"/>
  <c r="J288" i="6" a="1"/>
  <c r="J288" i="6" s="1"/>
  <c r="J287" i="6" a="1"/>
  <c r="J287" i="6" s="1"/>
  <c r="J286" i="6" a="1"/>
  <c r="J286" i="6" s="1"/>
  <c r="J285" i="6" a="1"/>
  <c r="J285" i="6" s="1"/>
  <c r="J284" i="6"/>
  <c r="J284" i="6" a="1"/>
  <c r="J283" i="6"/>
  <c r="J283" i="6" a="1"/>
  <c r="J282" i="6" a="1"/>
  <c r="J282" i="6" s="1"/>
  <c r="J281" i="6"/>
  <c r="J281" i="6" a="1"/>
  <c r="J280" i="6"/>
  <c r="J280" i="6" a="1"/>
  <c r="J279" i="6" a="1"/>
  <c r="J279" i="6" s="1"/>
  <c r="J278" i="6" a="1"/>
  <c r="J278" i="6" s="1"/>
  <c r="J277" i="6"/>
  <c r="J277" i="6" a="1"/>
  <c r="J276" i="6" a="1"/>
  <c r="J276" i="6" s="1"/>
  <c r="J275" i="6"/>
  <c r="J275" i="6" a="1"/>
  <c r="J274" i="6" a="1"/>
  <c r="J274" i="6" s="1"/>
  <c r="J273" i="6" a="1"/>
  <c r="J273" i="6" s="1"/>
  <c r="J272" i="6"/>
  <c r="J272" i="6" a="1"/>
  <c r="J271" i="6"/>
  <c r="J271" i="6" a="1"/>
  <c r="J270" i="6" a="1"/>
  <c r="J270" i="6" s="1"/>
  <c r="J269" i="6"/>
  <c r="J269" i="6" a="1"/>
  <c r="J268" i="6"/>
  <c r="J268" i="6" a="1"/>
  <c r="J267" i="6" a="1"/>
  <c r="J267" i="6" s="1"/>
  <c r="J266" i="6" a="1"/>
  <c r="J266" i="6" s="1"/>
  <c r="J265" i="6" a="1"/>
  <c r="J265" i="6" s="1"/>
  <c r="J264" i="6" a="1"/>
  <c r="J264" i="6" s="1"/>
  <c r="J263" i="6"/>
  <c r="J263" i="6" a="1"/>
  <c r="J262" i="6" a="1"/>
  <c r="J262" i="6" s="1"/>
  <c r="J261" i="6"/>
  <c r="J261" i="6" a="1"/>
  <c r="J260" i="6"/>
  <c r="J260" i="6" a="1"/>
  <c r="J259" i="6"/>
  <c r="J259" i="6" a="1"/>
  <c r="J258" i="6" a="1"/>
  <c r="J258" i="6" s="1"/>
  <c r="J257" i="6"/>
  <c r="J257" i="6" a="1"/>
  <c r="J256" i="6" a="1"/>
  <c r="J256" i="6" s="1"/>
  <c r="J255" i="6" a="1"/>
  <c r="J255" i="6" s="1"/>
  <c r="J254" i="6" a="1"/>
  <c r="J254" i="6" s="1"/>
  <c r="J253" i="6" a="1"/>
  <c r="J253" i="6" s="1"/>
  <c r="J252" i="6"/>
  <c r="J252" i="6" a="1"/>
  <c r="J251" i="6"/>
  <c r="J251" i="6" a="1"/>
  <c r="J250" i="6" a="1"/>
  <c r="J250" i="6" s="1"/>
  <c r="J249" i="6"/>
  <c r="J249" i="6" a="1"/>
  <c r="J248" i="6"/>
  <c r="J248" i="6" a="1"/>
  <c r="J247" i="6" a="1"/>
  <c r="J247" i="6" s="1"/>
  <c r="J246" i="6" a="1"/>
  <c r="J246" i="6" s="1"/>
  <c r="J245" i="6"/>
  <c r="J245" i="6" a="1"/>
  <c r="J244" i="6" a="1"/>
  <c r="J244" i="6" s="1"/>
  <c r="J243" i="6"/>
  <c r="J243" i="6" a="1"/>
  <c r="J242" i="6" a="1"/>
  <c r="J242" i="6" s="1"/>
  <c r="J241" i="6" a="1"/>
  <c r="J241" i="6" s="1"/>
  <c r="J240" i="6"/>
  <c r="J240" i="6" a="1"/>
  <c r="J239" i="6"/>
  <c r="J239" i="6" a="1"/>
  <c r="J238" i="6" a="1"/>
  <c r="J238" i="6" s="1"/>
  <c r="J237" i="6"/>
  <c r="J237" i="6" a="1"/>
  <c r="J236" i="6" a="1"/>
  <c r="J236" i="6" s="1"/>
  <c r="J235" i="6" a="1"/>
  <c r="J235" i="6" s="1"/>
  <c r="J234" i="6" a="1"/>
  <c r="J234" i="6" s="1"/>
  <c r="J233" i="6" a="1"/>
  <c r="J233" i="6" s="1"/>
  <c r="J232" i="6" a="1"/>
  <c r="J232" i="6" s="1"/>
  <c r="J231" i="6"/>
  <c r="J231" i="6" a="1"/>
  <c r="J230" i="6" a="1"/>
  <c r="J230" i="6" s="1"/>
  <c r="J229" i="6"/>
  <c r="J229" i="6" a="1"/>
  <c r="J228" i="6"/>
  <c r="J228" i="6" a="1"/>
  <c r="J227" i="6"/>
  <c r="J227" i="6" a="1"/>
  <c r="J226" i="6" a="1"/>
  <c r="J226" i="6" s="1"/>
  <c r="J225" i="6"/>
  <c r="J225" i="6" a="1"/>
  <c r="J224" i="6" a="1"/>
  <c r="J224" i="6" s="1"/>
  <c r="J223" i="6" a="1"/>
  <c r="J223" i="6" s="1"/>
  <c r="J222" i="6" a="1"/>
  <c r="J222" i="6" s="1"/>
  <c r="J221" i="6" a="1"/>
  <c r="J221" i="6" s="1"/>
  <c r="J220" i="6"/>
  <c r="J220" i="6" a="1"/>
  <c r="J219" i="6"/>
  <c r="J219" i="6" a="1"/>
  <c r="J218" i="6" a="1"/>
  <c r="J218" i="6" s="1"/>
  <c r="J217" i="6"/>
  <c r="J217" i="6" a="1"/>
  <c r="J216" i="6"/>
  <c r="J216" i="6" a="1"/>
  <c r="J215" i="6" a="1"/>
  <c r="J215" i="6" s="1"/>
  <c r="J214" i="6" a="1"/>
  <c r="J214" i="6" s="1"/>
  <c r="J213" i="6" a="1"/>
  <c r="J213" i="6" s="1"/>
  <c r="J212" i="6" a="1"/>
  <c r="J212" i="6" s="1"/>
  <c r="J211" i="6"/>
  <c r="J211" i="6" a="1"/>
  <c r="J210" i="6" a="1"/>
  <c r="J210" i="6" s="1"/>
  <c r="J209" i="6" a="1"/>
  <c r="J209" i="6" s="1"/>
  <c r="J208" i="6"/>
  <c r="J208" i="6" a="1"/>
  <c r="J207" i="6"/>
  <c r="J207" i="6" a="1"/>
  <c r="J206" i="6" a="1"/>
  <c r="J206" i="6" s="1"/>
  <c r="J205" i="6"/>
  <c r="J205" i="6" a="1"/>
  <c r="J204" i="6" a="1"/>
  <c r="J204" i="6" s="1"/>
  <c r="J203" i="6" a="1"/>
  <c r="J203" i="6" s="1"/>
  <c r="J202" i="6" a="1"/>
  <c r="J202" i="6" s="1"/>
  <c r="J201" i="6" a="1"/>
  <c r="J201" i="6" s="1"/>
  <c r="J200" i="6" a="1"/>
  <c r="J200" i="6" s="1"/>
  <c r="J199" i="6"/>
  <c r="J199" i="6" a="1"/>
  <c r="J198" i="6" a="1"/>
  <c r="J198" i="6" s="1"/>
  <c r="J197" i="6"/>
  <c r="J197" i="6" a="1"/>
  <c r="J196" i="6"/>
  <c r="J196" i="6" a="1"/>
  <c r="J195" i="6" a="1"/>
  <c r="J195" i="6" s="1"/>
  <c r="J194" i="6" a="1"/>
  <c r="J194" i="6" s="1"/>
  <c r="J193" i="6"/>
  <c r="J193" i="6" a="1"/>
  <c r="J192" i="6" a="1"/>
  <c r="J192" i="6" s="1"/>
  <c r="J191" i="6" a="1"/>
  <c r="J191" i="6" s="1"/>
  <c r="J190" i="6" a="1"/>
  <c r="J190" i="6" s="1"/>
  <c r="J189" i="6" a="1"/>
  <c r="J189" i="6" s="1"/>
  <c r="J188" i="6"/>
  <c r="J188" i="6" a="1"/>
  <c r="J187" i="6"/>
  <c r="J187" i="6" a="1"/>
  <c r="J186" i="6" a="1"/>
  <c r="J186" i="6" s="1"/>
  <c r="J185" i="6"/>
  <c r="J185" i="6" a="1"/>
  <c r="J184" i="6"/>
  <c r="J184" i="6" a="1"/>
  <c r="J183" i="6" a="1"/>
  <c r="J183" i="6" s="1"/>
  <c r="J182" i="6" a="1"/>
  <c r="J182" i="6" s="1"/>
  <c r="J181" i="6" a="1"/>
  <c r="J181" i="6" s="1"/>
  <c r="J180" i="6" a="1"/>
  <c r="J180" i="6" s="1"/>
  <c r="J179" i="6"/>
  <c r="J179" i="6" a="1"/>
  <c r="J178" i="6" a="1"/>
  <c r="J178" i="6" s="1"/>
  <c r="J177" i="6" a="1"/>
  <c r="J177" i="6" s="1"/>
  <c r="J176" i="6"/>
  <c r="J176" i="6" a="1"/>
  <c r="J175" i="6"/>
  <c r="J175" i="6" a="1"/>
  <c r="J174" i="6" a="1"/>
  <c r="J174" i="6" s="1"/>
  <c r="J173" i="6" a="1"/>
  <c r="J173" i="6" s="1"/>
  <c r="J172" i="6"/>
  <c r="J172" i="6" a="1"/>
  <c r="J171" i="6"/>
  <c r="J171" i="6" a="1"/>
  <c r="J170" i="6" a="1"/>
  <c r="J170" i="6" s="1"/>
  <c r="J169" i="6" a="1"/>
  <c r="J169" i="6" s="1"/>
  <c r="J168" i="6"/>
  <c r="J168" i="6" a="1"/>
  <c r="J167" i="6"/>
  <c r="J167" i="6" a="1"/>
  <c r="J166" i="6" a="1"/>
  <c r="J166" i="6" s="1"/>
  <c r="J165" i="6" a="1"/>
  <c r="J165" i="6" s="1"/>
  <c r="J164" i="6"/>
  <c r="J164" i="6" a="1"/>
  <c r="J163" i="6"/>
  <c r="J163" i="6" a="1"/>
  <c r="J162" i="6" a="1"/>
  <c r="J162" i="6" s="1"/>
  <c r="J161" i="6" a="1"/>
  <c r="J161" i="6" s="1"/>
  <c r="J160" i="6"/>
  <c r="J160" i="6" a="1"/>
  <c r="J159" i="6"/>
  <c r="J159" i="6" a="1"/>
  <c r="J158" i="6" a="1"/>
  <c r="J158" i="6" s="1"/>
  <c r="J157" i="6" a="1"/>
  <c r="J157" i="6" s="1"/>
  <c r="J156" i="6"/>
  <c r="J156" i="6" a="1"/>
  <c r="J155" i="6"/>
  <c r="J155" i="6" a="1"/>
  <c r="J154" i="6" a="1"/>
  <c r="J154" i="6" s="1"/>
  <c r="J153" i="6" a="1"/>
  <c r="J153" i="6" s="1"/>
  <c r="J152" i="6"/>
  <c r="J152" i="6" a="1"/>
  <c r="J151" i="6"/>
  <c r="J151" i="6" a="1"/>
  <c r="J150" i="6" a="1"/>
  <c r="J150" i="6" s="1"/>
  <c r="J149" i="6" a="1"/>
  <c r="J149" i="6" s="1"/>
  <c r="J148" i="6"/>
  <c r="J148" i="6" a="1"/>
  <c r="J147" i="6"/>
  <c r="J147" i="6" a="1"/>
  <c r="J146" i="6" a="1"/>
  <c r="J146" i="6" s="1"/>
  <c r="J145" i="6" a="1"/>
  <c r="J145" i="6" s="1"/>
  <c r="J144" i="6"/>
  <c r="J144" i="6" a="1"/>
  <c r="J143" i="6"/>
  <c r="J143" i="6" a="1"/>
  <c r="J142" i="6" a="1"/>
  <c r="J142" i="6" s="1"/>
  <c r="J141" i="6" a="1"/>
  <c r="J141" i="6" s="1"/>
  <c r="J140" i="6"/>
  <c r="J140" i="6" a="1"/>
  <c r="J139" i="6"/>
  <c r="J139" i="6" a="1"/>
  <c r="J138" i="6" a="1"/>
  <c r="J138" i="6" s="1"/>
  <c r="J137" i="6" a="1"/>
  <c r="J137" i="6" s="1"/>
  <c r="J136" i="6"/>
  <c r="J136" i="6" a="1"/>
  <c r="J135" i="6"/>
  <c r="J135" i="6" a="1"/>
  <c r="J134" i="6" a="1"/>
  <c r="J134" i="6" s="1"/>
  <c r="J133" i="6" a="1"/>
  <c r="J133" i="6" s="1"/>
  <c r="J132" i="6"/>
  <c r="J132" i="6" a="1"/>
  <c r="J131" i="6"/>
  <c r="J131" i="6" a="1"/>
  <c r="J130" i="6" a="1"/>
  <c r="J130" i="6" s="1"/>
  <c r="J129" i="6" a="1"/>
  <c r="J129" i="6" s="1"/>
  <c r="J128" i="6"/>
  <c r="J128" i="6" a="1"/>
  <c r="J127" i="6"/>
  <c r="J127" i="6" a="1"/>
  <c r="J126" i="6" a="1"/>
  <c r="J126" i="6" s="1"/>
  <c r="J125" i="6" a="1"/>
  <c r="J125" i="6" s="1"/>
  <c r="J124" i="6"/>
  <c r="J124" i="6" a="1"/>
  <c r="J123" i="6"/>
  <c r="J123" i="6" a="1"/>
  <c r="J122" i="6" a="1"/>
  <c r="J122" i="6" s="1"/>
  <c r="J121" i="6" a="1"/>
  <c r="J121" i="6" s="1"/>
  <c r="J120" i="6"/>
  <c r="J120" i="6" a="1"/>
  <c r="J119" i="6"/>
  <c r="J119" i="6" a="1"/>
  <c r="J118" i="6" a="1"/>
  <c r="J118" i="6" s="1"/>
  <c r="J117" i="6" a="1"/>
  <c r="J117" i="6" s="1"/>
  <c r="J116" i="6"/>
  <c r="J116" i="6" a="1"/>
  <c r="J115" i="6"/>
  <c r="J115" i="6" a="1"/>
  <c r="J114" i="6" a="1"/>
  <c r="J114" i="6" s="1"/>
  <c r="J113" i="6" a="1"/>
  <c r="J113" i="6" s="1"/>
  <c r="J112" i="6"/>
  <c r="J112" i="6" a="1"/>
  <c r="J111" i="6"/>
  <c r="J111" i="6" a="1"/>
  <c r="J110" i="6" a="1"/>
  <c r="J110" i="6" s="1"/>
  <c r="J109" i="6" a="1"/>
  <c r="J109" i="6" s="1"/>
  <c r="J108" i="6"/>
  <c r="J108" i="6" a="1"/>
  <c r="J107" i="6"/>
  <c r="J107" i="6" a="1"/>
  <c r="J106" i="6" a="1"/>
  <c r="J106" i="6" s="1"/>
  <c r="J105" i="6" a="1"/>
  <c r="J105" i="6" s="1"/>
  <c r="J104" i="6"/>
  <c r="J104" i="6" a="1"/>
  <c r="J103" i="6"/>
  <c r="J103" i="6" a="1"/>
  <c r="J102" i="6" a="1"/>
  <c r="J102" i="6" s="1"/>
  <c r="J101" i="6" a="1"/>
  <c r="J101" i="6" s="1"/>
  <c r="J100" i="6"/>
  <c r="J100" i="6" a="1"/>
  <c r="J99" i="6"/>
  <c r="J99" i="6" a="1"/>
  <c r="J98" i="6" a="1"/>
  <c r="J98" i="6" s="1"/>
  <c r="J97" i="6" a="1"/>
  <c r="J97" i="6" s="1"/>
  <c r="J96" i="6"/>
  <c r="J96" i="6" a="1"/>
  <c r="J95" i="6"/>
  <c r="J95" i="6" a="1"/>
  <c r="J94" i="6" a="1"/>
  <c r="J94" i="6" s="1"/>
  <c r="J93" i="6" a="1"/>
  <c r="J93" i="6" s="1"/>
  <c r="J92" i="6"/>
  <c r="J92" i="6" a="1"/>
  <c r="J91" i="6"/>
  <c r="J91" i="6" a="1"/>
  <c r="J90" i="6" a="1"/>
  <c r="J90" i="6" s="1"/>
  <c r="J89" i="6" a="1"/>
  <c r="J89" i="6" s="1"/>
  <c r="J88" i="6"/>
  <c r="J88" i="6" a="1"/>
  <c r="J87" i="6"/>
  <c r="J87" i="6" a="1"/>
  <c r="J86" i="6" a="1"/>
  <c r="J86" i="6" s="1"/>
  <c r="J85" i="6" a="1"/>
  <c r="J85" i="6" s="1"/>
  <c r="J84" i="6"/>
  <c r="J84" i="6" a="1"/>
  <c r="J83" i="6"/>
  <c r="J83" i="6" a="1"/>
  <c r="J82" i="6" a="1"/>
  <c r="J82" i="6" s="1"/>
  <c r="J81" i="6" a="1"/>
  <c r="J81" i="6" s="1"/>
  <c r="J80" i="6"/>
  <c r="J80" i="6" a="1"/>
  <c r="J79" i="6"/>
  <c r="J79" i="6" a="1"/>
  <c r="J78" i="6" a="1"/>
  <c r="J78" i="6" s="1"/>
  <c r="J77" i="6" a="1"/>
  <c r="J77" i="6" s="1"/>
  <c r="J76" i="6"/>
  <c r="J76" i="6" a="1"/>
  <c r="J75" i="6"/>
  <c r="J75" i="6" a="1"/>
  <c r="J74" i="6" a="1"/>
  <c r="J74" i="6" s="1"/>
  <c r="J73" i="6" a="1"/>
  <c r="J73" i="6" s="1"/>
  <c r="J72" i="6" a="1"/>
  <c r="J72" i="6" s="1"/>
  <c r="J71" i="6"/>
  <c r="J71" i="6" a="1"/>
  <c r="J70" i="6" a="1"/>
  <c r="J70" i="6" s="1"/>
  <c r="J69" i="6" a="1"/>
  <c r="J69" i="6" s="1"/>
  <c r="J68" i="6" a="1"/>
  <c r="J68" i="6" s="1"/>
  <c r="J67" i="6"/>
  <c r="J67" i="6" a="1"/>
  <c r="J66" i="6" a="1"/>
  <c r="J66" i="6" s="1"/>
  <c r="J65" i="6" a="1"/>
  <c r="J65" i="6" s="1"/>
  <c r="J64" i="6" a="1"/>
  <c r="J64" i="6" s="1"/>
  <c r="J63" i="6"/>
  <c r="J63" i="6" a="1"/>
  <c r="J62" i="6" a="1"/>
  <c r="J62" i="6" s="1"/>
  <c r="J61" i="6" a="1"/>
  <c r="J61" i="6" s="1"/>
  <c r="J60" i="6" a="1"/>
  <c r="J60" i="6" s="1"/>
  <c r="J59" i="6"/>
  <c r="J59" i="6" a="1"/>
  <c r="J58" i="6" a="1"/>
  <c r="J58" i="6" s="1"/>
  <c r="J57" i="6" a="1"/>
  <c r="J57" i="6" s="1"/>
  <c r="J56" i="6" a="1"/>
  <c r="J56" i="6" s="1"/>
  <c r="J55" i="6"/>
  <c r="J55" i="6" a="1"/>
  <c r="J54" i="6" a="1"/>
  <c r="J54" i="6" s="1"/>
  <c r="J53" i="6" a="1"/>
  <c r="J53" i="6" s="1"/>
  <c r="J52" i="6" a="1"/>
  <c r="J52" i="6" s="1"/>
  <c r="J51" i="6"/>
  <c r="J51" i="6" a="1"/>
  <c r="J50" i="6" a="1"/>
  <c r="J50" i="6" s="1"/>
  <c r="J49" i="6" a="1"/>
  <c r="J49" i="6" s="1"/>
  <c r="J48" i="6" a="1"/>
  <c r="J48" i="6" s="1"/>
  <c r="J47" i="6"/>
  <c r="J47" i="6" a="1"/>
  <c r="J46" i="6" a="1"/>
  <c r="J46" i="6" s="1"/>
  <c r="J45" i="6" a="1"/>
  <c r="J45" i="6" s="1"/>
  <c r="J44" i="6" a="1"/>
  <c r="J44" i="6" s="1"/>
  <c r="J43" i="6"/>
  <c r="J43" i="6" a="1"/>
  <c r="J42" i="6" a="1"/>
  <c r="J42" i="6" s="1"/>
  <c r="J41" i="6" a="1"/>
  <c r="J41" i="6" s="1"/>
  <c r="J40" i="6" a="1"/>
  <c r="J40" i="6" s="1"/>
  <c r="J39" i="6"/>
  <c r="J39" i="6" a="1"/>
  <c r="J38" i="6" a="1"/>
  <c r="J38" i="6" s="1"/>
  <c r="J37" i="6" a="1"/>
  <c r="J37" i="6" s="1"/>
  <c r="J36" i="6" a="1"/>
  <c r="J36" i="6" s="1"/>
  <c r="J35" i="6"/>
  <c r="J35" i="6" a="1"/>
  <c r="J34" i="6" a="1"/>
  <c r="J34" i="6" s="1"/>
  <c r="J33" i="6" a="1"/>
  <c r="J33" i="6" s="1"/>
  <c r="J32" i="6" a="1"/>
  <c r="J32" i="6" s="1"/>
  <c r="J31" i="6"/>
  <c r="J31" i="6" a="1"/>
  <c r="J30" i="6" a="1"/>
  <c r="J30" i="6" s="1"/>
  <c r="J29" i="6" a="1"/>
  <c r="J29" i="6" s="1"/>
  <c r="J28" i="6" a="1"/>
  <c r="J28" i="6" s="1"/>
  <c r="J27" i="6"/>
  <c r="J27" i="6" a="1"/>
  <c r="J26" i="6" a="1"/>
  <c r="J26" i="6" s="1"/>
  <c r="J25" i="6" a="1"/>
  <c r="J25" i="6" s="1"/>
  <c r="J24" i="6" a="1"/>
  <c r="J24" i="6" s="1"/>
  <c r="J23" i="6"/>
  <c r="J23" i="6" a="1"/>
  <c r="J22" i="6" a="1"/>
  <c r="J22" i="6" s="1"/>
  <c r="J21" i="6" a="1"/>
  <c r="J21" i="6" s="1"/>
  <c r="J20" i="6" a="1"/>
  <c r="J20" i="6" s="1"/>
  <c r="J19" i="6"/>
  <c r="J19" i="6" a="1"/>
  <c r="J18" i="6" a="1"/>
  <c r="J18" i="6" s="1"/>
  <c r="J17" i="6" a="1"/>
  <c r="J17" i="6" s="1"/>
  <c r="J16" i="6" a="1"/>
  <c r="J16" i="6" s="1"/>
  <c r="J15" i="6"/>
  <c r="J15" i="6" a="1"/>
  <c r="J14" i="6" a="1"/>
  <c r="J14" i="6" s="1"/>
  <c r="J13" i="6" a="1"/>
  <c r="J13" i="6" s="1"/>
  <c r="J12" i="6" a="1"/>
  <c r="J12" i="6" s="1"/>
  <c r="J11" i="6"/>
  <c r="J11" i="6" a="1"/>
  <c r="J10" i="6" a="1"/>
  <c r="J10" i="6" s="1"/>
  <c r="J9" i="6" a="1"/>
  <c r="J9" i="6" s="1"/>
  <c r="J8" i="6" a="1"/>
  <c r="J8" i="6" s="1"/>
  <c r="J317" i="6" a="1"/>
  <c r="J317" i="6" s="1"/>
  <c r="J438" i="14"/>
  <c r="I438" i="14"/>
  <c r="H438" i="14"/>
  <c r="G438" i="14"/>
  <c r="F438" i="14"/>
  <c r="E438" i="14"/>
  <c r="D438" i="14"/>
  <c r="C438" i="14"/>
  <c r="B438" i="14"/>
  <c r="A438" i="14"/>
  <c r="J437" i="14"/>
  <c r="I437" i="14"/>
  <c r="H437" i="14"/>
  <c r="G437" i="14"/>
  <c r="F437" i="14"/>
  <c r="E437" i="14"/>
  <c r="D437" i="14"/>
  <c r="C437" i="14"/>
  <c r="B437" i="14"/>
  <c r="A437" i="14"/>
  <c r="J436" i="14"/>
  <c r="I436" i="14"/>
  <c r="H436" i="14"/>
  <c r="G436" i="14"/>
  <c r="F436" i="14"/>
  <c r="E436" i="14"/>
  <c r="D436" i="14"/>
  <c r="C436" i="14"/>
  <c r="B436" i="14"/>
  <c r="A436" i="14"/>
  <c r="J435" i="14"/>
  <c r="I435" i="14"/>
  <c r="H435" i="14"/>
  <c r="G435" i="14"/>
  <c r="F435" i="14"/>
  <c r="E435" i="14"/>
  <c r="D435" i="14"/>
  <c r="C435" i="14"/>
  <c r="B435" i="14"/>
  <c r="A435" i="14"/>
  <c r="J434" i="14"/>
  <c r="I434" i="14"/>
  <c r="H434" i="14"/>
  <c r="G434" i="14"/>
  <c r="F434" i="14"/>
  <c r="E434" i="14"/>
  <c r="D434" i="14"/>
  <c r="C434" i="14"/>
  <c r="B434" i="14"/>
  <c r="A434" i="14"/>
  <c r="J433" i="14"/>
  <c r="I433" i="14"/>
  <c r="H433" i="14"/>
  <c r="G433" i="14"/>
  <c r="F433" i="14"/>
  <c r="E433" i="14"/>
  <c r="D433" i="14"/>
  <c r="C433" i="14"/>
  <c r="B433" i="14"/>
  <c r="A433" i="14"/>
  <c r="J432" i="14"/>
  <c r="I432" i="14"/>
  <c r="H432" i="14"/>
  <c r="G432" i="14"/>
  <c r="F432" i="14"/>
  <c r="E432" i="14"/>
  <c r="D432" i="14"/>
  <c r="C432" i="14"/>
  <c r="B432" i="14"/>
  <c r="A432" i="14"/>
  <c r="J431" i="14"/>
  <c r="I431" i="14"/>
  <c r="H431" i="14"/>
  <c r="G431" i="14"/>
  <c r="F431" i="14"/>
  <c r="E431" i="14"/>
  <c r="D431" i="14"/>
  <c r="C431" i="14"/>
  <c r="B431" i="14"/>
  <c r="A431" i="14"/>
  <c r="J430" i="14"/>
  <c r="I430" i="14"/>
  <c r="H430" i="14"/>
  <c r="G430" i="14"/>
  <c r="F430" i="14"/>
  <c r="E430" i="14"/>
  <c r="D430" i="14"/>
  <c r="C430" i="14"/>
  <c r="B430" i="14"/>
  <c r="A430" i="14"/>
  <c r="J429" i="14"/>
  <c r="I429" i="14"/>
  <c r="H429" i="14"/>
  <c r="G429" i="14"/>
  <c r="F429" i="14"/>
  <c r="E429" i="14"/>
  <c r="D429" i="14"/>
  <c r="C429" i="14"/>
  <c r="B429" i="14"/>
  <c r="A429" i="14"/>
  <c r="I428" i="14"/>
  <c r="H428" i="14"/>
  <c r="G428" i="14"/>
  <c r="F428" i="14"/>
  <c r="E428" i="14"/>
  <c r="D428" i="14"/>
  <c r="C428" i="14"/>
  <c r="B428" i="14"/>
  <c r="A428" i="14"/>
  <c r="I427" i="14"/>
  <c r="H427" i="14"/>
  <c r="G427" i="14"/>
  <c r="F427" i="14"/>
  <c r="E427" i="14"/>
  <c r="D427" i="14"/>
  <c r="C427" i="14"/>
  <c r="B427" i="14"/>
  <c r="A427" i="14"/>
  <c r="I426" i="14"/>
  <c r="H426" i="14"/>
  <c r="G426" i="14"/>
  <c r="F426" i="14"/>
  <c r="E426" i="14"/>
  <c r="D426" i="14"/>
  <c r="C426" i="14"/>
  <c r="B426" i="14"/>
  <c r="A426" i="14"/>
  <c r="I425" i="14"/>
  <c r="H425" i="14"/>
  <c r="G425" i="14"/>
  <c r="F425" i="14"/>
  <c r="E425" i="14"/>
  <c r="D425" i="14"/>
  <c r="C425" i="14"/>
  <c r="B425" i="14"/>
  <c r="A425" i="14"/>
  <c r="I424" i="14"/>
  <c r="H424" i="14"/>
  <c r="G424" i="14"/>
  <c r="F424" i="14"/>
  <c r="E424" i="14"/>
  <c r="D424" i="14"/>
  <c r="C424" i="14"/>
  <c r="B424" i="14"/>
  <c r="A424" i="14"/>
  <c r="I423" i="14"/>
  <c r="H423" i="14"/>
  <c r="G423" i="14"/>
  <c r="F423" i="14"/>
  <c r="E423" i="14"/>
  <c r="D423" i="14"/>
  <c r="C423" i="14"/>
  <c r="B423" i="14"/>
  <c r="A423" i="14"/>
  <c r="I422" i="14"/>
  <c r="H422" i="14"/>
  <c r="G422" i="14"/>
  <c r="F422" i="14"/>
  <c r="E422" i="14"/>
  <c r="D422" i="14"/>
  <c r="C422" i="14"/>
  <c r="B422" i="14"/>
  <c r="A422" i="14"/>
  <c r="I421" i="14"/>
  <c r="H421" i="14"/>
  <c r="G421" i="14"/>
  <c r="F421" i="14"/>
  <c r="E421" i="14"/>
  <c r="D421" i="14"/>
  <c r="C421" i="14"/>
  <c r="B421" i="14"/>
  <c r="A421" i="14"/>
  <c r="I420" i="14"/>
  <c r="H420" i="14"/>
  <c r="G420" i="14"/>
  <c r="F420" i="14"/>
  <c r="E420" i="14"/>
  <c r="D420" i="14"/>
  <c r="C420" i="14"/>
  <c r="B420" i="14"/>
  <c r="A420" i="14"/>
  <c r="I419" i="14"/>
  <c r="H419" i="14"/>
  <c r="G419" i="14"/>
  <c r="F419" i="14"/>
  <c r="E419" i="14"/>
  <c r="D419" i="14"/>
  <c r="C419" i="14"/>
  <c r="B419" i="14"/>
  <c r="A419" i="14"/>
  <c r="I418" i="14"/>
  <c r="H418" i="14"/>
  <c r="G418" i="14"/>
  <c r="F418" i="14"/>
  <c r="E418" i="14"/>
  <c r="D418" i="14"/>
  <c r="C418" i="14"/>
  <c r="B418" i="14"/>
  <c r="A418" i="14"/>
  <c r="I417" i="14"/>
  <c r="H417" i="14"/>
  <c r="G417" i="14"/>
  <c r="F417" i="14"/>
  <c r="E417" i="14"/>
  <c r="D417" i="14"/>
  <c r="C417" i="14"/>
  <c r="B417" i="14"/>
  <c r="A417" i="14"/>
  <c r="I416" i="14"/>
  <c r="H416" i="14"/>
  <c r="G416" i="14"/>
  <c r="F416" i="14"/>
  <c r="E416" i="14"/>
  <c r="D416" i="14"/>
  <c r="C416" i="14"/>
  <c r="B416" i="14"/>
  <c r="A416" i="14"/>
  <c r="I415" i="14"/>
  <c r="H415" i="14"/>
  <c r="G415" i="14"/>
  <c r="F415" i="14"/>
  <c r="E415" i="14"/>
  <c r="D415" i="14"/>
  <c r="C415" i="14"/>
  <c r="B415" i="14"/>
  <c r="A415" i="14"/>
  <c r="I414" i="14"/>
  <c r="H414" i="14"/>
  <c r="G414" i="14"/>
  <c r="F414" i="14"/>
  <c r="E414" i="14"/>
  <c r="D414" i="14"/>
  <c r="C414" i="14"/>
  <c r="B414" i="14"/>
  <c r="A414" i="14"/>
  <c r="I413" i="14"/>
  <c r="H413" i="14"/>
  <c r="G413" i="14"/>
  <c r="F413" i="14"/>
  <c r="E413" i="14"/>
  <c r="D413" i="14"/>
  <c r="C413" i="14"/>
  <c r="B413" i="14"/>
  <c r="A413" i="14"/>
  <c r="I412" i="14"/>
  <c r="H412" i="14"/>
  <c r="G412" i="14"/>
  <c r="F412" i="14"/>
  <c r="E412" i="14"/>
  <c r="D412" i="14"/>
  <c r="C412" i="14"/>
  <c r="B412" i="14"/>
  <c r="A412" i="14"/>
  <c r="I411" i="14"/>
  <c r="H411" i="14"/>
  <c r="G411" i="14"/>
  <c r="F411" i="14"/>
  <c r="E411" i="14"/>
  <c r="D411" i="14"/>
  <c r="C411" i="14"/>
  <c r="B411" i="14"/>
  <c r="A411" i="14"/>
  <c r="I410" i="14"/>
  <c r="H410" i="14"/>
  <c r="G410" i="14"/>
  <c r="F410" i="14"/>
  <c r="E410" i="14"/>
  <c r="D410" i="14"/>
  <c r="C410" i="14"/>
  <c r="B410" i="14"/>
  <c r="A410" i="14"/>
  <c r="I409" i="14"/>
  <c r="H409" i="14"/>
  <c r="G409" i="14"/>
  <c r="F409" i="14"/>
  <c r="E409" i="14"/>
  <c r="D409" i="14"/>
  <c r="C409" i="14"/>
  <c r="B409" i="14"/>
  <c r="A409" i="14"/>
  <c r="I408" i="14"/>
  <c r="H408" i="14"/>
  <c r="G408" i="14"/>
  <c r="F408" i="14"/>
  <c r="E408" i="14"/>
  <c r="D408" i="14"/>
  <c r="C408" i="14"/>
  <c r="B408" i="14"/>
  <c r="A408" i="14"/>
  <c r="I407" i="14"/>
  <c r="H407" i="14"/>
  <c r="G407" i="14"/>
  <c r="F407" i="14"/>
  <c r="E407" i="14"/>
  <c r="D407" i="14"/>
  <c r="C407" i="14"/>
  <c r="B407" i="14"/>
  <c r="A407" i="14"/>
  <c r="I406" i="14"/>
  <c r="H406" i="14"/>
  <c r="G406" i="14"/>
  <c r="F406" i="14"/>
  <c r="E406" i="14"/>
  <c r="D406" i="14"/>
  <c r="C406" i="14"/>
  <c r="B406" i="14"/>
  <c r="A406" i="14"/>
  <c r="I405" i="14"/>
  <c r="H405" i="14"/>
  <c r="G405" i="14"/>
  <c r="F405" i="14"/>
  <c r="E405" i="14"/>
  <c r="D405" i="14"/>
  <c r="C405" i="14"/>
  <c r="B405" i="14"/>
  <c r="A405" i="14"/>
  <c r="I404" i="14"/>
  <c r="H404" i="14"/>
  <c r="G404" i="14"/>
  <c r="F404" i="14"/>
  <c r="E404" i="14"/>
  <c r="D404" i="14"/>
  <c r="C404" i="14"/>
  <c r="B404" i="14"/>
  <c r="A404" i="14"/>
  <c r="I403" i="14"/>
  <c r="H403" i="14"/>
  <c r="G403" i="14"/>
  <c r="F403" i="14"/>
  <c r="E403" i="14"/>
  <c r="D403" i="14"/>
  <c r="C403" i="14"/>
  <c r="B403" i="14"/>
  <c r="A403" i="14"/>
  <c r="I402" i="14"/>
  <c r="H402" i="14"/>
  <c r="G402" i="14"/>
  <c r="F402" i="14"/>
  <c r="E402" i="14"/>
  <c r="D402" i="14"/>
  <c r="C402" i="14"/>
  <c r="B402" i="14"/>
  <c r="A402" i="14"/>
  <c r="I401" i="14"/>
  <c r="H401" i="14"/>
  <c r="G401" i="14"/>
  <c r="F401" i="14"/>
  <c r="E401" i="14"/>
  <c r="D401" i="14"/>
  <c r="C401" i="14"/>
  <c r="B401" i="14"/>
  <c r="A401" i="14"/>
  <c r="I400" i="14"/>
  <c r="H400" i="14"/>
  <c r="G400" i="14"/>
  <c r="F400" i="14"/>
  <c r="E400" i="14"/>
  <c r="D400" i="14"/>
  <c r="C400" i="14"/>
  <c r="B400" i="14"/>
  <c r="A400" i="14"/>
  <c r="I399" i="14"/>
  <c r="H399" i="14"/>
  <c r="G399" i="14"/>
  <c r="F399" i="14"/>
  <c r="E399" i="14"/>
  <c r="D399" i="14"/>
  <c r="C399" i="14"/>
  <c r="B399" i="14"/>
  <c r="A399" i="14"/>
  <c r="I398" i="14"/>
  <c r="H398" i="14"/>
  <c r="G398" i="14"/>
  <c r="F398" i="14"/>
  <c r="E398" i="14"/>
  <c r="D398" i="14"/>
  <c r="C398" i="14"/>
  <c r="B398" i="14"/>
  <c r="A398" i="14"/>
  <c r="I397" i="14"/>
  <c r="H397" i="14"/>
  <c r="G397" i="14"/>
  <c r="F397" i="14"/>
  <c r="E397" i="14"/>
  <c r="D397" i="14"/>
  <c r="C397" i="14"/>
  <c r="B397" i="14"/>
  <c r="A397" i="14"/>
  <c r="I396" i="14"/>
  <c r="H396" i="14"/>
  <c r="G396" i="14"/>
  <c r="F396" i="14"/>
  <c r="E396" i="14"/>
  <c r="D396" i="14"/>
  <c r="C396" i="14"/>
  <c r="B396" i="14"/>
  <c r="A396" i="14"/>
  <c r="I395" i="14"/>
  <c r="H395" i="14"/>
  <c r="G395" i="14"/>
  <c r="F395" i="14"/>
  <c r="E395" i="14"/>
  <c r="D395" i="14"/>
  <c r="C395" i="14"/>
  <c r="B395" i="14"/>
  <c r="A395" i="14"/>
  <c r="I394" i="14"/>
  <c r="H394" i="14"/>
  <c r="G394" i="14"/>
  <c r="F394" i="14"/>
  <c r="E394" i="14"/>
  <c r="D394" i="14"/>
  <c r="C394" i="14"/>
  <c r="B394" i="14"/>
  <c r="A394" i="14"/>
  <c r="I393" i="14"/>
  <c r="H393" i="14"/>
  <c r="G393" i="14"/>
  <c r="F393" i="14"/>
  <c r="E393" i="14"/>
  <c r="D393" i="14"/>
  <c r="C393" i="14"/>
  <c r="B393" i="14"/>
  <c r="A393" i="14"/>
  <c r="I392" i="14"/>
  <c r="H392" i="14"/>
  <c r="G392" i="14"/>
  <c r="F392" i="14"/>
  <c r="E392" i="14"/>
  <c r="D392" i="14"/>
  <c r="C392" i="14"/>
  <c r="B392" i="14"/>
  <c r="A392" i="14"/>
  <c r="I391" i="14"/>
  <c r="H391" i="14"/>
  <c r="G391" i="14"/>
  <c r="F391" i="14"/>
  <c r="E391" i="14"/>
  <c r="D391" i="14"/>
  <c r="C391" i="14"/>
  <c r="B391" i="14"/>
  <c r="A391" i="14"/>
  <c r="I390" i="14"/>
  <c r="H390" i="14"/>
  <c r="G390" i="14"/>
  <c r="F390" i="14"/>
  <c r="E390" i="14"/>
  <c r="D390" i="14"/>
  <c r="C390" i="14"/>
  <c r="B390" i="14"/>
  <c r="A390" i="14"/>
  <c r="I389" i="14"/>
  <c r="H389" i="14"/>
  <c r="G389" i="14"/>
  <c r="F389" i="14"/>
  <c r="E389" i="14"/>
  <c r="D389" i="14"/>
  <c r="C389" i="14"/>
  <c r="B389" i="14"/>
  <c r="A389" i="14"/>
  <c r="I388" i="14"/>
  <c r="H388" i="14"/>
  <c r="G388" i="14"/>
  <c r="F388" i="14"/>
  <c r="E388" i="14"/>
  <c r="D388" i="14"/>
  <c r="C388" i="14"/>
  <c r="B388" i="14"/>
  <c r="A388" i="14"/>
  <c r="I387" i="14"/>
  <c r="H387" i="14"/>
  <c r="G387" i="14"/>
  <c r="F387" i="14"/>
  <c r="E387" i="14"/>
  <c r="D387" i="14"/>
  <c r="C387" i="14"/>
  <c r="B387" i="14"/>
  <c r="A387" i="14"/>
  <c r="I386" i="14"/>
  <c r="H386" i="14"/>
  <c r="G386" i="14"/>
  <c r="F386" i="14"/>
  <c r="E386" i="14"/>
  <c r="D386" i="14"/>
  <c r="C386" i="14"/>
  <c r="B386" i="14"/>
  <c r="A386" i="14"/>
  <c r="C385" i="14"/>
  <c r="B385" i="14"/>
  <c r="A385" i="14"/>
  <c r="C384" i="14"/>
  <c r="B384" i="14"/>
  <c r="A384" i="14"/>
  <c r="C383" i="14"/>
  <c r="B383" i="14"/>
  <c r="A383" i="14"/>
  <c r="C382" i="14"/>
  <c r="B382" i="14"/>
  <c r="A382" i="14"/>
  <c r="C381" i="14"/>
  <c r="B381" i="14"/>
  <c r="A381" i="14"/>
  <c r="C380" i="14"/>
  <c r="B380" i="14"/>
  <c r="A380" i="14"/>
  <c r="C379" i="14"/>
  <c r="B379" i="14"/>
  <c r="A379" i="14"/>
  <c r="C378" i="14"/>
  <c r="B378" i="14"/>
  <c r="A378" i="14"/>
  <c r="C377" i="14"/>
  <c r="B377" i="14"/>
  <c r="A377" i="14"/>
  <c r="C376" i="14"/>
  <c r="B376" i="14"/>
  <c r="A376" i="14"/>
  <c r="C375" i="14"/>
  <c r="B375" i="14"/>
  <c r="A375" i="14"/>
  <c r="C374" i="14"/>
  <c r="B374" i="14"/>
  <c r="A374" i="14"/>
  <c r="C373" i="14"/>
  <c r="B373" i="14"/>
  <c r="A373" i="14"/>
  <c r="C372" i="14"/>
  <c r="B372" i="14"/>
  <c r="A372" i="14"/>
  <c r="C371" i="14"/>
  <c r="B371" i="14"/>
  <c r="A371" i="14"/>
  <c r="C370" i="14"/>
  <c r="B370" i="14"/>
  <c r="A370" i="14"/>
  <c r="C369" i="14"/>
  <c r="B369" i="14"/>
  <c r="A369" i="14"/>
  <c r="C368" i="14"/>
  <c r="B368" i="14"/>
  <c r="A368" i="14"/>
  <c r="C367" i="14"/>
  <c r="B367" i="14"/>
  <c r="A367" i="14"/>
  <c r="D366" i="14"/>
  <c r="C366" i="14"/>
  <c r="B366" i="14"/>
  <c r="A366" i="14"/>
  <c r="D365" i="14"/>
  <c r="C365" i="14"/>
  <c r="B365" i="14"/>
  <c r="A365" i="14"/>
  <c r="D364" i="14"/>
  <c r="C364" i="14"/>
  <c r="B364" i="14"/>
  <c r="A364" i="14"/>
  <c r="D363" i="14"/>
  <c r="C363" i="14"/>
  <c r="B363" i="14"/>
  <c r="A363" i="14"/>
  <c r="D362" i="14"/>
  <c r="C362" i="14"/>
  <c r="B362" i="14"/>
  <c r="A362" i="14"/>
  <c r="D361" i="14"/>
  <c r="C361" i="14"/>
  <c r="B361" i="14"/>
  <c r="A361" i="14"/>
  <c r="D360" i="14"/>
  <c r="C360" i="14"/>
  <c r="B360" i="14"/>
  <c r="A360" i="14"/>
  <c r="D359" i="14"/>
  <c r="C359" i="14"/>
  <c r="B359" i="14"/>
  <c r="A359" i="14"/>
  <c r="D358" i="14"/>
  <c r="C358" i="14"/>
  <c r="B358" i="14"/>
  <c r="A358" i="14"/>
  <c r="D357" i="14"/>
  <c r="C357" i="14"/>
  <c r="B357" i="14"/>
  <c r="A357" i="14"/>
  <c r="D356" i="14"/>
  <c r="C356" i="14"/>
  <c r="B356" i="14"/>
  <c r="A356" i="14"/>
  <c r="D355" i="14"/>
  <c r="C355" i="14"/>
  <c r="B355" i="14"/>
  <c r="A355" i="14"/>
  <c r="D354" i="14"/>
  <c r="C354" i="14"/>
  <c r="B354" i="14"/>
  <c r="A354" i="14"/>
  <c r="D353" i="14"/>
  <c r="C353" i="14"/>
  <c r="B353" i="14"/>
  <c r="A353" i="14"/>
  <c r="D352" i="14"/>
  <c r="C352" i="14"/>
  <c r="B352" i="14"/>
  <c r="A352" i="14"/>
  <c r="D351" i="14"/>
  <c r="C351" i="14"/>
  <c r="B351" i="14"/>
  <c r="A351" i="14"/>
  <c r="D350" i="14"/>
  <c r="C350" i="14"/>
  <c r="B350" i="14"/>
  <c r="A350" i="14"/>
  <c r="D349" i="14"/>
  <c r="C349" i="14"/>
  <c r="B349" i="14"/>
  <c r="A349" i="14"/>
  <c r="D348" i="14"/>
  <c r="C348" i="14"/>
  <c r="B348" i="14"/>
  <c r="A348" i="14"/>
  <c r="D347" i="14"/>
  <c r="C347" i="14"/>
  <c r="B347" i="14"/>
  <c r="A347" i="14"/>
  <c r="D346" i="14"/>
  <c r="C346" i="14"/>
  <c r="B346" i="14"/>
  <c r="A346" i="14"/>
  <c r="D345" i="14"/>
  <c r="C345" i="14"/>
  <c r="B345" i="14"/>
  <c r="A345" i="14"/>
  <c r="D344" i="14"/>
  <c r="C344" i="14"/>
  <c r="B344" i="14"/>
  <c r="A344" i="14"/>
  <c r="D343" i="14"/>
  <c r="C343" i="14"/>
  <c r="B343" i="14"/>
  <c r="A343" i="14"/>
  <c r="D342" i="14"/>
  <c r="C342" i="14"/>
  <c r="B342" i="14"/>
  <c r="A342" i="14"/>
  <c r="D341" i="14"/>
  <c r="C341" i="14"/>
  <c r="B341" i="14"/>
  <c r="A341" i="14"/>
  <c r="D340" i="14"/>
  <c r="C340" i="14"/>
  <c r="B340" i="14"/>
  <c r="A340" i="14"/>
  <c r="D339" i="14"/>
  <c r="C339" i="14"/>
  <c r="B339" i="14"/>
  <c r="A339" i="14"/>
  <c r="D338" i="14"/>
  <c r="C338" i="14"/>
  <c r="B338" i="14"/>
  <c r="A338" i="14"/>
  <c r="D337" i="14"/>
  <c r="C337" i="14"/>
  <c r="B337" i="14"/>
  <c r="A337" i="14"/>
  <c r="D336" i="14"/>
  <c r="C336" i="14"/>
  <c r="B336" i="14"/>
  <c r="A336" i="14"/>
  <c r="D335" i="14"/>
  <c r="C335" i="14"/>
  <c r="B335" i="14"/>
  <c r="A335" i="14"/>
  <c r="D334" i="14"/>
  <c r="C334" i="14"/>
  <c r="B334" i="14"/>
  <c r="A334" i="14"/>
  <c r="D333" i="14"/>
  <c r="C333" i="14"/>
  <c r="B333" i="14"/>
  <c r="A333" i="14"/>
  <c r="D332" i="14"/>
  <c r="C332" i="14"/>
  <c r="B332" i="14"/>
  <c r="A332" i="14"/>
  <c r="D331" i="14"/>
  <c r="C331" i="14"/>
  <c r="B331" i="14"/>
  <c r="A331" i="14"/>
  <c r="D330" i="14"/>
  <c r="C330" i="14"/>
  <c r="B330" i="14"/>
  <c r="A330" i="14"/>
  <c r="D329" i="14"/>
  <c r="C329" i="14"/>
  <c r="B329" i="14"/>
  <c r="A329" i="14"/>
  <c r="D328" i="14"/>
  <c r="C328" i="14"/>
  <c r="B328" i="14"/>
  <c r="A328" i="14"/>
  <c r="D327" i="14"/>
  <c r="C327" i="14"/>
  <c r="B327" i="14"/>
  <c r="A327" i="14"/>
  <c r="D326" i="14"/>
  <c r="C326" i="14"/>
  <c r="B326" i="14"/>
  <c r="A326" i="14"/>
  <c r="D325" i="14"/>
  <c r="C325" i="14"/>
  <c r="B325" i="14"/>
  <c r="A325" i="14"/>
  <c r="D324" i="14"/>
  <c r="C324" i="14"/>
  <c r="B324" i="14"/>
  <c r="A324" i="14"/>
  <c r="D323" i="14"/>
  <c r="C323" i="14"/>
  <c r="B323" i="14"/>
  <c r="A323" i="14"/>
  <c r="D322" i="14"/>
  <c r="C322" i="14"/>
  <c r="B322" i="14"/>
  <c r="A322" i="14"/>
  <c r="D321" i="14"/>
  <c r="C321" i="14"/>
  <c r="B321" i="14"/>
  <c r="A321" i="14"/>
  <c r="D320" i="14"/>
  <c r="C320" i="14"/>
  <c r="B320" i="14"/>
  <c r="A320" i="14"/>
  <c r="D319" i="14"/>
  <c r="C319" i="14"/>
  <c r="B319" i="14"/>
  <c r="A319" i="14"/>
  <c r="D318" i="14"/>
  <c r="C318" i="14"/>
  <c r="B318" i="14"/>
  <c r="A318" i="14"/>
  <c r="D317" i="14"/>
  <c r="C317" i="14"/>
  <c r="B317" i="14"/>
  <c r="A317" i="14"/>
  <c r="D316" i="14"/>
  <c r="C316" i="14"/>
  <c r="B316" i="14"/>
  <c r="A316" i="14"/>
  <c r="D315" i="14"/>
  <c r="C315" i="14"/>
  <c r="B315" i="14"/>
  <c r="A315" i="14"/>
  <c r="D314" i="14"/>
  <c r="C314" i="14"/>
  <c r="B314" i="14"/>
  <c r="A314" i="14"/>
  <c r="D313" i="14"/>
  <c r="C313" i="14"/>
  <c r="B313" i="14"/>
  <c r="A313" i="14"/>
  <c r="D312" i="14"/>
  <c r="C312" i="14"/>
  <c r="B312" i="14"/>
  <c r="A312" i="14"/>
  <c r="D311" i="14"/>
  <c r="C311" i="14"/>
  <c r="B311" i="14"/>
  <c r="A311" i="14"/>
  <c r="D310" i="14"/>
  <c r="C310" i="14"/>
  <c r="B310" i="14"/>
  <c r="A310" i="14"/>
  <c r="D309" i="14"/>
  <c r="C309" i="14"/>
  <c r="B309" i="14"/>
  <c r="A309" i="14"/>
  <c r="D308" i="14"/>
  <c r="C308" i="14"/>
  <c r="B308" i="14"/>
  <c r="A308" i="14"/>
  <c r="D307" i="14"/>
  <c r="C307" i="14"/>
  <c r="B307" i="14"/>
  <c r="A307" i="14"/>
  <c r="D306" i="14"/>
  <c r="C306" i="14"/>
  <c r="B306" i="14"/>
  <c r="A306" i="14"/>
  <c r="D305" i="14"/>
  <c r="C305" i="14"/>
  <c r="B305" i="14"/>
  <c r="A305" i="14"/>
  <c r="D304" i="14"/>
  <c r="C304" i="14"/>
  <c r="B304" i="14"/>
  <c r="A304" i="14"/>
  <c r="D303" i="14"/>
  <c r="C303" i="14"/>
  <c r="B303" i="14"/>
  <c r="A303" i="14"/>
  <c r="D302" i="14"/>
  <c r="C302" i="14"/>
  <c r="B302" i="14"/>
  <c r="A302" i="14"/>
  <c r="D301" i="14"/>
  <c r="C301" i="14"/>
  <c r="B301" i="14"/>
  <c r="A301" i="14"/>
  <c r="D300" i="14"/>
  <c r="C300" i="14"/>
  <c r="B300" i="14"/>
  <c r="A300" i="14"/>
  <c r="D299" i="14"/>
  <c r="C299" i="14"/>
  <c r="B299" i="14"/>
  <c r="A299" i="14"/>
  <c r="D298" i="14"/>
  <c r="C298" i="14"/>
  <c r="B298" i="14"/>
  <c r="A298" i="14"/>
  <c r="D297" i="14"/>
  <c r="C297" i="14"/>
  <c r="B297" i="14"/>
  <c r="A297" i="14"/>
  <c r="D296" i="14"/>
  <c r="C296" i="14"/>
  <c r="B296" i="14"/>
  <c r="A296" i="14"/>
  <c r="D295" i="14"/>
  <c r="C295" i="14"/>
  <c r="B295" i="14"/>
  <c r="A295" i="14"/>
  <c r="D294" i="14"/>
  <c r="C294" i="14"/>
  <c r="B294" i="14"/>
  <c r="A294" i="14"/>
  <c r="D293" i="14"/>
  <c r="C293" i="14"/>
  <c r="B293" i="14"/>
  <c r="A293" i="14"/>
  <c r="D292" i="14"/>
  <c r="C292" i="14"/>
  <c r="B292" i="14"/>
  <c r="A292" i="14"/>
  <c r="D291" i="14"/>
  <c r="C291" i="14"/>
  <c r="B291" i="14"/>
  <c r="A291" i="14"/>
  <c r="D290" i="14"/>
  <c r="C290" i="14"/>
  <c r="B290" i="14"/>
  <c r="A290" i="14"/>
  <c r="D289" i="14"/>
  <c r="C289" i="14"/>
  <c r="B289" i="14"/>
  <c r="A289" i="14"/>
  <c r="D288" i="14"/>
  <c r="C288" i="14"/>
  <c r="B288" i="14"/>
  <c r="A288" i="14"/>
  <c r="D287" i="14"/>
  <c r="C287" i="14"/>
  <c r="B287" i="14"/>
  <c r="A287" i="14"/>
  <c r="D286" i="14"/>
  <c r="C286" i="14"/>
  <c r="B286" i="14"/>
  <c r="A286" i="14"/>
  <c r="D285" i="14"/>
  <c r="C285" i="14"/>
  <c r="B285" i="14"/>
  <c r="A285" i="14"/>
  <c r="D284" i="14"/>
  <c r="C284" i="14"/>
  <c r="B284" i="14"/>
  <c r="A284" i="14"/>
  <c r="D283" i="14"/>
  <c r="C283" i="14"/>
  <c r="B283" i="14"/>
  <c r="A283" i="14"/>
  <c r="D282" i="14"/>
  <c r="C282" i="14"/>
  <c r="B282" i="14"/>
  <c r="A282" i="14"/>
  <c r="D281" i="14"/>
  <c r="C281" i="14"/>
  <c r="B281" i="14"/>
  <c r="A281" i="14"/>
  <c r="D280" i="14"/>
  <c r="C280" i="14"/>
  <c r="B280" i="14"/>
  <c r="A280" i="14"/>
  <c r="D279" i="14"/>
  <c r="C279" i="14"/>
  <c r="B279" i="14"/>
  <c r="A279" i="14"/>
  <c r="D278" i="14"/>
  <c r="C278" i="14"/>
  <c r="B278" i="14"/>
  <c r="A278" i="14"/>
  <c r="D277" i="14"/>
  <c r="C277" i="14"/>
  <c r="B277" i="14"/>
  <c r="A277" i="14"/>
  <c r="D276" i="14"/>
  <c r="C276" i="14"/>
  <c r="B276" i="14"/>
  <c r="A276" i="14"/>
  <c r="D275" i="14"/>
  <c r="C275" i="14"/>
  <c r="B275" i="14"/>
  <c r="A275" i="14"/>
  <c r="D274" i="14"/>
  <c r="C274" i="14"/>
  <c r="B274" i="14"/>
  <c r="A274" i="14"/>
  <c r="D273" i="14"/>
  <c r="C273" i="14"/>
  <c r="B273" i="14"/>
  <c r="A273" i="14"/>
  <c r="D272" i="14"/>
  <c r="C272" i="14"/>
  <c r="B272" i="14"/>
  <c r="A272" i="14"/>
  <c r="D271" i="14"/>
  <c r="C271" i="14"/>
  <c r="B271" i="14"/>
  <c r="A271" i="14"/>
  <c r="D270" i="14"/>
  <c r="C270" i="14"/>
  <c r="A270" i="14"/>
  <c r="D269" i="14"/>
  <c r="C269" i="14"/>
  <c r="B269" i="14"/>
  <c r="A269" i="14"/>
  <c r="D268" i="14"/>
  <c r="C268" i="14"/>
  <c r="B268" i="14"/>
  <c r="A268" i="14"/>
  <c r="D267" i="14"/>
  <c r="C267" i="14"/>
  <c r="B267" i="14"/>
  <c r="A267" i="14"/>
  <c r="D266" i="14"/>
  <c r="C266" i="14"/>
  <c r="B266" i="14"/>
  <c r="A266" i="14"/>
  <c r="D265" i="14"/>
  <c r="C265" i="14"/>
  <c r="B265" i="14"/>
  <c r="A265" i="14"/>
  <c r="D264" i="14"/>
  <c r="C264" i="14"/>
  <c r="B264" i="14"/>
  <c r="A264" i="14"/>
  <c r="D263" i="14"/>
  <c r="C263" i="14"/>
  <c r="B263" i="14"/>
  <c r="A263" i="14"/>
  <c r="D262" i="14"/>
  <c r="C262" i="14"/>
  <c r="B262" i="14"/>
  <c r="A262" i="14"/>
  <c r="D261" i="14"/>
  <c r="C261" i="14"/>
  <c r="B261" i="14"/>
  <c r="A261" i="14"/>
  <c r="D260" i="14"/>
  <c r="C260" i="14"/>
  <c r="B260" i="14"/>
  <c r="A260" i="14"/>
  <c r="D259" i="14"/>
  <c r="C259" i="14"/>
  <c r="B259" i="14"/>
  <c r="A259" i="14"/>
  <c r="D258" i="14"/>
  <c r="C258" i="14"/>
  <c r="B258" i="14"/>
  <c r="A258" i="14"/>
  <c r="D257" i="14"/>
  <c r="C257" i="14"/>
  <c r="B257" i="14"/>
  <c r="A257" i="14"/>
  <c r="D256" i="14"/>
  <c r="C256" i="14"/>
  <c r="B256" i="14"/>
  <c r="A256" i="14"/>
  <c r="D255" i="14"/>
  <c r="C255" i="14"/>
  <c r="B255" i="14"/>
  <c r="A255" i="14"/>
  <c r="D254" i="14"/>
  <c r="C254" i="14"/>
  <c r="B254" i="14"/>
  <c r="A254" i="14"/>
  <c r="D253" i="14"/>
  <c r="C253" i="14"/>
  <c r="B253" i="14"/>
  <c r="A253" i="14"/>
  <c r="D252" i="14"/>
  <c r="C252" i="14"/>
  <c r="B252" i="14"/>
  <c r="A252" i="14"/>
  <c r="D251" i="14"/>
  <c r="C251" i="14"/>
  <c r="B251" i="14"/>
  <c r="A251" i="14"/>
  <c r="D250" i="14"/>
  <c r="C250" i="14"/>
  <c r="B250" i="14"/>
  <c r="A250" i="14"/>
  <c r="D249" i="14"/>
  <c r="C249" i="14"/>
  <c r="B249" i="14"/>
  <c r="A249" i="14"/>
  <c r="D248" i="14"/>
  <c r="C248" i="14"/>
  <c r="B248" i="14"/>
  <c r="A248" i="14"/>
  <c r="D247" i="14"/>
  <c r="C247" i="14"/>
  <c r="B247" i="14"/>
  <c r="A247" i="14"/>
  <c r="D246" i="14"/>
  <c r="C246" i="14"/>
  <c r="B246" i="14"/>
  <c r="A246" i="14"/>
  <c r="D245" i="14"/>
  <c r="C245" i="14"/>
  <c r="B245" i="14"/>
  <c r="A245" i="14"/>
  <c r="D244" i="14"/>
  <c r="C244" i="14"/>
  <c r="B244" i="14"/>
  <c r="A244" i="14"/>
  <c r="D243" i="14"/>
  <c r="C243" i="14"/>
  <c r="B243" i="14"/>
  <c r="A243" i="14"/>
  <c r="D242" i="14"/>
  <c r="C242" i="14"/>
  <c r="B242" i="14"/>
  <c r="A242" i="14"/>
  <c r="D241" i="14"/>
  <c r="C241" i="14"/>
  <c r="B241" i="14"/>
  <c r="A241" i="14"/>
  <c r="D240" i="14"/>
  <c r="C240" i="14"/>
  <c r="B240" i="14"/>
  <c r="A240" i="14"/>
  <c r="D239" i="14"/>
  <c r="C239" i="14"/>
  <c r="B239" i="14"/>
  <c r="A239" i="14"/>
  <c r="D238" i="14"/>
  <c r="C238" i="14"/>
  <c r="B238" i="14"/>
  <c r="A238" i="14"/>
  <c r="D237" i="14"/>
  <c r="C237" i="14"/>
  <c r="B237" i="14"/>
  <c r="A237" i="14"/>
  <c r="D236" i="14"/>
  <c r="C236" i="14"/>
  <c r="B236" i="14"/>
  <c r="A236" i="14"/>
  <c r="D235" i="14"/>
  <c r="C235" i="14"/>
  <c r="B235" i="14"/>
  <c r="A235" i="14"/>
  <c r="D234" i="14"/>
  <c r="C234" i="14"/>
  <c r="B234" i="14"/>
  <c r="A234" i="14"/>
  <c r="D233" i="14"/>
  <c r="C233" i="14"/>
  <c r="B233" i="14"/>
  <c r="A233" i="14"/>
  <c r="D232" i="14"/>
  <c r="C232" i="14"/>
  <c r="B232" i="14"/>
  <c r="A232" i="14"/>
  <c r="D231" i="14"/>
  <c r="C231" i="14"/>
  <c r="B231" i="14"/>
  <c r="A231" i="14"/>
  <c r="D230" i="14"/>
  <c r="C230" i="14"/>
  <c r="B230" i="14"/>
  <c r="A230" i="14"/>
  <c r="D229" i="14"/>
  <c r="C229" i="14"/>
  <c r="B229" i="14"/>
  <c r="A229" i="14"/>
  <c r="D228" i="14"/>
  <c r="C228" i="14"/>
  <c r="B228" i="14"/>
  <c r="A228" i="14"/>
  <c r="D227" i="14"/>
  <c r="C227" i="14"/>
  <c r="B227" i="14"/>
  <c r="A227" i="14"/>
  <c r="D226" i="14"/>
  <c r="C226" i="14"/>
  <c r="B226" i="14"/>
  <c r="A226" i="14"/>
  <c r="D225" i="14"/>
  <c r="C225" i="14"/>
  <c r="B225" i="14"/>
  <c r="A225" i="14"/>
  <c r="D224" i="14"/>
  <c r="C224" i="14"/>
  <c r="B224" i="14"/>
  <c r="A224" i="14"/>
  <c r="D223" i="14"/>
  <c r="C223" i="14"/>
  <c r="B223" i="14"/>
  <c r="A223" i="14"/>
  <c r="D222" i="14"/>
  <c r="C222" i="14"/>
  <c r="B222" i="14"/>
  <c r="A222" i="14"/>
  <c r="D221" i="14"/>
  <c r="C221" i="14"/>
  <c r="B221" i="14"/>
  <c r="A221" i="14"/>
  <c r="D220" i="14"/>
  <c r="C220" i="14"/>
  <c r="B220" i="14"/>
  <c r="A220" i="14"/>
  <c r="D219" i="14"/>
  <c r="C219" i="14"/>
  <c r="B219" i="14"/>
  <c r="A219" i="14"/>
  <c r="D218" i="14"/>
  <c r="C218" i="14"/>
  <c r="B218" i="14"/>
  <c r="A218" i="14"/>
  <c r="D217" i="14"/>
  <c r="C217" i="14"/>
  <c r="B217" i="14"/>
  <c r="A217" i="14"/>
  <c r="D216" i="14"/>
  <c r="C216" i="14"/>
  <c r="B216" i="14"/>
  <c r="A216" i="14"/>
  <c r="D215" i="14"/>
  <c r="C215" i="14"/>
  <c r="B215" i="14"/>
  <c r="A215" i="14"/>
  <c r="D214" i="14"/>
  <c r="C214" i="14"/>
  <c r="B214" i="14"/>
  <c r="A214" i="14"/>
  <c r="D213" i="14"/>
  <c r="C213" i="14"/>
  <c r="B213" i="14"/>
  <c r="A213" i="14"/>
  <c r="D212" i="14"/>
  <c r="C212" i="14"/>
  <c r="B212" i="14"/>
  <c r="A212" i="14"/>
  <c r="D211" i="14"/>
  <c r="C211" i="14"/>
  <c r="B211" i="14"/>
  <c r="A211" i="14"/>
  <c r="D210" i="14"/>
  <c r="C210" i="14"/>
  <c r="B210" i="14"/>
  <c r="A210" i="14"/>
  <c r="D209" i="14"/>
  <c r="C209" i="14"/>
  <c r="B209" i="14"/>
  <c r="A209" i="14"/>
  <c r="D208" i="14"/>
  <c r="C208" i="14"/>
  <c r="B208" i="14"/>
  <c r="A208" i="14"/>
  <c r="D207" i="14"/>
  <c r="C207" i="14"/>
  <c r="B207" i="14"/>
  <c r="A207" i="14"/>
  <c r="D206" i="14"/>
  <c r="C206" i="14"/>
  <c r="B206" i="14"/>
  <c r="A206" i="14"/>
  <c r="D205" i="14"/>
  <c r="C205" i="14"/>
  <c r="B205" i="14"/>
  <c r="A205" i="14"/>
  <c r="D204" i="14"/>
  <c r="C204" i="14"/>
  <c r="B204" i="14"/>
  <c r="A204" i="14"/>
  <c r="D203" i="14"/>
  <c r="C203" i="14"/>
  <c r="B203" i="14"/>
  <c r="A203" i="14"/>
  <c r="D202" i="14"/>
  <c r="C202" i="14"/>
  <c r="B202" i="14"/>
  <c r="A202" i="14"/>
  <c r="D201" i="14"/>
  <c r="C201" i="14"/>
  <c r="B201" i="14"/>
  <c r="A201" i="14"/>
  <c r="D200" i="14"/>
  <c r="C200" i="14"/>
  <c r="B200" i="14"/>
  <c r="A200" i="14"/>
  <c r="D199" i="14"/>
  <c r="C199" i="14"/>
  <c r="B199" i="14"/>
  <c r="A199" i="14"/>
  <c r="D198" i="14"/>
  <c r="C198" i="14"/>
  <c r="B198" i="14"/>
  <c r="A198" i="14"/>
  <c r="D197" i="14"/>
  <c r="C197" i="14"/>
  <c r="B197" i="14"/>
  <c r="A197" i="14"/>
  <c r="D196" i="14"/>
  <c r="C196" i="14"/>
  <c r="B196" i="14"/>
  <c r="A196" i="14"/>
  <c r="D195" i="14"/>
  <c r="C195" i="14"/>
  <c r="B195" i="14"/>
  <c r="A195" i="14"/>
  <c r="D194" i="14"/>
  <c r="C194" i="14"/>
  <c r="B194" i="14"/>
  <c r="A194" i="14"/>
  <c r="D193" i="14"/>
  <c r="C193" i="14"/>
  <c r="B193" i="14"/>
  <c r="A193" i="14"/>
  <c r="D192" i="14"/>
  <c r="C192" i="14"/>
  <c r="B192" i="14"/>
  <c r="A192" i="14"/>
  <c r="D191" i="14"/>
  <c r="C191" i="14"/>
  <c r="B191" i="14"/>
  <c r="A191" i="14"/>
  <c r="D190" i="14"/>
  <c r="C190" i="14"/>
  <c r="B190" i="14"/>
  <c r="A190" i="14"/>
  <c r="D189" i="14"/>
  <c r="C189" i="14"/>
  <c r="B189" i="14"/>
  <c r="A189" i="14"/>
  <c r="D188" i="14"/>
  <c r="C188" i="14"/>
  <c r="B188" i="14"/>
  <c r="A188" i="14"/>
  <c r="D187" i="14"/>
  <c r="C187" i="14"/>
  <c r="B187" i="14"/>
  <c r="A187" i="14"/>
  <c r="D186" i="14"/>
  <c r="C186" i="14"/>
  <c r="B186" i="14"/>
  <c r="A186" i="14"/>
  <c r="C185" i="14"/>
  <c r="A185" i="14"/>
  <c r="D184" i="14"/>
  <c r="C184" i="14"/>
  <c r="B184" i="14"/>
  <c r="A184" i="14"/>
  <c r="D183" i="14"/>
  <c r="C183" i="14"/>
  <c r="B183" i="14"/>
  <c r="A183" i="14"/>
  <c r="D182" i="14"/>
  <c r="C182" i="14"/>
  <c r="B182" i="14"/>
  <c r="A182" i="14"/>
  <c r="D181" i="14"/>
  <c r="C181" i="14"/>
  <c r="B181" i="14"/>
  <c r="A181" i="14"/>
  <c r="D180" i="14"/>
  <c r="C180" i="14"/>
  <c r="B180" i="14"/>
  <c r="A180" i="14"/>
  <c r="D179" i="14"/>
  <c r="C179" i="14"/>
  <c r="B179" i="14"/>
  <c r="A179" i="14"/>
  <c r="D178" i="14"/>
  <c r="C178" i="14"/>
  <c r="B178" i="14"/>
  <c r="A178" i="14"/>
  <c r="D177" i="14"/>
  <c r="C177" i="14"/>
  <c r="B177" i="14"/>
  <c r="A177" i="14"/>
  <c r="D176" i="14"/>
  <c r="C176" i="14"/>
  <c r="B176" i="14"/>
  <c r="A176" i="14"/>
  <c r="D175" i="14"/>
  <c r="C175" i="14"/>
  <c r="B175" i="14"/>
  <c r="A175" i="14"/>
  <c r="D174" i="14"/>
  <c r="C174" i="14"/>
  <c r="B174" i="14"/>
  <c r="A174" i="14"/>
  <c r="D173" i="14"/>
  <c r="C173" i="14"/>
  <c r="B173" i="14"/>
  <c r="A173" i="14"/>
  <c r="D172" i="14"/>
  <c r="C172" i="14"/>
  <c r="B172" i="14"/>
  <c r="A172" i="14"/>
  <c r="D171" i="14"/>
  <c r="C171" i="14"/>
  <c r="B171" i="14"/>
  <c r="A171" i="14"/>
  <c r="D170" i="14"/>
  <c r="C170" i="14"/>
  <c r="B170" i="14"/>
  <c r="A170" i="14"/>
  <c r="D169" i="14"/>
  <c r="C169" i="14"/>
  <c r="B169" i="14"/>
  <c r="A169" i="14"/>
  <c r="D168" i="14"/>
  <c r="C168" i="14"/>
  <c r="B168" i="14"/>
  <c r="A168" i="14"/>
  <c r="D167" i="14"/>
  <c r="C167" i="14"/>
  <c r="B167" i="14"/>
  <c r="A167" i="14"/>
  <c r="D166" i="14"/>
  <c r="C166" i="14"/>
  <c r="B166" i="14"/>
  <c r="A166" i="14"/>
  <c r="D165" i="14"/>
  <c r="C165" i="14"/>
  <c r="B165" i="14"/>
  <c r="A165" i="14"/>
  <c r="D164" i="14"/>
  <c r="C164" i="14"/>
  <c r="B164" i="14"/>
  <c r="A164" i="14"/>
  <c r="D163" i="14"/>
  <c r="C163" i="14"/>
  <c r="B163" i="14"/>
  <c r="A163" i="14"/>
  <c r="D162" i="14"/>
  <c r="C162" i="14"/>
  <c r="B162" i="14"/>
  <c r="A162" i="14"/>
  <c r="A161" i="14"/>
  <c r="D160" i="14"/>
  <c r="C160" i="14"/>
  <c r="B160" i="14"/>
  <c r="A160" i="14"/>
  <c r="D159" i="14"/>
  <c r="C159" i="14"/>
  <c r="B159" i="14"/>
  <c r="A159" i="14"/>
  <c r="D158" i="14"/>
  <c r="C158" i="14"/>
  <c r="B158" i="14"/>
  <c r="A158" i="14"/>
  <c r="D157" i="14"/>
  <c r="C157" i="14"/>
  <c r="B157" i="14"/>
  <c r="A157" i="14"/>
  <c r="D156" i="14"/>
  <c r="C156" i="14"/>
  <c r="B156" i="14"/>
  <c r="A156" i="14"/>
  <c r="D155" i="14"/>
  <c r="C155" i="14"/>
  <c r="B155" i="14"/>
  <c r="A155" i="14"/>
  <c r="D154" i="14"/>
  <c r="C154" i="14"/>
  <c r="B154" i="14"/>
  <c r="A154" i="14"/>
  <c r="D153" i="14"/>
  <c r="C153" i="14"/>
  <c r="B153" i="14"/>
  <c r="A153" i="14"/>
  <c r="D152" i="14"/>
  <c r="C152" i="14"/>
  <c r="B152" i="14"/>
  <c r="A152" i="14"/>
  <c r="D151" i="14"/>
  <c r="C151" i="14"/>
  <c r="B151" i="14"/>
  <c r="A151" i="14"/>
  <c r="D150" i="14"/>
  <c r="C150" i="14"/>
  <c r="B150" i="14"/>
  <c r="A150" i="14"/>
  <c r="D149" i="14"/>
  <c r="C149" i="14"/>
  <c r="B149" i="14"/>
  <c r="A149" i="14"/>
  <c r="D148" i="14"/>
  <c r="C148" i="14"/>
  <c r="B148" i="14"/>
  <c r="A148" i="14"/>
  <c r="D147" i="14"/>
  <c r="C147" i="14"/>
  <c r="B147" i="14"/>
  <c r="A147" i="14"/>
  <c r="D146" i="14"/>
  <c r="C146" i="14"/>
  <c r="B146" i="14"/>
  <c r="A146" i="14"/>
  <c r="D145" i="14"/>
  <c r="C145" i="14"/>
  <c r="B145" i="14"/>
  <c r="A145" i="14"/>
  <c r="D144" i="14"/>
  <c r="C144" i="14"/>
  <c r="B144" i="14"/>
  <c r="A144" i="14"/>
  <c r="D143" i="14"/>
  <c r="C143" i="14"/>
  <c r="B143" i="14"/>
  <c r="A143" i="14"/>
  <c r="D142" i="14"/>
  <c r="C142" i="14"/>
  <c r="B142" i="14"/>
  <c r="A142" i="14"/>
  <c r="D141" i="14"/>
  <c r="C141" i="14"/>
  <c r="B141" i="14"/>
  <c r="A141" i="14"/>
  <c r="D140" i="14"/>
  <c r="C140" i="14"/>
  <c r="B140" i="14"/>
  <c r="A140" i="14"/>
  <c r="A139" i="14"/>
  <c r="D138" i="14"/>
  <c r="C138" i="14"/>
  <c r="B138" i="14"/>
  <c r="A138" i="14"/>
  <c r="D137" i="14"/>
  <c r="C137" i="14"/>
  <c r="B137" i="14"/>
  <c r="A137" i="14"/>
  <c r="D136" i="14"/>
  <c r="C136" i="14"/>
  <c r="B136" i="14"/>
  <c r="A136" i="14"/>
  <c r="D135" i="14"/>
  <c r="C135" i="14"/>
  <c r="B135" i="14"/>
  <c r="A135" i="14"/>
  <c r="D134" i="14"/>
  <c r="C134" i="14"/>
  <c r="B134" i="14"/>
  <c r="A134" i="14"/>
  <c r="D133" i="14"/>
  <c r="C133" i="14"/>
  <c r="B133" i="14"/>
  <c r="A133" i="14"/>
  <c r="D132" i="14"/>
  <c r="C132" i="14"/>
  <c r="B132" i="14"/>
  <c r="A132" i="14"/>
  <c r="D131" i="14"/>
  <c r="C131" i="14"/>
  <c r="B131" i="14"/>
  <c r="A131" i="14"/>
  <c r="D130" i="14"/>
  <c r="C130" i="14"/>
  <c r="B130" i="14"/>
  <c r="A130" i="14"/>
  <c r="D129" i="14"/>
  <c r="C129" i="14"/>
  <c r="B129" i="14"/>
  <c r="A129" i="14"/>
  <c r="D128" i="14"/>
  <c r="C128" i="14"/>
  <c r="B128" i="14"/>
  <c r="A128" i="14"/>
  <c r="D127" i="14"/>
  <c r="C127" i="14"/>
  <c r="B127" i="14"/>
  <c r="A127" i="14"/>
  <c r="D126" i="14"/>
  <c r="C126" i="14"/>
  <c r="B126" i="14"/>
  <c r="A126" i="14"/>
  <c r="D125" i="14"/>
  <c r="C125" i="14"/>
  <c r="B125" i="14"/>
  <c r="A125" i="14"/>
  <c r="D124" i="14"/>
  <c r="C124" i="14"/>
  <c r="B124" i="14"/>
  <c r="A124" i="14"/>
  <c r="D123" i="14"/>
  <c r="C123" i="14"/>
  <c r="B123" i="14"/>
  <c r="A123" i="14"/>
  <c r="D122" i="14"/>
  <c r="C122" i="14"/>
  <c r="B122" i="14"/>
  <c r="A122" i="14"/>
  <c r="D121" i="14"/>
  <c r="C121" i="14"/>
  <c r="B121" i="14"/>
  <c r="A121" i="14"/>
  <c r="D120" i="14"/>
  <c r="C120" i="14"/>
  <c r="B120" i="14"/>
  <c r="A120" i="14"/>
  <c r="D119" i="14"/>
  <c r="C119" i="14"/>
  <c r="B119" i="14"/>
  <c r="A119" i="14"/>
  <c r="D118" i="14"/>
  <c r="C118" i="14"/>
  <c r="B118" i="14"/>
  <c r="A118" i="14"/>
  <c r="D117" i="14"/>
  <c r="C117" i="14"/>
  <c r="B117" i="14"/>
  <c r="A117" i="14"/>
  <c r="D116" i="14"/>
  <c r="C116" i="14"/>
  <c r="B116" i="14"/>
  <c r="A116" i="14"/>
  <c r="D115" i="14"/>
  <c r="C115" i="14"/>
  <c r="B115" i="14"/>
  <c r="A115" i="14"/>
  <c r="D114" i="14"/>
  <c r="C114" i="14"/>
  <c r="B114" i="14"/>
  <c r="A114" i="14"/>
  <c r="D113" i="14"/>
  <c r="C113" i="14"/>
  <c r="B113" i="14"/>
  <c r="A113" i="14"/>
  <c r="D112" i="14"/>
  <c r="C112" i="14"/>
  <c r="B112" i="14"/>
  <c r="A112" i="14"/>
  <c r="D111" i="14"/>
  <c r="C111" i="14"/>
  <c r="B111" i="14"/>
  <c r="A111" i="14"/>
  <c r="D110" i="14"/>
  <c r="C110" i="14"/>
  <c r="B110" i="14"/>
  <c r="A110" i="14"/>
  <c r="D109" i="14"/>
  <c r="C109" i="14"/>
  <c r="A109" i="14"/>
  <c r="D108" i="14"/>
  <c r="C108" i="14"/>
  <c r="B108" i="14"/>
  <c r="A108" i="14"/>
  <c r="D107" i="14"/>
  <c r="C107" i="14"/>
  <c r="B107" i="14"/>
  <c r="A107" i="14"/>
  <c r="D106" i="14"/>
  <c r="C106" i="14"/>
  <c r="B106" i="14"/>
  <c r="A106" i="14"/>
  <c r="D105" i="14"/>
  <c r="C105" i="14"/>
  <c r="B105" i="14"/>
  <c r="A105" i="14"/>
  <c r="D104" i="14"/>
  <c r="C104" i="14"/>
  <c r="B104" i="14"/>
  <c r="A104" i="14"/>
  <c r="D103" i="14"/>
  <c r="C103" i="14"/>
  <c r="B103" i="14"/>
  <c r="A103" i="14"/>
  <c r="D102" i="14"/>
  <c r="C102" i="14"/>
  <c r="B102" i="14"/>
  <c r="A102" i="14"/>
  <c r="D101" i="14"/>
  <c r="C101" i="14"/>
  <c r="B101" i="14"/>
  <c r="A101" i="14"/>
  <c r="D100" i="14"/>
  <c r="C100" i="14"/>
  <c r="B100" i="14"/>
  <c r="A100" i="14"/>
  <c r="D99" i="14"/>
  <c r="C99" i="14"/>
  <c r="B99" i="14"/>
  <c r="A99" i="14"/>
  <c r="D98" i="14"/>
  <c r="C98" i="14"/>
  <c r="B98" i="14"/>
  <c r="A98" i="14"/>
  <c r="D97" i="14"/>
  <c r="C97" i="14"/>
  <c r="B97" i="14"/>
  <c r="A97" i="14"/>
  <c r="D96" i="14"/>
  <c r="C96" i="14"/>
  <c r="B96" i="14"/>
  <c r="A96" i="14"/>
  <c r="D95" i="14"/>
  <c r="C95" i="14"/>
  <c r="B95" i="14"/>
  <c r="A95" i="14"/>
  <c r="D94" i="14"/>
  <c r="C94" i="14"/>
  <c r="B94" i="14"/>
  <c r="A94" i="14"/>
  <c r="D93" i="14"/>
  <c r="C93" i="14"/>
  <c r="B93" i="14"/>
  <c r="A93" i="14"/>
  <c r="D92" i="14"/>
  <c r="C92" i="14"/>
  <c r="B92" i="14"/>
  <c r="A92" i="14"/>
  <c r="D91" i="14"/>
  <c r="C91" i="14"/>
  <c r="B91" i="14"/>
  <c r="A91" i="14"/>
  <c r="D90" i="14"/>
  <c r="C90" i="14"/>
  <c r="B90" i="14"/>
  <c r="A90" i="14"/>
  <c r="D89" i="14"/>
  <c r="C89" i="14"/>
  <c r="B89" i="14"/>
  <c r="A89" i="14"/>
  <c r="D88" i="14"/>
  <c r="C88" i="14"/>
  <c r="B88" i="14"/>
  <c r="A88" i="14"/>
  <c r="D87" i="14"/>
  <c r="C87" i="14"/>
  <c r="B87" i="14"/>
  <c r="A87" i="14"/>
  <c r="D86" i="14"/>
  <c r="C86" i="14"/>
  <c r="B86" i="14"/>
  <c r="A86" i="14"/>
  <c r="D85" i="14"/>
  <c r="C85" i="14"/>
  <c r="B85" i="14"/>
  <c r="A85" i="14"/>
  <c r="D84" i="14"/>
  <c r="C84" i="14"/>
  <c r="B84" i="14"/>
  <c r="A84" i="14"/>
  <c r="D83" i="14"/>
  <c r="C83" i="14"/>
  <c r="B83" i="14"/>
  <c r="A83" i="14"/>
  <c r="D82" i="14"/>
  <c r="C82" i="14"/>
  <c r="B82" i="14"/>
  <c r="A82" i="14"/>
  <c r="D81" i="14"/>
  <c r="C81" i="14"/>
  <c r="B81" i="14"/>
  <c r="A81" i="14"/>
  <c r="D80" i="14"/>
  <c r="C80" i="14"/>
  <c r="B80" i="14"/>
  <c r="A80" i="14"/>
  <c r="D79" i="14"/>
  <c r="C79" i="14"/>
  <c r="B79" i="14"/>
  <c r="A79" i="14"/>
  <c r="D78" i="14"/>
  <c r="C78" i="14"/>
  <c r="B78" i="14"/>
  <c r="A78" i="14"/>
  <c r="D77" i="14"/>
  <c r="C77" i="14"/>
  <c r="A77" i="14"/>
  <c r="D76" i="14"/>
  <c r="C76" i="14"/>
  <c r="B76" i="14"/>
  <c r="A76" i="14"/>
  <c r="D75" i="14"/>
  <c r="C75" i="14"/>
  <c r="B75" i="14"/>
  <c r="A75" i="14"/>
  <c r="D74" i="14"/>
  <c r="C74" i="14"/>
  <c r="B74" i="14"/>
  <c r="A74" i="14"/>
  <c r="D73" i="14"/>
  <c r="C73" i="14"/>
  <c r="B73" i="14"/>
  <c r="A73" i="14"/>
  <c r="D72" i="14"/>
  <c r="C72" i="14"/>
  <c r="B72" i="14"/>
  <c r="A72" i="14"/>
  <c r="D71" i="14"/>
  <c r="C71" i="14"/>
  <c r="B71" i="14"/>
  <c r="A71" i="14"/>
  <c r="D70" i="14"/>
  <c r="C70" i="14"/>
  <c r="B70" i="14"/>
  <c r="A70" i="14"/>
  <c r="D69" i="14"/>
  <c r="C69" i="14"/>
  <c r="B69" i="14"/>
  <c r="A69" i="14"/>
  <c r="D68" i="14"/>
  <c r="C68" i="14"/>
  <c r="B68" i="14"/>
  <c r="A68" i="14"/>
  <c r="D67" i="14"/>
  <c r="C67" i="14"/>
  <c r="B67" i="14"/>
  <c r="A67" i="14"/>
  <c r="D66" i="14"/>
  <c r="C66" i="14"/>
  <c r="B66" i="14"/>
  <c r="A66" i="14"/>
  <c r="D65" i="14"/>
  <c r="C65" i="14"/>
  <c r="B65" i="14"/>
  <c r="A65" i="14"/>
  <c r="D64" i="14"/>
  <c r="C64" i="14"/>
  <c r="B64" i="14"/>
  <c r="A64" i="14"/>
  <c r="D63" i="14"/>
  <c r="C63" i="14"/>
  <c r="B63" i="14"/>
  <c r="A63" i="14"/>
  <c r="D62" i="14"/>
  <c r="C62" i="14"/>
  <c r="B62" i="14"/>
  <c r="A62" i="14"/>
  <c r="D61" i="14"/>
  <c r="C61" i="14"/>
  <c r="B61" i="14"/>
  <c r="A61" i="14"/>
  <c r="D60" i="14"/>
  <c r="C60" i="14"/>
  <c r="B60" i="14"/>
  <c r="A60" i="14"/>
  <c r="D59" i="14"/>
  <c r="C59" i="14"/>
  <c r="B59" i="14"/>
  <c r="A59" i="14"/>
  <c r="D58" i="14"/>
  <c r="C58" i="14"/>
  <c r="B58" i="14"/>
  <c r="A58" i="14"/>
  <c r="D57" i="14"/>
  <c r="C57" i="14"/>
  <c r="B57" i="14"/>
  <c r="A57" i="14"/>
  <c r="D56" i="14"/>
  <c r="C56" i="14"/>
  <c r="B56" i="14"/>
  <c r="A56" i="14"/>
  <c r="D55" i="14"/>
  <c r="C55" i="14"/>
  <c r="B55" i="14"/>
  <c r="A55" i="14"/>
  <c r="D54" i="14"/>
  <c r="C54" i="14"/>
  <c r="B54" i="14"/>
  <c r="A54" i="14"/>
  <c r="D53" i="14"/>
  <c r="C53" i="14"/>
  <c r="A53" i="14"/>
  <c r="D52" i="14"/>
  <c r="C52" i="14"/>
  <c r="B52" i="14"/>
  <c r="A52" i="14"/>
  <c r="D51" i="14"/>
  <c r="C51" i="14"/>
  <c r="B51" i="14"/>
  <c r="A51" i="14"/>
  <c r="D50" i="14"/>
  <c r="C50" i="14"/>
  <c r="B50" i="14"/>
  <c r="A50" i="14"/>
  <c r="D49" i="14"/>
  <c r="C49" i="14"/>
  <c r="B49" i="14"/>
  <c r="A49" i="14"/>
  <c r="D48" i="14"/>
  <c r="C48" i="14"/>
  <c r="B48" i="14"/>
  <c r="A48" i="14"/>
  <c r="D47" i="14"/>
  <c r="C47" i="14"/>
  <c r="B47" i="14"/>
  <c r="A47" i="14"/>
  <c r="D46" i="14"/>
  <c r="C46" i="14"/>
  <c r="B46" i="14"/>
  <c r="A46" i="14"/>
  <c r="D45" i="14"/>
  <c r="C45" i="14"/>
  <c r="B45" i="14"/>
  <c r="A45" i="14"/>
  <c r="D44" i="14"/>
  <c r="C44" i="14"/>
  <c r="B44" i="14"/>
  <c r="A44" i="14"/>
  <c r="D43" i="14"/>
  <c r="C43" i="14"/>
  <c r="B43" i="14"/>
  <c r="A43" i="14"/>
  <c r="D42" i="14"/>
  <c r="C42" i="14"/>
  <c r="B42" i="14"/>
  <c r="A42" i="14"/>
  <c r="D41" i="14"/>
  <c r="C41" i="14"/>
  <c r="B41" i="14"/>
  <c r="A41" i="14"/>
  <c r="D40" i="14"/>
  <c r="C40" i="14"/>
  <c r="B40" i="14"/>
  <c r="A40" i="14"/>
  <c r="D39" i="14"/>
  <c r="C39" i="14"/>
  <c r="B39" i="14"/>
  <c r="A39" i="14"/>
  <c r="D38" i="14"/>
  <c r="C38" i="14"/>
  <c r="B38" i="14"/>
  <c r="A38" i="14"/>
  <c r="D37" i="14"/>
  <c r="C37" i="14"/>
  <c r="B37" i="14"/>
  <c r="A37" i="14"/>
  <c r="D36" i="14"/>
  <c r="C36" i="14"/>
  <c r="B36" i="14"/>
  <c r="A36" i="14"/>
  <c r="D35" i="14"/>
  <c r="C35" i="14"/>
  <c r="B35" i="14"/>
  <c r="A35" i="14"/>
  <c r="D34" i="14"/>
  <c r="C34" i="14"/>
  <c r="B34" i="14"/>
  <c r="A34" i="14"/>
  <c r="D33" i="14"/>
  <c r="C33" i="14"/>
  <c r="A33" i="14"/>
  <c r="D32" i="14"/>
  <c r="C32" i="14"/>
  <c r="B32" i="14"/>
  <c r="A32" i="14"/>
  <c r="D31" i="14"/>
  <c r="C31" i="14"/>
  <c r="B31" i="14"/>
  <c r="A31" i="14"/>
  <c r="D30" i="14"/>
  <c r="C30" i="14"/>
  <c r="B30" i="14"/>
  <c r="A30" i="14"/>
  <c r="D29" i="14"/>
  <c r="C29" i="14"/>
  <c r="B29" i="14"/>
  <c r="A29" i="14"/>
  <c r="D28" i="14"/>
  <c r="C28" i="14"/>
  <c r="B28" i="14"/>
  <c r="A28" i="14"/>
  <c r="D27" i="14"/>
  <c r="C27" i="14"/>
  <c r="B27" i="14"/>
  <c r="A27" i="14"/>
  <c r="D26" i="14"/>
  <c r="C26" i="14"/>
  <c r="B26" i="14"/>
  <c r="A26" i="14"/>
  <c r="D25" i="14"/>
  <c r="C25" i="14"/>
  <c r="B25" i="14"/>
  <c r="A25" i="14"/>
  <c r="D24" i="14"/>
  <c r="C24" i="14"/>
  <c r="B24" i="14"/>
  <c r="A24" i="14"/>
  <c r="D23" i="14"/>
  <c r="C23" i="14"/>
  <c r="B23" i="14"/>
  <c r="A23" i="14"/>
  <c r="D22" i="14"/>
  <c r="C22" i="14"/>
  <c r="B22" i="14"/>
  <c r="A22" i="14"/>
  <c r="D21" i="14"/>
  <c r="C21" i="14"/>
  <c r="B21" i="14"/>
  <c r="A21" i="14"/>
  <c r="D20" i="14"/>
  <c r="C20" i="14"/>
  <c r="B20" i="14"/>
  <c r="A20" i="14"/>
  <c r="D19" i="14"/>
  <c r="C19" i="14"/>
  <c r="B19" i="14"/>
  <c r="A19" i="14"/>
  <c r="D18" i="14"/>
  <c r="C18" i="14"/>
  <c r="B18" i="14"/>
  <c r="A18" i="14"/>
  <c r="D17" i="14"/>
  <c r="C17" i="14"/>
  <c r="B17" i="14"/>
  <c r="A17" i="14"/>
  <c r="D16" i="14"/>
  <c r="C16" i="14"/>
  <c r="B16" i="14"/>
  <c r="A16" i="14"/>
  <c r="D15" i="14"/>
  <c r="C15" i="14"/>
  <c r="B15" i="14"/>
  <c r="A15" i="14"/>
  <c r="D14" i="14"/>
  <c r="C14" i="14"/>
  <c r="B14" i="14"/>
  <c r="A14" i="14"/>
  <c r="D13" i="14"/>
  <c r="C13" i="14"/>
  <c r="B13" i="14"/>
  <c r="A13" i="14"/>
  <c r="D12" i="14"/>
  <c r="C12" i="14"/>
  <c r="B12" i="14"/>
  <c r="A12" i="14"/>
  <c r="D11" i="14"/>
  <c r="C11" i="14"/>
  <c r="B11" i="14"/>
  <c r="A11" i="14"/>
  <c r="D10" i="14"/>
  <c r="C10" i="14"/>
  <c r="A10" i="14"/>
  <c r="D9" i="14"/>
  <c r="C9" i="14"/>
  <c r="A9" i="14"/>
  <c r="D8" i="14"/>
  <c r="C8" i="14"/>
  <c r="B8" i="14"/>
  <c r="A8" i="14"/>
  <c r="E7" i="14"/>
  <c r="D7" i="14"/>
  <c r="C7" i="14"/>
  <c r="B7" i="14"/>
  <c r="A7" i="14"/>
  <c r="J6" i="14"/>
  <c r="I6" i="14"/>
  <c r="H6" i="14"/>
  <c r="G6" i="14"/>
  <c r="F6" i="14"/>
  <c r="E6" i="14"/>
  <c r="D6" i="14"/>
  <c r="C6" i="14"/>
  <c r="B6" i="14"/>
  <c r="A6" i="14"/>
  <c r="J5" i="14"/>
  <c r="F5" i="14"/>
  <c r="E5" i="14"/>
  <c r="D5" i="14"/>
  <c r="C5" i="14"/>
  <c r="B5" i="14"/>
  <c r="A5" i="14"/>
  <c r="J4" i="14"/>
  <c r="I4" i="14"/>
  <c r="H4" i="14"/>
  <c r="G4" i="14"/>
  <c r="F4" i="14"/>
  <c r="E4" i="14"/>
  <c r="D4" i="14"/>
  <c r="C4" i="14"/>
  <c r="B4" i="14"/>
  <c r="A4" i="14"/>
  <c r="J3" i="14"/>
  <c r="I3" i="14"/>
  <c r="H3" i="14"/>
  <c r="G3" i="14"/>
  <c r="F3" i="14"/>
  <c r="C3" i="14"/>
  <c r="B3" i="14"/>
  <c r="A3" i="14"/>
  <c r="C2" i="14"/>
  <c r="B2" i="14"/>
  <c r="F1" i="14"/>
  <c r="D1" i="14"/>
  <c r="C1" i="14"/>
  <c r="B1" i="14"/>
  <c r="A1" i="14"/>
  <c r="J438" i="13"/>
  <c r="I438" i="13"/>
  <c r="H438" i="13"/>
  <c r="G438" i="13"/>
  <c r="F438" i="13"/>
  <c r="E438" i="13"/>
  <c r="D438" i="13"/>
  <c r="C438" i="13"/>
  <c r="B438" i="13"/>
  <c r="A438" i="13"/>
  <c r="J437" i="13"/>
  <c r="I437" i="13"/>
  <c r="H437" i="13"/>
  <c r="G437" i="13"/>
  <c r="F437" i="13"/>
  <c r="E437" i="13"/>
  <c r="D437" i="13"/>
  <c r="C437" i="13"/>
  <c r="B437" i="13"/>
  <c r="A437" i="13"/>
  <c r="J436" i="13"/>
  <c r="I436" i="13"/>
  <c r="H436" i="13"/>
  <c r="G436" i="13"/>
  <c r="F436" i="13"/>
  <c r="E436" i="13"/>
  <c r="D436" i="13"/>
  <c r="C436" i="13"/>
  <c r="B436" i="13"/>
  <c r="A436" i="13"/>
  <c r="J435" i="13"/>
  <c r="I435" i="13"/>
  <c r="H435" i="13"/>
  <c r="G435" i="13"/>
  <c r="F435" i="13"/>
  <c r="E435" i="13"/>
  <c r="D435" i="13"/>
  <c r="C435" i="13"/>
  <c r="B435" i="13"/>
  <c r="A435" i="13"/>
  <c r="J434" i="13"/>
  <c r="I434" i="13"/>
  <c r="H434" i="13"/>
  <c r="G434" i="13"/>
  <c r="F434" i="13"/>
  <c r="E434" i="13"/>
  <c r="D434" i="13"/>
  <c r="C434" i="13"/>
  <c r="B434" i="13"/>
  <c r="A434" i="13"/>
  <c r="J433" i="13"/>
  <c r="I433" i="13"/>
  <c r="H433" i="13"/>
  <c r="G433" i="13"/>
  <c r="F433" i="13"/>
  <c r="E433" i="13"/>
  <c r="D433" i="13"/>
  <c r="C433" i="13"/>
  <c r="B433" i="13"/>
  <c r="A433" i="13"/>
  <c r="J432" i="13"/>
  <c r="I432" i="13"/>
  <c r="H432" i="13"/>
  <c r="G432" i="13"/>
  <c r="F432" i="13"/>
  <c r="E432" i="13"/>
  <c r="D432" i="13"/>
  <c r="C432" i="13"/>
  <c r="B432" i="13"/>
  <c r="A432" i="13"/>
  <c r="J431" i="13"/>
  <c r="I431" i="13"/>
  <c r="H431" i="13"/>
  <c r="G431" i="13"/>
  <c r="F431" i="13"/>
  <c r="E431" i="13"/>
  <c r="D431" i="13"/>
  <c r="C431" i="13"/>
  <c r="B431" i="13"/>
  <c r="A431" i="13"/>
  <c r="J430" i="13"/>
  <c r="I430" i="13"/>
  <c r="H430" i="13"/>
  <c r="G430" i="13"/>
  <c r="F430" i="13"/>
  <c r="E430" i="13"/>
  <c r="D430" i="13"/>
  <c r="C430" i="13"/>
  <c r="B430" i="13"/>
  <c r="A430" i="13"/>
  <c r="J429" i="13"/>
  <c r="I429" i="13"/>
  <c r="H429" i="13"/>
  <c r="G429" i="13"/>
  <c r="F429" i="13"/>
  <c r="E429" i="13"/>
  <c r="D429" i="13"/>
  <c r="C429" i="13"/>
  <c r="B429" i="13"/>
  <c r="A429" i="13"/>
  <c r="I428" i="13"/>
  <c r="H428" i="13"/>
  <c r="G428" i="13"/>
  <c r="F428" i="13"/>
  <c r="E428" i="13"/>
  <c r="D428" i="13"/>
  <c r="C428" i="13"/>
  <c r="B428" i="13"/>
  <c r="A428" i="13"/>
  <c r="I427" i="13"/>
  <c r="H427" i="13"/>
  <c r="G427" i="13"/>
  <c r="F427" i="13"/>
  <c r="E427" i="13"/>
  <c r="D427" i="13"/>
  <c r="C427" i="13"/>
  <c r="B427" i="13"/>
  <c r="A427" i="13"/>
  <c r="I426" i="13"/>
  <c r="H426" i="13"/>
  <c r="G426" i="13"/>
  <c r="F426" i="13"/>
  <c r="E426" i="13"/>
  <c r="D426" i="13"/>
  <c r="C426" i="13"/>
  <c r="B426" i="13"/>
  <c r="A426" i="13"/>
  <c r="I425" i="13"/>
  <c r="H425" i="13"/>
  <c r="G425" i="13"/>
  <c r="F425" i="13"/>
  <c r="E425" i="13"/>
  <c r="D425" i="13"/>
  <c r="C425" i="13"/>
  <c r="B425" i="13"/>
  <c r="A425" i="13"/>
  <c r="I424" i="13"/>
  <c r="H424" i="13"/>
  <c r="G424" i="13"/>
  <c r="F424" i="13"/>
  <c r="E424" i="13"/>
  <c r="D424" i="13"/>
  <c r="C424" i="13"/>
  <c r="B424" i="13"/>
  <c r="A424" i="13"/>
  <c r="I423" i="13"/>
  <c r="H423" i="13"/>
  <c r="G423" i="13"/>
  <c r="F423" i="13"/>
  <c r="E423" i="13"/>
  <c r="D423" i="13"/>
  <c r="C423" i="13"/>
  <c r="B423" i="13"/>
  <c r="A423" i="13"/>
  <c r="I422" i="13"/>
  <c r="H422" i="13"/>
  <c r="G422" i="13"/>
  <c r="F422" i="13"/>
  <c r="E422" i="13"/>
  <c r="D422" i="13"/>
  <c r="C422" i="13"/>
  <c r="B422" i="13"/>
  <c r="A422" i="13"/>
  <c r="I421" i="13"/>
  <c r="H421" i="13"/>
  <c r="G421" i="13"/>
  <c r="F421" i="13"/>
  <c r="E421" i="13"/>
  <c r="D421" i="13"/>
  <c r="C421" i="13"/>
  <c r="B421" i="13"/>
  <c r="A421" i="13"/>
  <c r="I420" i="13"/>
  <c r="H420" i="13"/>
  <c r="G420" i="13"/>
  <c r="F420" i="13"/>
  <c r="E420" i="13"/>
  <c r="D420" i="13"/>
  <c r="C420" i="13"/>
  <c r="B420" i="13"/>
  <c r="A420" i="13"/>
  <c r="I419" i="13"/>
  <c r="H419" i="13"/>
  <c r="G419" i="13"/>
  <c r="F419" i="13"/>
  <c r="E419" i="13"/>
  <c r="D419" i="13"/>
  <c r="C419" i="13"/>
  <c r="B419" i="13"/>
  <c r="A419" i="13"/>
  <c r="I418" i="13"/>
  <c r="H418" i="13"/>
  <c r="G418" i="13"/>
  <c r="F418" i="13"/>
  <c r="E418" i="13"/>
  <c r="D418" i="13"/>
  <c r="C418" i="13"/>
  <c r="B418" i="13"/>
  <c r="A418" i="13"/>
  <c r="I417" i="13"/>
  <c r="H417" i="13"/>
  <c r="G417" i="13"/>
  <c r="F417" i="13"/>
  <c r="E417" i="13"/>
  <c r="D417" i="13"/>
  <c r="C417" i="13"/>
  <c r="B417" i="13"/>
  <c r="A417" i="13"/>
  <c r="I416" i="13"/>
  <c r="H416" i="13"/>
  <c r="G416" i="13"/>
  <c r="F416" i="13"/>
  <c r="E416" i="13"/>
  <c r="D416" i="13"/>
  <c r="C416" i="13"/>
  <c r="B416" i="13"/>
  <c r="A416" i="13"/>
  <c r="I415" i="13"/>
  <c r="H415" i="13"/>
  <c r="G415" i="13"/>
  <c r="F415" i="13"/>
  <c r="E415" i="13"/>
  <c r="D415" i="13"/>
  <c r="C415" i="13"/>
  <c r="B415" i="13"/>
  <c r="A415" i="13"/>
  <c r="I414" i="13"/>
  <c r="H414" i="13"/>
  <c r="G414" i="13"/>
  <c r="F414" i="13"/>
  <c r="E414" i="13"/>
  <c r="D414" i="13"/>
  <c r="C414" i="13"/>
  <c r="B414" i="13"/>
  <c r="A414" i="13"/>
  <c r="I413" i="13"/>
  <c r="H413" i="13"/>
  <c r="G413" i="13"/>
  <c r="F413" i="13"/>
  <c r="E413" i="13"/>
  <c r="D413" i="13"/>
  <c r="C413" i="13"/>
  <c r="B413" i="13"/>
  <c r="A413" i="13"/>
  <c r="I412" i="13"/>
  <c r="H412" i="13"/>
  <c r="G412" i="13"/>
  <c r="F412" i="13"/>
  <c r="E412" i="13"/>
  <c r="D412" i="13"/>
  <c r="C412" i="13"/>
  <c r="B412" i="13"/>
  <c r="A412" i="13"/>
  <c r="I411" i="13"/>
  <c r="H411" i="13"/>
  <c r="G411" i="13"/>
  <c r="F411" i="13"/>
  <c r="E411" i="13"/>
  <c r="D411" i="13"/>
  <c r="C411" i="13"/>
  <c r="B411" i="13"/>
  <c r="A411" i="13"/>
  <c r="I410" i="13"/>
  <c r="H410" i="13"/>
  <c r="G410" i="13"/>
  <c r="F410" i="13"/>
  <c r="E410" i="13"/>
  <c r="D410" i="13"/>
  <c r="C410" i="13"/>
  <c r="B410" i="13"/>
  <c r="A410" i="13"/>
  <c r="I409" i="13"/>
  <c r="H409" i="13"/>
  <c r="G409" i="13"/>
  <c r="F409" i="13"/>
  <c r="E409" i="13"/>
  <c r="D409" i="13"/>
  <c r="C409" i="13"/>
  <c r="B409" i="13"/>
  <c r="A409" i="13"/>
  <c r="I408" i="13"/>
  <c r="H408" i="13"/>
  <c r="G408" i="13"/>
  <c r="F408" i="13"/>
  <c r="E408" i="13"/>
  <c r="D408" i="13"/>
  <c r="C408" i="13"/>
  <c r="B408" i="13"/>
  <c r="A408" i="13"/>
  <c r="I407" i="13"/>
  <c r="H407" i="13"/>
  <c r="G407" i="13"/>
  <c r="F407" i="13"/>
  <c r="E407" i="13"/>
  <c r="D407" i="13"/>
  <c r="C407" i="13"/>
  <c r="B407" i="13"/>
  <c r="A407" i="13"/>
  <c r="I406" i="13"/>
  <c r="H406" i="13"/>
  <c r="G406" i="13"/>
  <c r="F406" i="13"/>
  <c r="E406" i="13"/>
  <c r="D406" i="13"/>
  <c r="C406" i="13"/>
  <c r="B406" i="13"/>
  <c r="A406" i="13"/>
  <c r="I405" i="13"/>
  <c r="H405" i="13"/>
  <c r="G405" i="13"/>
  <c r="F405" i="13"/>
  <c r="E405" i="13"/>
  <c r="D405" i="13"/>
  <c r="C405" i="13"/>
  <c r="B405" i="13"/>
  <c r="A405" i="13"/>
  <c r="I404" i="13"/>
  <c r="H404" i="13"/>
  <c r="G404" i="13"/>
  <c r="F404" i="13"/>
  <c r="E404" i="13"/>
  <c r="D404" i="13"/>
  <c r="C404" i="13"/>
  <c r="B404" i="13"/>
  <c r="A404" i="13"/>
  <c r="I403" i="13"/>
  <c r="H403" i="13"/>
  <c r="G403" i="13"/>
  <c r="F403" i="13"/>
  <c r="E403" i="13"/>
  <c r="D403" i="13"/>
  <c r="C403" i="13"/>
  <c r="B403" i="13"/>
  <c r="A403" i="13"/>
  <c r="I402" i="13"/>
  <c r="H402" i="13"/>
  <c r="G402" i="13"/>
  <c r="F402" i="13"/>
  <c r="E402" i="13"/>
  <c r="D402" i="13"/>
  <c r="C402" i="13"/>
  <c r="B402" i="13"/>
  <c r="A402" i="13"/>
  <c r="I401" i="13"/>
  <c r="H401" i="13"/>
  <c r="G401" i="13"/>
  <c r="F401" i="13"/>
  <c r="E401" i="13"/>
  <c r="D401" i="13"/>
  <c r="C401" i="13"/>
  <c r="B401" i="13"/>
  <c r="A401" i="13"/>
  <c r="I400" i="13"/>
  <c r="H400" i="13"/>
  <c r="G400" i="13"/>
  <c r="F400" i="13"/>
  <c r="E400" i="13"/>
  <c r="D400" i="13"/>
  <c r="C400" i="13"/>
  <c r="B400" i="13"/>
  <c r="A400" i="13"/>
  <c r="I399" i="13"/>
  <c r="H399" i="13"/>
  <c r="G399" i="13"/>
  <c r="F399" i="13"/>
  <c r="E399" i="13"/>
  <c r="D399" i="13"/>
  <c r="C399" i="13"/>
  <c r="B399" i="13"/>
  <c r="A399" i="13"/>
  <c r="I398" i="13"/>
  <c r="H398" i="13"/>
  <c r="G398" i="13"/>
  <c r="F398" i="13"/>
  <c r="E398" i="13"/>
  <c r="D398" i="13"/>
  <c r="C398" i="13"/>
  <c r="B398" i="13"/>
  <c r="A398" i="13"/>
  <c r="I397" i="13"/>
  <c r="H397" i="13"/>
  <c r="G397" i="13"/>
  <c r="F397" i="13"/>
  <c r="E397" i="13"/>
  <c r="D397" i="13"/>
  <c r="C397" i="13"/>
  <c r="B397" i="13"/>
  <c r="A397" i="13"/>
  <c r="I396" i="13"/>
  <c r="H396" i="13"/>
  <c r="G396" i="13"/>
  <c r="F396" i="13"/>
  <c r="E396" i="13"/>
  <c r="D396" i="13"/>
  <c r="C396" i="13"/>
  <c r="B396" i="13"/>
  <c r="A396" i="13"/>
  <c r="I395" i="13"/>
  <c r="H395" i="13"/>
  <c r="G395" i="13"/>
  <c r="F395" i="13"/>
  <c r="E395" i="13"/>
  <c r="D395" i="13"/>
  <c r="C395" i="13"/>
  <c r="B395" i="13"/>
  <c r="A395" i="13"/>
  <c r="I394" i="13"/>
  <c r="H394" i="13"/>
  <c r="G394" i="13"/>
  <c r="F394" i="13"/>
  <c r="E394" i="13"/>
  <c r="D394" i="13"/>
  <c r="C394" i="13"/>
  <c r="B394" i="13"/>
  <c r="A394" i="13"/>
  <c r="I393" i="13"/>
  <c r="H393" i="13"/>
  <c r="G393" i="13"/>
  <c r="F393" i="13"/>
  <c r="E393" i="13"/>
  <c r="D393" i="13"/>
  <c r="C393" i="13"/>
  <c r="B393" i="13"/>
  <c r="A393" i="13"/>
  <c r="I392" i="13"/>
  <c r="H392" i="13"/>
  <c r="G392" i="13"/>
  <c r="F392" i="13"/>
  <c r="E392" i="13"/>
  <c r="D392" i="13"/>
  <c r="C392" i="13"/>
  <c r="B392" i="13"/>
  <c r="A392" i="13"/>
  <c r="I391" i="13"/>
  <c r="H391" i="13"/>
  <c r="G391" i="13"/>
  <c r="F391" i="13"/>
  <c r="E391" i="13"/>
  <c r="D391" i="13"/>
  <c r="C391" i="13"/>
  <c r="B391" i="13"/>
  <c r="A391" i="13"/>
  <c r="I390" i="13"/>
  <c r="H390" i="13"/>
  <c r="G390" i="13"/>
  <c r="F390" i="13"/>
  <c r="E390" i="13"/>
  <c r="D390" i="13"/>
  <c r="C390" i="13"/>
  <c r="B390" i="13"/>
  <c r="A390" i="13"/>
  <c r="I389" i="13"/>
  <c r="H389" i="13"/>
  <c r="G389" i="13"/>
  <c r="F389" i="13"/>
  <c r="E389" i="13"/>
  <c r="D389" i="13"/>
  <c r="C389" i="13"/>
  <c r="B389" i="13"/>
  <c r="A389" i="13"/>
  <c r="I388" i="13"/>
  <c r="H388" i="13"/>
  <c r="G388" i="13"/>
  <c r="F388" i="13"/>
  <c r="E388" i="13"/>
  <c r="D388" i="13"/>
  <c r="C388" i="13"/>
  <c r="B388" i="13"/>
  <c r="A388" i="13"/>
  <c r="I387" i="13"/>
  <c r="H387" i="13"/>
  <c r="G387" i="13"/>
  <c r="F387" i="13"/>
  <c r="E387" i="13"/>
  <c r="D387" i="13"/>
  <c r="C387" i="13"/>
  <c r="B387" i="13"/>
  <c r="A387" i="13"/>
  <c r="I386" i="13"/>
  <c r="H386" i="13"/>
  <c r="G386" i="13"/>
  <c r="F386" i="13"/>
  <c r="E386" i="13"/>
  <c r="D386" i="13"/>
  <c r="C386" i="13"/>
  <c r="B386" i="13"/>
  <c r="A386" i="13"/>
  <c r="C385" i="13"/>
  <c r="B385" i="13"/>
  <c r="A385" i="13"/>
  <c r="C384" i="13"/>
  <c r="B384" i="13"/>
  <c r="A384" i="13"/>
  <c r="C383" i="13"/>
  <c r="B383" i="13"/>
  <c r="A383" i="13"/>
  <c r="C382" i="13"/>
  <c r="B382" i="13"/>
  <c r="A382" i="13"/>
  <c r="C381" i="13"/>
  <c r="B381" i="13"/>
  <c r="A381" i="13"/>
  <c r="C380" i="13"/>
  <c r="B380" i="13"/>
  <c r="A380" i="13"/>
  <c r="C379" i="13"/>
  <c r="B379" i="13"/>
  <c r="A379" i="13"/>
  <c r="C378" i="13"/>
  <c r="B378" i="13"/>
  <c r="A378" i="13"/>
  <c r="C377" i="13"/>
  <c r="B377" i="13"/>
  <c r="A377" i="13"/>
  <c r="C376" i="13"/>
  <c r="B376" i="13"/>
  <c r="A376" i="13"/>
  <c r="C375" i="13"/>
  <c r="B375" i="13"/>
  <c r="A375" i="13"/>
  <c r="C374" i="13"/>
  <c r="B374" i="13"/>
  <c r="A374" i="13"/>
  <c r="C373" i="13"/>
  <c r="B373" i="13"/>
  <c r="A373" i="13"/>
  <c r="C372" i="13"/>
  <c r="B372" i="13"/>
  <c r="A372" i="13"/>
  <c r="C371" i="13"/>
  <c r="B371" i="13"/>
  <c r="A371" i="13"/>
  <c r="C370" i="13"/>
  <c r="B370" i="13"/>
  <c r="A370" i="13"/>
  <c r="C369" i="13"/>
  <c r="B369" i="13"/>
  <c r="A369" i="13"/>
  <c r="C368" i="13"/>
  <c r="B368" i="13"/>
  <c r="A368" i="13"/>
  <c r="C367" i="13"/>
  <c r="B367" i="13"/>
  <c r="A367" i="13"/>
  <c r="D366" i="13"/>
  <c r="C366" i="13"/>
  <c r="B366" i="13"/>
  <c r="A366" i="13"/>
  <c r="D365" i="13"/>
  <c r="C365" i="13"/>
  <c r="B365" i="13"/>
  <c r="A365" i="13"/>
  <c r="D364" i="13"/>
  <c r="C364" i="13"/>
  <c r="B364" i="13"/>
  <c r="A364" i="13"/>
  <c r="D363" i="13"/>
  <c r="C363" i="13"/>
  <c r="B363" i="13"/>
  <c r="A363" i="13"/>
  <c r="D362" i="13"/>
  <c r="C362" i="13"/>
  <c r="B362" i="13"/>
  <c r="A362" i="13"/>
  <c r="D361" i="13"/>
  <c r="C361" i="13"/>
  <c r="B361" i="13"/>
  <c r="A361" i="13"/>
  <c r="D360" i="13"/>
  <c r="C360" i="13"/>
  <c r="B360" i="13"/>
  <c r="A360" i="13"/>
  <c r="D359" i="13"/>
  <c r="C359" i="13"/>
  <c r="B359" i="13"/>
  <c r="A359" i="13"/>
  <c r="D358" i="13"/>
  <c r="C358" i="13"/>
  <c r="B358" i="13"/>
  <c r="A358" i="13"/>
  <c r="D357" i="13"/>
  <c r="C357" i="13"/>
  <c r="B357" i="13"/>
  <c r="A357" i="13"/>
  <c r="D356" i="13"/>
  <c r="C356" i="13"/>
  <c r="B356" i="13"/>
  <c r="A356" i="13"/>
  <c r="D355" i="13"/>
  <c r="C355" i="13"/>
  <c r="B355" i="13"/>
  <c r="A355" i="13"/>
  <c r="D354" i="13"/>
  <c r="C354" i="13"/>
  <c r="B354" i="13"/>
  <c r="A354" i="13"/>
  <c r="D353" i="13"/>
  <c r="C353" i="13"/>
  <c r="B353" i="13"/>
  <c r="A353" i="13"/>
  <c r="D352" i="13"/>
  <c r="C352" i="13"/>
  <c r="B352" i="13"/>
  <c r="A352" i="13"/>
  <c r="D351" i="13"/>
  <c r="C351" i="13"/>
  <c r="B351" i="13"/>
  <c r="A351" i="13"/>
  <c r="D350" i="13"/>
  <c r="C350" i="13"/>
  <c r="B350" i="13"/>
  <c r="A350" i="13"/>
  <c r="D349" i="13"/>
  <c r="C349" i="13"/>
  <c r="B349" i="13"/>
  <c r="A349" i="13"/>
  <c r="D348" i="13"/>
  <c r="C348" i="13"/>
  <c r="B348" i="13"/>
  <c r="A348" i="13"/>
  <c r="D347" i="13"/>
  <c r="C347" i="13"/>
  <c r="B347" i="13"/>
  <c r="A347" i="13"/>
  <c r="D346" i="13"/>
  <c r="C346" i="13"/>
  <c r="B346" i="13"/>
  <c r="A346" i="13"/>
  <c r="D345" i="13"/>
  <c r="C345" i="13"/>
  <c r="B345" i="13"/>
  <c r="A345" i="13"/>
  <c r="D344" i="13"/>
  <c r="C344" i="13"/>
  <c r="B344" i="13"/>
  <c r="A344" i="13"/>
  <c r="D343" i="13"/>
  <c r="C343" i="13"/>
  <c r="B343" i="13"/>
  <c r="A343" i="13"/>
  <c r="D342" i="13"/>
  <c r="C342" i="13"/>
  <c r="B342" i="13"/>
  <c r="A342" i="13"/>
  <c r="D341" i="13"/>
  <c r="C341" i="13"/>
  <c r="B341" i="13"/>
  <c r="A341" i="13"/>
  <c r="D340" i="13"/>
  <c r="C340" i="13"/>
  <c r="B340" i="13"/>
  <c r="A340" i="13"/>
  <c r="D339" i="13"/>
  <c r="C339" i="13"/>
  <c r="B339" i="13"/>
  <c r="A339" i="13"/>
  <c r="D338" i="13"/>
  <c r="C338" i="13"/>
  <c r="B338" i="13"/>
  <c r="A338" i="13"/>
  <c r="D337" i="13"/>
  <c r="C337" i="13"/>
  <c r="B337" i="13"/>
  <c r="A337" i="13"/>
  <c r="D336" i="13"/>
  <c r="C336" i="13"/>
  <c r="B336" i="13"/>
  <c r="A336" i="13"/>
  <c r="D335" i="13"/>
  <c r="C335" i="13"/>
  <c r="B335" i="13"/>
  <c r="A335" i="13"/>
  <c r="D334" i="13"/>
  <c r="C334" i="13"/>
  <c r="B334" i="13"/>
  <c r="A334" i="13"/>
  <c r="D333" i="13"/>
  <c r="C333" i="13"/>
  <c r="B333" i="13"/>
  <c r="A333" i="13"/>
  <c r="D332" i="13"/>
  <c r="C332" i="13"/>
  <c r="B332" i="13"/>
  <c r="A332" i="13"/>
  <c r="D331" i="13"/>
  <c r="C331" i="13"/>
  <c r="B331" i="13"/>
  <c r="A331" i="13"/>
  <c r="D330" i="13"/>
  <c r="C330" i="13"/>
  <c r="B330" i="13"/>
  <c r="A330" i="13"/>
  <c r="D329" i="13"/>
  <c r="C329" i="13"/>
  <c r="B329" i="13"/>
  <c r="A329" i="13"/>
  <c r="D328" i="13"/>
  <c r="C328" i="13"/>
  <c r="B328" i="13"/>
  <c r="A328" i="13"/>
  <c r="D327" i="13"/>
  <c r="C327" i="13"/>
  <c r="B327" i="13"/>
  <c r="A327" i="13"/>
  <c r="D326" i="13"/>
  <c r="C326" i="13"/>
  <c r="B326" i="13"/>
  <c r="A326" i="13"/>
  <c r="D325" i="13"/>
  <c r="C325" i="13"/>
  <c r="B325" i="13"/>
  <c r="A325" i="13"/>
  <c r="D324" i="13"/>
  <c r="C324" i="13"/>
  <c r="B324" i="13"/>
  <c r="A324" i="13"/>
  <c r="D323" i="13"/>
  <c r="C323" i="13"/>
  <c r="B323" i="13"/>
  <c r="A323" i="13"/>
  <c r="D322" i="13"/>
  <c r="C322" i="13"/>
  <c r="B322" i="13"/>
  <c r="A322" i="13"/>
  <c r="D321" i="13"/>
  <c r="C321" i="13"/>
  <c r="B321" i="13"/>
  <c r="A321" i="13"/>
  <c r="D320" i="13"/>
  <c r="C320" i="13"/>
  <c r="B320" i="13"/>
  <c r="A320" i="13"/>
  <c r="D319" i="13"/>
  <c r="C319" i="13"/>
  <c r="B319" i="13"/>
  <c r="A319" i="13"/>
  <c r="D318" i="13"/>
  <c r="C318" i="13"/>
  <c r="B318" i="13"/>
  <c r="A318" i="13"/>
  <c r="D317" i="13"/>
  <c r="C317" i="13"/>
  <c r="B317" i="13"/>
  <c r="A317" i="13"/>
  <c r="D316" i="13"/>
  <c r="C316" i="13"/>
  <c r="B316" i="13"/>
  <c r="A316" i="13"/>
  <c r="D315" i="13"/>
  <c r="C315" i="13"/>
  <c r="B315" i="13"/>
  <c r="A315" i="13"/>
  <c r="D314" i="13"/>
  <c r="C314" i="13"/>
  <c r="B314" i="13"/>
  <c r="A314" i="13"/>
  <c r="D313" i="13"/>
  <c r="C313" i="13"/>
  <c r="B313" i="13"/>
  <c r="A313" i="13"/>
  <c r="D312" i="13"/>
  <c r="C312" i="13"/>
  <c r="B312" i="13"/>
  <c r="A312" i="13"/>
  <c r="D311" i="13"/>
  <c r="C311" i="13"/>
  <c r="B311" i="13"/>
  <c r="A311" i="13"/>
  <c r="D310" i="13"/>
  <c r="C310" i="13"/>
  <c r="B310" i="13"/>
  <c r="A310" i="13"/>
  <c r="D309" i="13"/>
  <c r="C309" i="13"/>
  <c r="B309" i="13"/>
  <c r="A309" i="13"/>
  <c r="D308" i="13"/>
  <c r="C308" i="13"/>
  <c r="B308" i="13"/>
  <c r="A308" i="13"/>
  <c r="D307" i="13"/>
  <c r="C307" i="13"/>
  <c r="B307" i="13"/>
  <c r="A307" i="13"/>
  <c r="D306" i="13"/>
  <c r="C306" i="13"/>
  <c r="B306" i="13"/>
  <c r="A306" i="13"/>
  <c r="D305" i="13"/>
  <c r="C305" i="13"/>
  <c r="B305" i="13"/>
  <c r="A305" i="13"/>
  <c r="D304" i="13"/>
  <c r="C304" i="13"/>
  <c r="B304" i="13"/>
  <c r="A304" i="13"/>
  <c r="D303" i="13"/>
  <c r="C303" i="13"/>
  <c r="B303" i="13"/>
  <c r="A303" i="13"/>
  <c r="D302" i="13"/>
  <c r="C302" i="13"/>
  <c r="B302" i="13"/>
  <c r="A302" i="13"/>
  <c r="D301" i="13"/>
  <c r="C301" i="13"/>
  <c r="B301" i="13"/>
  <c r="A301" i="13"/>
  <c r="D300" i="13"/>
  <c r="C300" i="13"/>
  <c r="B300" i="13"/>
  <c r="A300" i="13"/>
  <c r="D299" i="13"/>
  <c r="C299" i="13"/>
  <c r="B299" i="13"/>
  <c r="A299" i="13"/>
  <c r="D298" i="13"/>
  <c r="C298" i="13"/>
  <c r="B298" i="13"/>
  <c r="A298" i="13"/>
  <c r="D297" i="13"/>
  <c r="C297" i="13"/>
  <c r="B297" i="13"/>
  <c r="A297" i="13"/>
  <c r="D296" i="13"/>
  <c r="C296" i="13"/>
  <c r="B296" i="13"/>
  <c r="A296" i="13"/>
  <c r="D295" i="13"/>
  <c r="C295" i="13"/>
  <c r="B295" i="13"/>
  <c r="A295" i="13"/>
  <c r="D294" i="13"/>
  <c r="C294" i="13"/>
  <c r="B294" i="13"/>
  <c r="A294" i="13"/>
  <c r="D293" i="13"/>
  <c r="C293" i="13"/>
  <c r="B293" i="13"/>
  <c r="A293" i="13"/>
  <c r="D292" i="13"/>
  <c r="C292" i="13"/>
  <c r="B292" i="13"/>
  <c r="A292" i="13"/>
  <c r="D291" i="13"/>
  <c r="C291" i="13"/>
  <c r="B291" i="13"/>
  <c r="A291" i="13"/>
  <c r="D290" i="13"/>
  <c r="C290" i="13"/>
  <c r="B290" i="13"/>
  <c r="A290" i="13"/>
  <c r="D289" i="13"/>
  <c r="C289" i="13"/>
  <c r="B289" i="13"/>
  <c r="A289" i="13"/>
  <c r="D288" i="13"/>
  <c r="C288" i="13"/>
  <c r="B288" i="13"/>
  <c r="A288" i="13"/>
  <c r="D287" i="13"/>
  <c r="C287" i="13"/>
  <c r="B287" i="13"/>
  <c r="A287" i="13"/>
  <c r="D286" i="13"/>
  <c r="C286" i="13"/>
  <c r="B286" i="13"/>
  <c r="A286" i="13"/>
  <c r="D285" i="13"/>
  <c r="C285" i="13"/>
  <c r="B285" i="13"/>
  <c r="A285" i="13"/>
  <c r="D284" i="13"/>
  <c r="C284" i="13"/>
  <c r="B284" i="13"/>
  <c r="A284" i="13"/>
  <c r="D283" i="13"/>
  <c r="C283" i="13"/>
  <c r="B283" i="13"/>
  <c r="A283" i="13"/>
  <c r="D282" i="13"/>
  <c r="C282" i="13"/>
  <c r="B282" i="13"/>
  <c r="A282" i="13"/>
  <c r="D281" i="13"/>
  <c r="C281" i="13"/>
  <c r="B281" i="13"/>
  <c r="A281" i="13"/>
  <c r="D280" i="13"/>
  <c r="C280" i="13"/>
  <c r="B280" i="13"/>
  <c r="A280" i="13"/>
  <c r="D279" i="13"/>
  <c r="C279" i="13"/>
  <c r="B279" i="13"/>
  <c r="A279" i="13"/>
  <c r="D278" i="13"/>
  <c r="C278" i="13"/>
  <c r="B278" i="13"/>
  <c r="A278" i="13"/>
  <c r="D277" i="13"/>
  <c r="C277" i="13"/>
  <c r="B277" i="13"/>
  <c r="A277" i="13"/>
  <c r="D276" i="13"/>
  <c r="C276" i="13"/>
  <c r="B276" i="13"/>
  <c r="A276" i="13"/>
  <c r="D275" i="13"/>
  <c r="C275" i="13"/>
  <c r="B275" i="13"/>
  <c r="A275" i="13"/>
  <c r="D274" i="13"/>
  <c r="C274" i="13"/>
  <c r="B274" i="13"/>
  <c r="A274" i="13"/>
  <c r="D273" i="13"/>
  <c r="C273" i="13"/>
  <c r="B273" i="13"/>
  <c r="A273" i="13"/>
  <c r="D272" i="13"/>
  <c r="C272" i="13"/>
  <c r="B272" i="13"/>
  <c r="A272" i="13"/>
  <c r="D271" i="13"/>
  <c r="C271" i="13"/>
  <c r="B271" i="13"/>
  <c r="A271" i="13"/>
  <c r="D270" i="13"/>
  <c r="C270" i="13"/>
  <c r="A270" i="13"/>
  <c r="D269" i="13"/>
  <c r="C269" i="13"/>
  <c r="B269" i="13"/>
  <c r="A269" i="13"/>
  <c r="D268" i="13"/>
  <c r="C268" i="13"/>
  <c r="B268" i="13"/>
  <c r="A268" i="13"/>
  <c r="D267" i="13"/>
  <c r="C267" i="13"/>
  <c r="B267" i="13"/>
  <c r="A267" i="13"/>
  <c r="D266" i="13"/>
  <c r="C266" i="13"/>
  <c r="B266" i="13"/>
  <c r="A266" i="13"/>
  <c r="D265" i="13"/>
  <c r="C265" i="13"/>
  <c r="B265" i="13"/>
  <c r="A265" i="13"/>
  <c r="D264" i="13"/>
  <c r="C264" i="13"/>
  <c r="B264" i="13"/>
  <c r="A264" i="13"/>
  <c r="D263" i="13"/>
  <c r="C263" i="13"/>
  <c r="B263" i="13"/>
  <c r="A263" i="13"/>
  <c r="D262" i="13"/>
  <c r="C262" i="13"/>
  <c r="B262" i="13"/>
  <c r="A262" i="13"/>
  <c r="D261" i="13"/>
  <c r="C261" i="13"/>
  <c r="B261" i="13"/>
  <c r="A261" i="13"/>
  <c r="D260" i="13"/>
  <c r="C260" i="13"/>
  <c r="B260" i="13"/>
  <c r="A260" i="13"/>
  <c r="D259" i="13"/>
  <c r="C259" i="13"/>
  <c r="B259" i="13"/>
  <c r="A259" i="13"/>
  <c r="D258" i="13"/>
  <c r="C258" i="13"/>
  <c r="B258" i="13"/>
  <c r="A258" i="13"/>
  <c r="D257" i="13"/>
  <c r="C257" i="13"/>
  <c r="B257" i="13"/>
  <c r="A257" i="13"/>
  <c r="D256" i="13"/>
  <c r="C256" i="13"/>
  <c r="B256" i="13"/>
  <c r="A256" i="13"/>
  <c r="D255" i="13"/>
  <c r="C255" i="13"/>
  <c r="B255" i="13"/>
  <c r="A255" i="13"/>
  <c r="D254" i="13"/>
  <c r="C254" i="13"/>
  <c r="B254" i="13"/>
  <c r="A254" i="13"/>
  <c r="D253" i="13"/>
  <c r="C253" i="13"/>
  <c r="B253" i="13"/>
  <c r="A253" i="13"/>
  <c r="D252" i="13"/>
  <c r="C252" i="13"/>
  <c r="B252" i="13"/>
  <c r="A252" i="13"/>
  <c r="D251" i="13"/>
  <c r="C251" i="13"/>
  <c r="B251" i="13"/>
  <c r="A251" i="13"/>
  <c r="D250" i="13"/>
  <c r="C250" i="13"/>
  <c r="B250" i="13"/>
  <c r="A250" i="13"/>
  <c r="D249" i="13"/>
  <c r="C249" i="13"/>
  <c r="B249" i="13"/>
  <c r="A249" i="13"/>
  <c r="D248" i="13"/>
  <c r="C248" i="13"/>
  <c r="B248" i="13"/>
  <c r="A248" i="13"/>
  <c r="D247" i="13"/>
  <c r="C247" i="13"/>
  <c r="B247" i="13"/>
  <c r="A247" i="13"/>
  <c r="D246" i="13"/>
  <c r="C246" i="13"/>
  <c r="B246" i="13"/>
  <c r="A246" i="13"/>
  <c r="D245" i="13"/>
  <c r="C245" i="13"/>
  <c r="B245" i="13"/>
  <c r="A245" i="13"/>
  <c r="D244" i="13"/>
  <c r="C244" i="13"/>
  <c r="B244" i="13"/>
  <c r="A244" i="13"/>
  <c r="D243" i="13"/>
  <c r="C243" i="13"/>
  <c r="B243" i="13"/>
  <c r="A243" i="13"/>
  <c r="D242" i="13"/>
  <c r="C242" i="13"/>
  <c r="B242" i="13"/>
  <c r="A242" i="13"/>
  <c r="D241" i="13"/>
  <c r="C241" i="13"/>
  <c r="B241" i="13"/>
  <c r="A241" i="13"/>
  <c r="D240" i="13"/>
  <c r="C240" i="13"/>
  <c r="B240" i="13"/>
  <c r="A240" i="13"/>
  <c r="D239" i="13"/>
  <c r="C239" i="13"/>
  <c r="B239" i="13"/>
  <c r="A239" i="13"/>
  <c r="D238" i="13"/>
  <c r="C238" i="13"/>
  <c r="B238" i="13"/>
  <c r="A238" i="13"/>
  <c r="D237" i="13"/>
  <c r="C237" i="13"/>
  <c r="B237" i="13"/>
  <c r="A237" i="13"/>
  <c r="D236" i="13"/>
  <c r="C236" i="13"/>
  <c r="B236" i="13"/>
  <c r="A236" i="13"/>
  <c r="D235" i="13"/>
  <c r="C235" i="13"/>
  <c r="B235" i="13"/>
  <c r="A235" i="13"/>
  <c r="D234" i="13"/>
  <c r="C234" i="13"/>
  <c r="B234" i="13"/>
  <c r="A234" i="13"/>
  <c r="D233" i="13"/>
  <c r="C233" i="13"/>
  <c r="B233" i="13"/>
  <c r="A233" i="13"/>
  <c r="D232" i="13"/>
  <c r="C232" i="13"/>
  <c r="B232" i="13"/>
  <c r="A232" i="13"/>
  <c r="D231" i="13"/>
  <c r="C231" i="13"/>
  <c r="B231" i="13"/>
  <c r="A231" i="13"/>
  <c r="D230" i="13"/>
  <c r="C230" i="13"/>
  <c r="B230" i="13"/>
  <c r="A230" i="13"/>
  <c r="D229" i="13"/>
  <c r="C229" i="13"/>
  <c r="B229" i="13"/>
  <c r="A229" i="13"/>
  <c r="D228" i="13"/>
  <c r="C228" i="13"/>
  <c r="B228" i="13"/>
  <c r="A228" i="13"/>
  <c r="D227" i="13"/>
  <c r="C227" i="13"/>
  <c r="B227" i="13"/>
  <c r="A227" i="13"/>
  <c r="D226" i="13"/>
  <c r="C226" i="13"/>
  <c r="B226" i="13"/>
  <c r="A226" i="13"/>
  <c r="D225" i="13"/>
  <c r="C225" i="13"/>
  <c r="B225" i="13"/>
  <c r="A225" i="13"/>
  <c r="D224" i="13"/>
  <c r="C224" i="13"/>
  <c r="B224" i="13"/>
  <c r="A224" i="13"/>
  <c r="D223" i="13"/>
  <c r="C223" i="13"/>
  <c r="B223" i="13"/>
  <c r="A223" i="13"/>
  <c r="D222" i="13"/>
  <c r="C222" i="13"/>
  <c r="B222" i="13"/>
  <c r="A222" i="13"/>
  <c r="D221" i="13"/>
  <c r="C221" i="13"/>
  <c r="B221" i="13"/>
  <c r="A221" i="13"/>
  <c r="D220" i="13"/>
  <c r="C220" i="13"/>
  <c r="B220" i="13"/>
  <c r="A220" i="13"/>
  <c r="D219" i="13"/>
  <c r="C219" i="13"/>
  <c r="B219" i="13"/>
  <c r="A219" i="13"/>
  <c r="D218" i="13"/>
  <c r="C218" i="13"/>
  <c r="B218" i="13"/>
  <c r="A218" i="13"/>
  <c r="D217" i="13"/>
  <c r="C217" i="13"/>
  <c r="B217" i="13"/>
  <c r="A217" i="13"/>
  <c r="D216" i="13"/>
  <c r="C216" i="13"/>
  <c r="B216" i="13"/>
  <c r="A216" i="13"/>
  <c r="D215" i="13"/>
  <c r="C215" i="13"/>
  <c r="B215" i="13"/>
  <c r="A215" i="13"/>
  <c r="D214" i="13"/>
  <c r="C214" i="13"/>
  <c r="B214" i="13"/>
  <c r="A214" i="13"/>
  <c r="D213" i="13"/>
  <c r="C213" i="13"/>
  <c r="B213" i="13"/>
  <c r="A213" i="13"/>
  <c r="D212" i="13"/>
  <c r="C212" i="13"/>
  <c r="B212" i="13"/>
  <c r="A212" i="13"/>
  <c r="D211" i="13"/>
  <c r="C211" i="13"/>
  <c r="B211" i="13"/>
  <c r="A211" i="13"/>
  <c r="D210" i="13"/>
  <c r="C210" i="13"/>
  <c r="B210" i="13"/>
  <c r="A210" i="13"/>
  <c r="D209" i="13"/>
  <c r="C209" i="13"/>
  <c r="B209" i="13"/>
  <c r="A209" i="13"/>
  <c r="D208" i="13"/>
  <c r="C208" i="13"/>
  <c r="B208" i="13"/>
  <c r="A208" i="13"/>
  <c r="D207" i="13"/>
  <c r="C207" i="13"/>
  <c r="B207" i="13"/>
  <c r="A207" i="13"/>
  <c r="D206" i="13"/>
  <c r="C206" i="13"/>
  <c r="B206" i="13"/>
  <c r="A206" i="13"/>
  <c r="D205" i="13"/>
  <c r="C205" i="13"/>
  <c r="B205" i="13"/>
  <c r="A205" i="13"/>
  <c r="D204" i="13"/>
  <c r="C204" i="13"/>
  <c r="B204" i="13"/>
  <c r="A204" i="13"/>
  <c r="D203" i="13"/>
  <c r="C203" i="13"/>
  <c r="B203" i="13"/>
  <c r="A203" i="13"/>
  <c r="D202" i="13"/>
  <c r="C202" i="13"/>
  <c r="B202" i="13"/>
  <c r="A202" i="13"/>
  <c r="D201" i="13"/>
  <c r="C201" i="13"/>
  <c r="B201" i="13"/>
  <c r="A201" i="13"/>
  <c r="D200" i="13"/>
  <c r="C200" i="13"/>
  <c r="B200" i="13"/>
  <c r="A200" i="13"/>
  <c r="D199" i="13"/>
  <c r="C199" i="13"/>
  <c r="B199" i="13"/>
  <c r="A199" i="13"/>
  <c r="D198" i="13"/>
  <c r="C198" i="13"/>
  <c r="B198" i="13"/>
  <c r="A198" i="13"/>
  <c r="D197" i="13"/>
  <c r="C197" i="13"/>
  <c r="B197" i="13"/>
  <c r="A197" i="13"/>
  <c r="D196" i="13"/>
  <c r="C196" i="13"/>
  <c r="B196" i="13"/>
  <c r="A196" i="13"/>
  <c r="D195" i="13"/>
  <c r="C195" i="13"/>
  <c r="B195" i="13"/>
  <c r="A195" i="13"/>
  <c r="D194" i="13"/>
  <c r="C194" i="13"/>
  <c r="B194" i="13"/>
  <c r="A194" i="13"/>
  <c r="D193" i="13"/>
  <c r="C193" i="13"/>
  <c r="B193" i="13"/>
  <c r="A193" i="13"/>
  <c r="D192" i="13"/>
  <c r="C192" i="13"/>
  <c r="B192" i="13"/>
  <c r="A192" i="13"/>
  <c r="D191" i="13"/>
  <c r="C191" i="13"/>
  <c r="B191" i="13"/>
  <c r="A191" i="13"/>
  <c r="D190" i="13"/>
  <c r="C190" i="13"/>
  <c r="B190" i="13"/>
  <c r="A190" i="13"/>
  <c r="D189" i="13"/>
  <c r="C189" i="13"/>
  <c r="B189" i="13"/>
  <c r="A189" i="13"/>
  <c r="D188" i="13"/>
  <c r="C188" i="13"/>
  <c r="B188" i="13"/>
  <c r="A188" i="13"/>
  <c r="D187" i="13"/>
  <c r="C187" i="13"/>
  <c r="B187" i="13"/>
  <c r="A187" i="13"/>
  <c r="D186" i="13"/>
  <c r="C186" i="13"/>
  <c r="B186" i="13"/>
  <c r="A186" i="13"/>
  <c r="C185" i="13"/>
  <c r="A185" i="13"/>
  <c r="D184" i="13"/>
  <c r="C184" i="13"/>
  <c r="B184" i="13"/>
  <c r="A184" i="13"/>
  <c r="D183" i="13"/>
  <c r="C183" i="13"/>
  <c r="B183" i="13"/>
  <c r="A183" i="13"/>
  <c r="D182" i="13"/>
  <c r="C182" i="13"/>
  <c r="B182" i="13"/>
  <c r="A182" i="13"/>
  <c r="D181" i="13"/>
  <c r="C181" i="13"/>
  <c r="B181" i="13"/>
  <c r="A181" i="13"/>
  <c r="D180" i="13"/>
  <c r="C180" i="13"/>
  <c r="B180" i="13"/>
  <c r="A180" i="13"/>
  <c r="D179" i="13"/>
  <c r="C179" i="13"/>
  <c r="B179" i="13"/>
  <c r="A179" i="13"/>
  <c r="D178" i="13"/>
  <c r="C178" i="13"/>
  <c r="B178" i="13"/>
  <c r="A178" i="13"/>
  <c r="D177" i="13"/>
  <c r="C177" i="13"/>
  <c r="B177" i="13"/>
  <c r="A177" i="13"/>
  <c r="D176" i="13"/>
  <c r="C176" i="13"/>
  <c r="B176" i="13"/>
  <c r="A176" i="13"/>
  <c r="D175" i="13"/>
  <c r="C175" i="13"/>
  <c r="B175" i="13"/>
  <c r="A175" i="13"/>
  <c r="D174" i="13"/>
  <c r="C174" i="13"/>
  <c r="B174" i="13"/>
  <c r="A174" i="13"/>
  <c r="D173" i="13"/>
  <c r="C173" i="13"/>
  <c r="B173" i="13"/>
  <c r="A173" i="13"/>
  <c r="D172" i="13"/>
  <c r="C172" i="13"/>
  <c r="B172" i="13"/>
  <c r="A172" i="13"/>
  <c r="D171" i="13"/>
  <c r="C171" i="13"/>
  <c r="B171" i="13"/>
  <c r="A171" i="13"/>
  <c r="D170" i="13"/>
  <c r="C170" i="13"/>
  <c r="B170" i="13"/>
  <c r="A170" i="13"/>
  <c r="D169" i="13"/>
  <c r="C169" i="13"/>
  <c r="B169" i="13"/>
  <c r="A169" i="13"/>
  <c r="D168" i="13"/>
  <c r="C168" i="13"/>
  <c r="B168" i="13"/>
  <c r="A168" i="13"/>
  <c r="D167" i="13"/>
  <c r="C167" i="13"/>
  <c r="B167" i="13"/>
  <c r="A167" i="13"/>
  <c r="D166" i="13"/>
  <c r="C166" i="13"/>
  <c r="B166" i="13"/>
  <c r="A166" i="13"/>
  <c r="D165" i="13"/>
  <c r="C165" i="13"/>
  <c r="B165" i="13"/>
  <c r="A165" i="13"/>
  <c r="D164" i="13"/>
  <c r="C164" i="13"/>
  <c r="B164" i="13"/>
  <c r="A164" i="13"/>
  <c r="D163" i="13"/>
  <c r="C163" i="13"/>
  <c r="B163" i="13"/>
  <c r="A163" i="13"/>
  <c r="D162" i="13"/>
  <c r="C162" i="13"/>
  <c r="B162" i="13"/>
  <c r="A162" i="13"/>
  <c r="A161" i="13"/>
  <c r="D160" i="13"/>
  <c r="C160" i="13"/>
  <c r="B160" i="13"/>
  <c r="A160" i="13"/>
  <c r="D159" i="13"/>
  <c r="C159" i="13"/>
  <c r="B159" i="13"/>
  <c r="A159" i="13"/>
  <c r="D158" i="13"/>
  <c r="C158" i="13"/>
  <c r="B158" i="13"/>
  <c r="A158" i="13"/>
  <c r="D157" i="13"/>
  <c r="C157" i="13"/>
  <c r="B157" i="13"/>
  <c r="A157" i="13"/>
  <c r="D156" i="13"/>
  <c r="C156" i="13"/>
  <c r="B156" i="13"/>
  <c r="A156" i="13"/>
  <c r="D155" i="13"/>
  <c r="C155" i="13"/>
  <c r="B155" i="13"/>
  <c r="A155" i="13"/>
  <c r="D154" i="13"/>
  <c r="C154" i="13"/>
  <c r="B154" i="13"/>
  <c r="A154" i="13"/>
  <c r="D153" i="13"/>
  <c r="C153" i="13"/>
  <c r="B153" i="13"/>
  <c r="A153" i="13"/>
  <c r="D152" i="13"/>
  <c r="C152" i="13"/>
  <c r="B152" i="13"/>
  <c r="A152" i="13"/>
  <c r="D151" i="13"/>
  <c r="C151" i="13"/>
  <c r="B151" i="13"/>
  <c r="A151" i="13"/>
  <c r="D150" i="13"/>
  <c r="C150" i="13"/>
  <c r="B150" i="13"/>
  <c r="A150" i="13"/>
  <c r="D149" i="13"/>
  <c r="C149" i="13"/>
  <c r="B149" i="13"/>
  <c r="A149" i="13"/>
  <c r="D148" i="13"/>
  <c r="C148" i="13"/>
  <c r="B148" i="13"/>
  <c r="A148" i="13"/>
  <c r="D147" i="13"/>
  <c r="C147" i="13"/>
  <c r="B147" i="13"/>
  <c r="A147" i="13"/>
  <c r="D146" i="13"/>
  <c r="C146" i="13"/>
  <c r="B146" i="13"/>
  <c r="A146" i="13"/>
  <c r="D145" i="13"/>
  <c r="C145" i="13"/>
  <c r="B145" i="13"/>
  <c r="A145" i="13"/>
  <c r="D144" i="13"/>
  <c r="C144" i="13"/>
  <c r="B144" i="13"/>
  <c r="A144" i="13"/>
  <c r="D143" i="13"/>
  <c r="C143" i="13"/>
  <c r="B143" i="13"/>
  <c r="A143" i="13"/>
  <c r="D142" i="13"/>
  <c r="C142" i="13"/>
  <c r="B142" i="13"/>
  <c r="A142" i="13"/>
  <c r="D141" i="13"/>
  <c r="C141" i="13"/>
  <c r="B141" i="13"/>
  <c r="A141" i="13"/>
  <c r="D140" i="13"/>
  <c r="C140" i="13"/>
  <c r="B140" i="13"/>
  <c r="A140" i="13"/>
  <c r="A139" i="13"/>
  <c r="D138" i="13"/>
  <c r="C138" i="13"/>
  <c r="B138" i="13"/>
  <c r="A138" i="13"/>
  <c r="D137" i="13"/>
  <c r="C137" i="13"/>
  <c r="B137" i="13"/>
  <c r="A137" i="13"/>
  <c r="D136" i="13"/>
  <c r="C136" i="13"/>
  <c r="B136" i="13"/>
  <c r="A136" i="13"/>
  <c r="D135" i="13"/>
  <c r="C135" i="13"/>
  <c r="B135" i="13"/>
  <c r="A135" i="13"/>
  <c r="D134" i="13"/>
  <c r="C134" i="13"/>
  <c r="B134" i="13"/>
  <c r="A134" i="13"/>
  <c r="D133" i="13"/>
  <c r="C133" i="13"/>
  <c r="B133" i="13"/>
  <c r="A133" i="13"/>
  <c r="D132" i="13"/>
  <c r="C132" i="13"/>
  <c r="B132" i="13"/>
  <c r="A132" i="13"/>
  <c r="D131" i="13"/>
  <c r="C131" i="13"/>
  <c r="B131" i="13"/>
  <c r="A131" i="13"/>
  <c r="D130" i="13"/>
  <c r="C130" i="13"/>
  <c r="B130" i="13"/>
  <c r="A130" i="13"/>
  <c r="D129" i="13"/>
  <c r="C129" i="13"/>
  <c r="B129" i="13"/>
  <c r="A129" i="13"/>
  <c r="D128" i="13"/>
  <c r="C128" i="13"/>
  <c r="B128" i="13"/>
  <c r="A128" i="13"/>
  <c r="D127" i="13"/>
  <c r="C127" i="13"/>
  <c r="B127" i="13"/>
  <c r="A127" i="13"/>
  <c r="D126" i="13"/>
  <c r="C126" i="13"/>
  <c r="B126" i="13"/>
  <c r="A126" i="13"/>
  <c r="D125" i="13"/>
  <c r="C125" i="13"/>
  <c r="B125" i="13"/>
  <c r="A125" i="13"/>
  <c r="D124" i="13"/>
  <c r="C124" i="13"/>
  <c r="B124" i="13"/>
  <c r="A124" i="13"/>
  <c r="D123" i="13"/>
  <c r="C123" i="13"/>
  <c r="B123" i="13"/>
  <c r="A123" i="13"/>
  <c r="D122" i="13"/>
  <c r="C122" i="13"/>
  <c r="B122" i="13"/>
  <c r="A122" i="13"/>
  <c r="D121" i="13"/>
  <c r="C121" i="13"/>
  <c r="B121" i="13"/>
  <c r="A121" i="13"/>
  <c r="D120" i="13"/>
  <c r="C120" i="13"/>
  <c r="B120" i="13"/>
  <c r="A120" i="13"/>
  <c r="D119" i="13"/>
  <c r="C119" i="13"/>
  <c r="B119" i="13"/>
  <c r="A119" i="13"/>
  <c r="D118" i="13"/>
  <c r="C118" i="13"/>
  <c r="B118" i="13"/>
  <c r="A118" i="13"/>
  <c r="D117" i="13"/>
  <c r="C117" i="13"/>
  <c r="B117" i="13"/>
  <c r="A117" i="13"/>
  <c r="D116" i="13"/>
  <c r="C116" i="13"/>
  <c r="B116" i="13"/>
  <c r="A116" i="13"/>
  <c r="D115" i="13"/>
  <c r="C115" i="13"/>
  <c r="B115" i="13"/>
  <c r="A115" i="13"/>
  <c r="D114" i="13"/>
  <c r="C114" i="13"/>
  <c r="B114" i="13"/>
  <c r="A114" i="13"/>
  <c r="D113" i="13"/>
  <c r="C113" i="13"/>
  <c r="B113" i="13"/>
  <c r="A113" i="13"/>
  <c r="D112" i="13"/>
  <c r="C112" i="13"/>
  <c r="B112" i="13"/>
  <c r="A112" i="13"/>
  <c r="D111" i="13"/>
  <c r="C111" i="13"/>
  <c r="B111" i="13"/>
  <c r="A111" i="13"/>
  <c r="D110" i="13"/>
  <c r="C110" i="13"/>
  <c r="B110" i="13"/>
  <c r="A110" i="13"/>
  <c r="D109" i="13"/>
  <c r="C109" i="13"/>
  <c r="A109" i="13"/>
  <c r="D108" i="13"/>
  <c r="C108" i="13"/>
  <c r="B108" i="13"/>
  <c r="A108" i="13"/>
  <c r="D107" i="13"/>
  <c r="C107" i="13"/>
  <c r="B107" i="13"/>
  <c r="A107" i="13"/>
  <c r="D106" i="13"/>
  <c r="C106" i="13"/>
  <c r="B106" i="13"/>
  <c r="A106" i="13"/>
  <c r="D105" i="13"/>
  <c r="C105" i="13"/>
  <c r="B105" i="13"/>
  <c r="A105" i="13"/>
  <c r="D104" i="13"/>
  <c r="C104" i="13"/>
  <c r="B104" i="13"/>
  <c r="A104" i="13"/>
  <c r="D103" i="13"/>
  <c r="C103" i="13"/>
  <c r="B103" i="13"/>
  <c r="A103" i="13"/>
  <c r="D102" i="13"/>
  <c r="C102" i="13"/>
  <c r="B102" i="13"/>
  <c r="A102" i="13"/>
  <c r="D101" i="13"/>
  <c r="C101" i="13"/>
  <c r="B101" i="13"/>
  <c r="A101" i="13"/>
  <c r="D100" i="13"/>
  <c r="C100" i="13"/>
  <c r="B100" i="13"/>
  <c r="A100" i="13"/>
  <c r="D99" i="13"/>
  <c r="C99" i="13"/>
  <c r="B99" i="13"/>
  <c r="A99" i="13"/>
  <c r="D98" i="13"/>
  <c r="C98" i="13"/>
  <c r="B98" i="13"/>
  <c r="A98" i="13"/>
  <c r="D97" i="13"/>
  <c r="C97" i="13"/>
  <c r="B97" i="13"/>
  <c r="A97" i="13"/>
  <c r="D96" i="13"/>
  <c r="C96" i="13"/>
  <c r="B96" i="13"/>
  <c r="A96" i="13"/>
  <c r="D95" i="13"/>
  <c r="C95" i="13"/>
  <c r="B95" i="13"/>
  <c r="A95" i="13"/>
  <c r="D94" i="13"/>
  <c r="C94" i="13"/>
  <c r="B94" i="13"/>
  <c r="A94" i="13"/>
  <c r="D93" i="13"/>
  <c r="C93" i="13"/>
  <c r="B93" i="13"/>
  <c r="A93" i="13"/>
  <c r="D92" i="13"/>
  <c r="C92" i="13"/>
  <c r="B92" i="13"/>
  <c r="A92" i="13"/>
  <c r="D91" i="13"/>
  <c r="C91" i="13"/>
  <c r="B91" i="13"/>
  <c r="A91" i="13"/>
  <c r="D90" i="13"/>
  <c r="C90" i="13"/>
  <c r="B90" i="13"/>
  <c r="A90" i="13"/>
  <c r="D89" i="13"/>
  <c r="C89" i="13"/>
  <c r="B89" i="13"/>
  <c r="A89" i="13"/>
  <c r="D88" i="13"/>
  <c r="C88" i="13"/>
  <c r="B88" i="13"/>
  <c r="A88" i="13"/>
  <c r="D87" i="13"/>
  <c r="C87" i="13"/>
  <c r="B87" i="13"/>
  <c r="A87" i="13"/>
  <c r="D86" i="13"/>
  <c r="C86" i="13"/>
  <c r="B86" i="13"/>
  <c r="A86" i="13"/>
  <c r="D85" i="13"/>
  <c r="C85" i="13"/>
  <c r="B85" i="13"/>
  <c r="A85" i="13"/>
  <c r="D84" i="13"/>
  <c r="C84" i="13"/>
  <c r="B84" i="13"/>
  <c r="A84" i="13"/>
  <c r="D83" i="13"/>
  <c r="C83" i="13"/>
  <c r="B83" i="13"/>
  <c r="A83" i="13"/>
  <c r="D82" i="13"/>
  <c r="C82" i="13"/>
  <c r="B82" i="13"/>
  <c r="A82" i="13"/>
  <c r="D81" i="13"/>
  <c r="C81" i="13"/>
  <c r="B81" i="13"/>
  <c r="A81" i="13"/>
  <c r="D80" i="13"/>
  <c r="C80" i="13"/>
  <c r="B80" i="13"/>
  <c r="A80" i="13"/>
  <c r="D79" i="13"/>
  <c r="C79" i="13"/>
  <c r="B79" i="13"/>
  <c r="A79" i="13"/>
  <c r="D78" i="13"/>
  <c r="C78" i="13"/>
  <c r="B78" i="13"/>
  <c r="A78" i="13"/>
  <c r="D77" i="13"/>
  <c r="C77" i="13"/>
  <c r="A77" i="13"/>
  <c r="D76" i="13"/>
  <c r="C76" i="13"/>
  <c r="B76" i="13"/>
  <c r="A76" i="13"/>
  <c r="D75" i="13"/>
  <c r="C75" i="13"/>
  <c r="B75" i="13"/>
  <c r="A75" i="13"/>
  <c r="D74" i="13"/>
  <c r="C74" i="13"/>
  <c r="B74" i="13"/>
  <c r="A74" i="13"/>
  <c r="D73" i="13"/>
  <c r="C73" i="13"/>
  <c r="B73" i="13"/>
  <c r="A73" i="13"/>
  <c r="D72" i="13"/>
  <c r="C72" i="13"/>
  <c r="B72" i="13"/>
  <c r="A72" i="13"/>
  <c r="D71" i="13"/>
  <c r="C71" i="13"/>
  <c r="B71" i="13"/>
  <c r="A71" i="13"/>
  <c r="D70" i="13"/>
  <c r="C70" i="13"/>
  <c r="B70" i="13"/>
  <c r="A70" i="13"/>
  <c r="D69" i="13"/>
  <c r="C69" i="13"/>
  <c r="B69" i="13"/>
  <c r="A69" i="13"/>
  <c r="D68" i="13"/>
  <c r="C68" i="13"/>
  <c r="B68" i="13"/>
  <c r="A68" i="13"/>
  <c r="D67" i="13"/>
  <c r="C67" i="13"/>
  <c r="B67" i="13"/>
  <c r="A67" i="13"/>
  <c r="D66" i="13"/>
  <c r="C66" i="13"/>
  <c r="B66" i="13"/>
  <c r="A66" i="13"/>
  <c r="D65" i="13"/>
  <c r="C65" i="13"/>
  <c r="B65" i="13"/>
  <c r="A65" i="13"/>
  <c r="D64" i="13"/>
  <c r="C64" i="13"/>
  <c r="B64" i="13"/>
  <c r="A64" i="13"/>
  <c r="D63" i="13"/>
  <c r="C63" i="13"/>
  <c r="B63" i="13"/>
  <c r="A63" i="13"/>
  <c r="D62" i="13"/>
  <c r="C62" i="13"/>
  <c r="B62" i="13"/>
  <c r="A62" i="13"/>
  <c r="D61" i="13"/>
  <c r="C61" i="13"/>
  <c r="B61" i="13"/>
  <c r="A61" i="13"/>
  <c r="D60" i="13"/>
  <c r="C60" i="13"/>
  <c r="B60" i="13"/>
  <c r="A60" i="13"/>
  <c r="D59" i="13"/>
  <c r="C59" i="13"/>
  <c r="B59" i="13"/>
  <c r="A59" i="13"/>
  <c r="D58" i="13"/>
  <c r="C58" i="13"/>
  <c r="B58" i="13"/>
  <c r="A58" i="13"/>
  <c r="D57" i="13"/>
  <c r="C57" i="13"/>
  <c r="B57" i="13"/>
  <c r="A57" i="13"/>
  <c r="D56" i="13"/>
  <c r="C56" i="13"/>
  <c r="B56" i="13"/>
  <c r="A56" i="13"/>
  <c r="D55" i="13"/>
  <c r="C55" i="13"/>
  <c r="B55" i="13"/>
  <c r="A55" i="13"/>
  <c r="D54" i="13"/>
  <c r="C54" i="13"/>
  <c r="B54" i="13"/>
  <c r="A54" i="13"/>
  <c r="D53" i="13"/>
  <c r="C53" i="13"/>
  <c r="A53" i="13"/>
  <c r="D52" i="13"/>
  <c r="C52" i="13"/>
  <c r="B52" i="13"/>
  <c r="A52" i="13"/>
  <c r="D51" i="13"/>
  <c r="C51" i="13"/>
  <c r="B51" i="13"/>
  <c r="A51" i="13"/>
  <c r="D50" i="13"/>
  <c r="C50" i="13"/>
  <c r="B50" i="13"/>
  <c r="A50" i="13"/>
  <c r="D49" i="13"/>
  <c r="C49" i="13"/>
  <c r="B49" i="13"/>
  <c r="A49" i="13"/>
  <c r="D48" i="13"/>
  <c r="C48" i="13"/>
  <c r="B48" i="13"/>
  <c r="A48" i="13"/>
  <c r="D47" i="13"/>
  <c r="C47" i="13"/>
  <c r="B47" i="13"/>
  <c r="A47" i="13"/>
  <c r="D46" i="13"/>
  <c r="C46" i="13"/>
  <c r="B46" i="13"/>
  <c r="A46" i="13"/>
  <c r="D45" i="13"/>
  <c r="C45" i="13"/>
  <c r="B45" i="13"/>
  <c r="A45" i="13"/>
  <c r="D44" i="13"/>
  <c r="C44" i="13"/>
  <c r="B44" i="13"/>
  <c r="A44" i="13"/>
  <c r="D43" i="13"/>
  <c r="C43" i="13"/>
  <c r="B43" i="13"/>
  <c r="A43" i="13"/>
  <c r="D42" i="13"/>
  <c r="C42" i="13"/>
  <c r="B42" i="13"/>
  <c r="A42" i="13"/>
  <c r="D41" i="13"/>
  <c r="C41" i="13"/>
  <c r="B41" i="13"/>
  <c r="A41" i="13"/>
  <c r="D40" i="13"/>
  <c r="C40" i="13"/>
  <c r="B40" i="13"/>
  <c r="A40" i="13"/>
  <c r="D39" i="13"/>
  <c r="C39" i="13"/>
  <c r="B39" i="13"/>
  <c r="A39" i="13"/>
  <c r="D38" i="13"/>
  <c r="C38" i="13"/>
  <c r="B38" i="13"/>
  <c r="A38" i="13"/>
  <c r="D37" i="13"/>
  <c r="C37" i="13"/>
  <c r="B37" i="13"/>
  <c r="A37" i="13"/>
  <c r="D36" i="13"/>
  <c r="C36" i="13"/>
  <c r="B36" i="13"/>
  <c r="A36" i="13"/>
  <c r="D35" i="13"/>
  <c r="C35" i="13"/>
  <c r="B35" i="13"/>
  <c r="A35" i="13"/>
  <c r="D34" i="13"/>
  <c r="C34" i="13"/>
  <c r="B34" i="13"/>
  <c r="A34" i="13"/>
  <c r="D33" i="13"/>
  <c r="C33" i="13"/>
  <c r="A33" i="13"/>
  <c r="D32" i="13"/>
  <c r="C32" i="13"/>
  <c r="B32" i="13"/>
  <c r="A32" i="13"/>
  <c r="D31" i="13"/>
  <c r="C31" i="13"/>
  <c r="B31" i="13"/>
  <c r="A31" i="13"/>
  <c r="D30" i="13"/>
  <c r="C30" i="13"/>
  <c r="B30" i="13"/>
  <c r="A30" i="13"/>
  <c r="D29" i="13"/>
  <c r="C29" i="13"/>
  <c r="B29" i="13"/>
  <c r="A29" i="13"/>
  <c r="D28" i="13"/>
  <c r="C28" i="13"/>
  <c r="B28" i="13"/>
  <c r="A28" i="13"/>
  <c r="D27" i="13"/>
  <c r="C27" i="13"/>
  <c r="B27" i="13"/>
  <c r="A27" i="13"/>
  <c r="D26" i="13"/>
  <c r="C26" i="13"/>
  <c r="B26" i="13"/>
  <c r="A26" i="13"/>
  <c r="D25" i="13"/>
  <c r="C25" i="13"/>
  <c r="B25" i="13"/>
  <c r="A25" i="13"/>
  <c r="D24" i="13"/>
  <c r="C24" i="13"/>
  <c r="B24" i="13"/>
  <c r="A24" i="13"/>
  <c r="D23" i="13"/>
  <c r="C23" i="13"/>
  <c r="B23" i="13"/>
  <c r="A23" i="13"/>
  <c r="D22" i="13"/>
  <c r="C22" i="13"/>
  <c r="B22" i="13"/>
  <c r="A22" i="13"/>
  <c r="D21" i="13"/>
  <c r="C21" i="13"/>
  <c r="B21" i="13"/>
  <c r="A21" i="13"/>
  <c r="D20" i="13"/>
  <c r="C20" i="13"/>
  <c r="B20" i="13"/>
  <c r="A20" i="13"/>
  <c r="D19" i="13"/>
  <c r="C19" i="13"/>
  <c r="B19" i="13"/>
  <c r="A19" i="13"/>
  <c r="D18" i="13"/>
  <c r="C18" i="13"/>
  <c r="B18" i="13"/>
  <c r="A18" i="13"/>
  <c r="D17" i="13"/>
  <c r="C17" i="13"/>
  <c r="B17" i="13"/>
  <c r="A17" i="13"/>
  <c r="D16" i="13"/>
  <c r="C16" i="13"/>
  <c r="B16" i="13"/>
  <c r="A16" i="13"/>
  <c r="D15" i="13"/>
  <c r="C15" i="13"/>
  <c r="B15" i="13"/>
  <c r="A15" i="13"/>
  <c r="D14" i="13"/>
  <c r="C14" i="13"/>
  <c r="B14" i="13"/>
  <c r="A14" i="13"/>
  <c r="D13" i="13"/>
  <c r="C13" i="13"/>
  <c r="B13" i="13"/>
  <c r="A13" i="13"/>
  <c r="D12" i="13"/>
  <c r="C12" i="13"/>
  <c r="B12" i="13"/>
  <c r="A12" i="13"/>
  <c r="D11" i="13"/>
  <c r="C11" i="13"/>
  <c r="B11" i="13"/>
  <c r="A11" i="13"/>
  <c r="D10" i="13"/>
  <c r="C10" i="13"/>
  <c r="A10" i="13"/>
  <c r="D9" i="13"/>
  <c r="C9" i="13"/>
  <c r="A9" i="13"/>
  <c r="D8" i="13"/>
  <c r="C8" i="13"/>
  <c r="B8" i="13"/>
  <c r="A8" i="13"/>
  <c r="E7" i="13"/>
  <c r="D7" i="13"/>
  <c r="C7" i="13"/>
  <c r="B7" i="13"/>
  <c r="A7" i="13"/>
  <c r="J6" i="13"/>
  <c r="I6" i="13"/>
  <c r="H6" i="13"/>
  <c r="G6" i="13"/>
  <c r="F6" i="13"/>
  <c r="E6" i="13"/>
  <c r="D6" i="13"/>
  <c r="C6" i="13"/>
  <c r="B6" i="13"/>
  <c r="A6" i="13"/>
  <c r="J5" i="13"/>
  <c r="F5" i="13"/>
  <c r="E5" i="13"/>
  <c r="D5" i="13"/>
  <c r="C5" i="13"/>
  <c r="B5" i="13"/>
  <c r="A5" i="13"/>
  <c r="J4" i="13"/>
  <c r="I4" i="13"/>
  <c r="H4" i="13"/>
  <c r="G4" i="13"/>
  <c r="F4" i="13"/>
  <c r="E4" i="13"/>
  <c r="D4" i="13"/>
  <c r="C4" i="13"/>
  <c r="B4" i="13"/>
  <c r="A4" i="13"/>
  <c r="J3" i="13"/>
  <c r="I3" i="13"/>
  <c r="H3" i="13"/>
  <c r="G3" i="13"/>
  <c r="F3" i="13"/>
  <c r="C3" i="13"/>
  <c r="B3" i="13"/>
  <c r="A3" i="13"/>
  <c r="D2" i="13"/>
  <c r="C2" i="13"/>
  <c r="B2" i="13"/>
  <c r="F1" i="13"/>
  <c r="D1" i="13"/>
  <c r="C1" i="13"/>
  <c r="B1" i="13"/>
  <c r="A1" i="13"/>
  <c r="J438" i="12"/>
  <c r="I438" i="12"/>
  <c r="H438" i="12"/>
  <c r="G438" i="12"/>
  <c r="F438" i="12"/>
  <c r="E438" i="12"/>
  <c r="D438" i="12"/>
  <c r="C438" i="12"/>
  <c r="B438" i="12"/>
  <c r="A438" i="12"/>
  <c r="J437" i="12"/>
  <c r="I437" i="12"/>
  <c r="H437" i="12"/>
  <c r="G437" i="12"/>
  <c r="F437" i="12"/>
  <c r="E437" i="12"/>
  <c r="D437" i="12"/>
  <c r="C437" i="12"/>
  <c r="B437" i="12"/>
  <c r="A437" i="12"/>
  <c r="J436" i="12"/>
  <c r="I436" i="12"/>
  <c r="H436" i="12"/>
  <c r="G436" i="12"/>
  <c r="F436" i="12"/>
  <c r="E436" i="12"/>
  <c r="D436" i="12"/>
  <c r="C436" i="12"/>
  <c r="B436" i="12"/>
  <c r="A436" i="12"/>
  <c r="J435" i="12"/>
  <c r="I435" i="12"/>
  <c r="H435" i="12"/>
  <c r="G435" i="12"/>
  <c r="F435" i="12"/>
  <c r="E435" i="12"/>
  <c r="D435" i="12"/>
  <c r="C435" i="12"/>
  <c r="B435" i="12"/>
  <c r="A435" i="12"/>
  <c r="J434" i="12"/>
  <c r="I434" i="12"/>
  <c r="H434" i="12"/>
  <c r="G434" i="12"/>
  <c r="F434" i="12"/>
  <c r="E434" i="12"/>
  <c r="D434" i="12"/>
  <c r="C434" i="12"/>
  <c r="B434" i="12"/>
  <c r="A434" i="12"/>
  <c r="J433" i="12"/>
  <c r="I433" i="12"/>
  <c r="H433" i="12"/>
  <c r="G433" i="12"/>
  <c r="F433" i="12"/>
  <c r="E433" i="12"/>
  <c r="D433" i="12"/>
  <c r="C433" i="12"/>
  <c r="B433" i="12"/>
  <c r="A433" i="12"/>
  <c r="J432" i="12"/>
  <c r="I432" i="12"/>
  <c r="H432" i="12"/>
  <c r="G432" i="12"/>
  <c r="F432" i="12"/>
  <c r="E432" i="12"/>
  <c r="D432" i="12"/>
  <c r="C432" i="12"/>
  <c r="B432" i="12"/>
  <c r="A432" i="12"/>
  <c r="J431" i="12"/>
  <c r="I431" i="12"/>
  <c r="H431" i="12"/>
  <c r="G431" i="12"/>
  <c r="F431" i="12"/>
  <c r="E431" i="12"/>
  <c r="D431" i="12"/>
  <c r="C431" i="12"/>
  <c r="B431" i="12"/>
  <c r="A431" i="12"/>
  <c r="J430" i="12"/>
  <c r="I430" i="12"/>
  <c r="H430" i="12"/>
  <c r="G430" i="12"/>
  <c r="F430" i="12"/>
  <c r="E430" i="12"/>
  <c r="D430" i="12"/>
  <c r="C430" i="12"/>
  <c r="B430" i="12"/>
  <c r="A430" i="12"/>
  <c r="J429" i="12"/>
  <c r="I429" i="12"/>
  <c r="H429" i="12"/>
  <c r="G429" i="12"/>
  <c r="F429" i="12"/>
  <c r="E429" i="12"/>
  <c r="D429" i="12"/>
  <c r="C429" i="12"/>
  <c r="B429" i="12"/>
  <c r="A429" i="12"/>
  <c r="I428" i="12"/>
  <c r="H428" i="12"/>
  <c r="G428" i="12"/>
  <c r="F428" i="12"/>
  <c r="E428" i="12"/>
  <c r="D428" i="12"/>
  <c r="C428" i="12"/>
  <c r="B428" i="12"/>
  <c r="A428" i="12"/>
  <c r="I427" i="12"/>
  <c r="H427" i="12"/>
  <c r="G427" i="12"/>
  <c r="F427" i="12"/>
  <c r="E427" i="12"/>
  <c r="D427" i="12"/>
  <c r="C427" i="12"/>
  <c r="B427" i="12"/>
  <c r="A427" i="12"/>
  <c r="I426" i="12"/>
  <c r="H426" i="12"/>
  <c r="G426" i="12"/>
  <c r="F426" i="12"/>
  <c r="E426" i="12"/>
  <c r="D426" i="12"/>
  <c r="C426" i="12"/>
  <c r="B426" i="12"/>
  <c r="A426" i="12"/>
  <c r="I425" i="12"/>
  <c r="H425" i="12"/>
  <c r="G425" i="12"/>
  <c r="F425" i="12"/>
  <c r="E425" i="12"/>
  <c r="D425" i="12"/>
  <c r="C425" i="12"/>
  <c r="B425" i="12"/>
  <c r="A425" i="12"/>
  <c r="I424" i="12"/>
  <c r="H424" i="12"/>
  <c r="G424" i="12"/>
  <c r="F424" i="12"/>
  <c r="E424" i="12"/>
  <c r="D424" i="12"/>
  <c r="C424" i="12"/>
  <c r="B424" i="12"/>
  <c r="A424" i="12"/>
  <c r="I423" i="12"/>
  <c r="H423" i="12"/>
  <c r="G423" i="12"/>
  <c r="F423" i="12"/>
  <c r="E423" i="12"/>
  <c r="D423" i="12"/>
  <c r="C423" i="12"/>
  <c r="B423" i="12"/>
  <c r="A423" i="12"/>
  <c r="I422" i="12"/>
  <c r="H422" i="12"/>
  <c r="G422" i="12"/>
  <c r="F422" i="12"/>
  <c r="E422" i="12"/>
  <c r="D422" i="12"/>
  <c r="C422" i="12"/>
  <c r="B422" i="12"/>
  <c r="A422" i="12"/>
  <c r="I421" i="12"/>
  <c r="H421" i="12"/>
  <c r="G421" i="12"/>
  <c r="F421" i="12"/>
  <c r="E421" i="12"/>
  <c r="D421" i="12"/>
  <c r="C421" i="12"/>
  <c r="B421" i="12"/>
  <c r="A421" i="12"/>
  <c r="I420" i="12"/>
  <c r="H420" i="12"/>
  <c r="G420" i="12"/>
  <c r="F420" i="12"/>
  <c r="E420" i="12"/>
  <c r="D420" i="12"/>
  <c r="C420" i="12"/>
  <c r="B420" i="12"/>
  <c r="A420" i="12"/>
  <c r="I419" i="12"/>
  <c r="H419" i="12"/>
  <c r="G419" i="12"/>
  <c r="F419" i="12"/>
  <c r="E419" i="12"/>
  <c r="D419" i="12"/>
  <c r="C419" i="12"/>
  <c r="B419" i="12"/>
  <c r="A419" i="12"/>
  <c r="I418" i="12"/>
  <c r="H418" i="12"/>
  <c r="G418" i="12"/>
  <c r="F418" i="12"/>
  <c r="E418" i="12"/>
  <c r="D418" i="12"/>
  <c r="C418" i="12"/>
  <c r="B418" i="12"/>
  <c r="A418" i="12"/>
  <c r="I417" i="12"/>
  <c r="H417" i="12"/>
  <c r="G417" i="12"/>
  <c r="F417" i="12"/>
  <c r="E417" i="12"/>
  <c r="D417" i="12"/>
  <c r="C417" i="12"/>
  <c r="B417" i="12"/>
  <c r="A417" i="12"/>
  <c r="I416" i="12"/>
  <c r="H416" i="12"/>
  <c r="G416" i="12"/>
  <c r="F416" i="12"/>
  <c r="E416" i="12"/>
  <c r="D416" i="12"/>
  <c r="C416" i="12"/>
  <c r="B416" i="12"/>
  <c r="A416" i="12"/>
  <c r="I415" i="12"/>
  <c r="H415" i="12"/>
  <c r="G415" i="12"/>
  <c r="F415" i="12"/>
  <c r="E415" i="12"/>
  <c r="D415" i="12"/>
  <c r="C415" i="12"/>
  <c r="B415" i="12"/>
  <c r="A415" i="12"/>
  <c r="I414" i="12"/>
  <c r="H414" i="12"/>
  <c r="G414" i="12"/>
  <c r="F414" i="12"/>
  <c r="E414" i="12"/>
  <c r="D414" i="12"/>
  <c r="C414" i="12"/>
  <c r="B414" i="12"/>
  <c r="A414" i="12"/>
  <c r="I413" i="12"/>
  <c r="H413" i="12"/>
  <c r="G413" i="12"/>
  <c r="F413" i="12"/>
  <c r="E413" i="12"/>
  <c r="D413" i="12"/>
  <c r="C413" i="12"/>
  <c r="B413" i="12"/>
  <c r="A413" i="12"/>
  <c r="I412" i="12"/>
  <c r="H412" i="12"/>
  <c r="G412" i="12"/>
  <c r="F412" i="12"/>
  <c r="E412" i="12"/>
  <c r="D412" i="12"/>
  <c r="C412" i="12"/>
  <c r="B412" i="12"/>
  <c r="A412" i="12"/>
  <c r="I411" i="12"/>
  <c r="H411" i="12"/>
  <c r="G411" i="12"/>
  <c r="F411" i="12"/>
  <c r="E411" i="12"/>
  <c r="D411" i="12"/>
  <c r="C411" i="12"/>
  <c r="B411" i="12"/>
  <c r="A411" i="12"/>
  <c r="I410" i="12"/>
  <c r="H410" i="12"/>
  <c r="G410" i="12"/>
  <c r="F410" i="12"/>
  <c r="E410" i="12"/>
  <c r="D410" i="12"/>
  <c r="C410" i="12"/>
  <c r="B410" i="12"/>
  <c r="A410" i="12"/>
  <c r="I409" i="12"/>
  <c r="H409" i="12"/>
  <c r="G409" i="12"/>
  <c r="F409" i="12"/>
  <c r="E409" i="12"/>
  <c r="D409" i="12"/>
  <c r="C409" i="12"/>
  <c r="B409" i="12"/>
  <c r="A409" i="12"/>
  <c r="I408" i="12"/>
  <c r="H408" i="12"/>
  <c r="G408" i="12"/>
  <c r="F408" i="12"/>
  <c r="E408" i="12"/>
  <c r="D408" i="12"/>
  <c r="C408" i="12"/>
  <c r="B408" i="12"/>
  <c r="A408" i="12"/>
  <c r="I407" i="12"/>
  <c r="H407" i="12"/>
  <c r="G407" i="12"/>
  <c r="F407" i="12"/>
  <c r="E407" i="12"/>
  <c r="D407" i="12"/>
  <c r="C407" i="12"/>
  <c r="B407" i="12"/>
  <c r="A407" i="12"/>
  <c r="I406" i="12"/>
  <c r="H406" i="12"/>
  <c r="G406" i="12"/>
  <c r="F406" i="12"/>
  <c r="E406" i="12"/>
  <c r="D406" i="12"/>
  <c r="C406" i="12"/>
  <c r="B406" i="12"/>
  <c r="A406" i="12"/>
  <c r="I405" i="12"/>
  <c r="H405" i="12"/>
  <c r="G405" i="12"/>
  <c r="F405" i="12"/>
  <c r="E405" i="12"/>
  <c r="D405" i="12"/>
  <c r="C405" i="12"/>
  <c r="B405" i="12"/>
  <c r="A405" i="12"/>
  <c r="I404" i="12"/>
  <c r="H404" i="12"/>
  <c r="G404" i="12"/>
  <c r="F404" i="12"/>
  <c r="E404" i="12"/>
  <c r="D404" i="12"/>
  <c r="C404" i="12"/>
  <c r="B404" i="12"/>
  <c r="A404" i="12"/>
  <c r="I403" i="12"/>
  <c r="H403" i="12"/>
  <c r="G403" i="12"/>
  <c r="F403" i="12"/>
  <c r="E403" i="12"/>
  <c r="D403" i="12"/>
  <c r="C403" i="12"/>
  <c r="B403" i="12"/>
  <c r="A403" i="12"/>
  <c r="I402" i="12"/>
  <c r="H402" i="12"/>
  <c r="G402" i="12"/>
  <c r="F402" i="12"/>
  <c r="E402" i="12"/>
  <c r="D402" i="12"/>
  <c r="C402" i="12"/>
  <c r="B402" i="12"/>
  <c r="A402" i="12"/>
  <c r="I401" i="12"/>
  <c r="H401" i="12"/>
  <c r="G401" i="12"/>
  <c r="F401" i="12"/>
  <c r="E401" i="12"/>
  <c r="D401" i="12"/>
  <c r="C401" i="12"/>
  <c r="B401" i="12"/>
  <c r="A401" i="12"/>
  <c r="I400" i="12"/>
  <c r="H400" i="12"/>
  <c r="G400" i="12"/>
  <c r="F400" i="12"/>
  <c r="E400" i="12"/>
  <c r="D400" i="12"/>
  <c r="C400" i="12"/>
  <c r="B400" i="12"/>
  <c r="A400" i="12"/>
  <c r="I399" i="12"/>
  <c r="H399" i="12"/>
  <c r="G399" i="12"/>
  <c r="F399" i="12"/>
  <c r="E399" i="12"/>
  <c r="D399" i="12"/>
  <c r="C399" i="12"/>
  <c r="B399" i="12"/>
  <c r="A399" i="12"/>
  <c r="I398" i="12"/>
  <c r="H398" i="12"/>
  <c r="G398" i="12"/>
  <c r="F398" i="12"/>
  <c r="E398" i="12"/>
  <c r="D398" i="12"/>
  <c r="C398" i="12"/>
  <c r="B398" i="12"/>
  <c r="A398" i="12"/>
  <c r="I397" i="12"/>
  <c r="H397" i="12"/>
  <c r="G397" i="12"/>
  <c r="F397" i="12"/>
  <c r="E397" i="12"/>
  <c r="D397" i="12"/>
  <c r="C397" i="12"/>
  <c r="B397" i="12"/>
  <c r="A397" i="12"/>
  <c r="I396" i="12"/>
  <c r="H396" i="12"/>
  <c r="G396" i="12"/>
  <c r="F396" i="12"/>
  <c r="E396" i="12"/>
  <c r="D396" i="12"/>
  <c r="C396" i="12"/>
  <c r="B396" i="12"/>
  <c r="A396" i="12"/>
  <c r="I395" i="12"/>
  <c r="H395" i="12"/>
  <c r="G395" i="12"/>
  <c r="F395" i="12"/>
  <c r="E395" i="12"/>
  <c r="D395" i="12"/>
  <c r="C395" i="12"/>
  <c r="B395" i="12"/>
  <c r="A395" i="12"/>
  <c r="I394" i="12"/>
  <c r="H394" i="12"/>
  <c r="G394" i="12"/>
  <c r="F394" i="12"/>
  <c r="E394" i="12"/>
  <c r="D394" i="12"/>
  <c r="C394" i="12"/>
  <c r="B394" i="12"/>
  <c r="A394" i="12"/>
  <c r="I393" i="12"/>
  <c r="H393" i="12"/>
  <c r="G393" i="12"/>
  <c r="F393" i="12"/>
  <c r="E393" i="12"/>
  <c r="D393" i="12"/>
  <c r="C393" i="12"/>
  <c r="B393" i="12"/>
  <c r="A393" i="12"/>
  <c r="I392" i="12"/>
  <c r="H392" i="12"/>
  <c r="G392" i="12"/>
  <c r="F392" i="12"/>
  <c r="E392" i="12"/>
  <c r="D392" i="12"/>
  <c r="C392" i="12"/>
  <c r="B392" i="12"/>
  <c r="A392" i="12"/>
  <c r="I391" i="12"/>
  <c r="H391" i="12"/>
  <c r="G391" i="12"/>
  <c r="F391" i="12"/>
  <c r="E391" i="12"/>
  <c r="D391" i="12"/>
  <c r="C391" i="12"/>
  <c r="B391" i="12"/>
  <c r="A391" i="12"/>
  <c r="I390" i="12"/>
  <c r="H390" i="12"/>
  <c r="G390" i="12"/>
  <c r="F390" i="12"/>
  <c r="E390" i="12"/>
  <c r="D390" i="12"/>
  <c r="C390" i="12"/>
  <c r="B390" i="12"/>
  <c r="A390" i="12"/>
  <c r="I389" i="12"/>
  <c r="H389" i="12"/>
  <c r="G389" i="12"/>
  <c r="F389" i="12"/>
  <c r="E389" i="12"/>
  <c r="D389" i="12"/>
  <c r="C389" i="12"/>
  <c r="B389" i="12"/>
  <c r="A389" i="12"/>
  <c r="I388" i="12"/>
  <c r="H388" i="12"/>
  <c r="G388" i="12"/>
  <c r="F388" i="12"/>
  <c r="E388" i="12"/>
  <c r="D388" i="12"/>
  <c r="C388" i="12"/>
  <c r="B388" i="12"/>
  <c r="A388" i="12"/>
  <c r="I387" i="12"/>
  <c r="H387" i="12"/>
  <c r="G387" i="12"/>
  <c r="F387" i="12"/>
  <c r="E387" i="12"/>
  <c r="D387" i="12"/>
  <c r="C387" i="12"/>
  <c r="B387" i="12"/>
  <c r="A387" i="12"/>
  <c r="I386" i="12"/>
  <c r="H386" i="12"/>
  <c r="G386" i="12"/>
  <c r="F386" i="12"/>
  <c r="E386" i="12"/>
  <c r="D386" i="12"/>
  <c r="C386" i="12"/>
  <c r="B386" i="12"/>
  <c r="A386" i="12"/>
  <c r="C385" i="12"/>
  <c r="B385" i="12"/>
  <c r="A385" i="12"/>
  <c r="C384" i="12"/>
  <c r="B384" i="12"/>
  <c r="A384" i="12"/>
  <c r="C383" i="12"/>
  <c r="B383" i="12"/>
  <c r="A383" i="12"/>
  <c r="C382" i="12"/>
  <c r="B382" i="12"/>
  <c r="A382" i="12"/>
  <c r="C381" i="12"/>
  <c r="B381" i="12"/>
  <c r="A381" i="12"/>
  <c r="C380" i="12"/>
  <c r="B380" i="12"/>
  <c r="A380" i="12"/>
  <c r="C379" i="12"/>
  <c r="B379" i="12"/>
  <c r="A379" i="12"/>
  <c r="C378" i="12"/>
  <c r="B378" i="12"/>
  <c r="A378" i="12"/>
  <c r="C377" i="12"/>
  <c r="B377" i="12"/>
  <c r="A377" i="12"/>
  <c r="C376" i="12"/>
  <c r="B376" i="12"/>
  <c r="A376" i="12"/>
  <c r="C375" i="12"/>
  <c r="B375" i="12"/>
  <c r="A375" i="12"/>
  <c r="C374" i="12"/>
  <c r="B374" i="12"/>
  <c r="A374" i="12"/>
  <c r="C373" i="12"/>
  <c r="B373" i="12"/>
  <c r="A373" i="12"/>
  <c r="C372" i="12"/>
  <c r="B372" i="12"/>
  <c r="A372" i="12"/>
  <c r="C371" i="12"/>
  <c r="B371" i="12"/>
  <c r="A371" i="12"/>
  <c r="C370" i="12"/>
  <c r="B370" i="12"/>
  <c r="A370" i="12"/>
  <c r="C369" i="12"/>
  <c r="B369" i="12"/>
  <c r="A369" i="12"/>
  <c r="C368" i="12"/>
  <c r="B368" i="12"/>
  <c r="A368" i="12"/>
  <c r="C367" i="12"/>
  <c r="B367" i="12"/>
  <c r="A367" i="12"/>
  <c r="D366" i="12"/>
  <c r="C366" i="12"/>
  <c r="B366" i="12"/>
  <c r="A366" i="12"/>
  <c r="D365" i="12"/>
  <c r="C365" i="12"/>
  <c r="B365" i="12"/>
  <c r="A365" i="12"/>
  <c r="D364" i="12"/>
  <c r="C364" i="12"/>
  <c r="B364" i="12"/>
  <c r="A364" i="12"/>
  <c r="D363" i="12"/>
  <c r="C363" i="12"/>
  <c r="B363" i="12"/>
  <c r="A363" i="12"/>
  <c r="D362" i="12"/>
  <c r="C362" i="12"/>
  <c r="B362" i="12"/>
  <c r="A362" i="12"/>
  <c r="D361" i="12"/>
  <c r="C361" i="12"/>
  <c r="B361" i="12"/>
  <c r="A361" i="12"/>
  <c r="D360" i="12"/>
  <c r="C360" i="12"/>
  <c r="B360" i="12"/>
  <c r="A360" i="12"/>
  <c r="D359" i="12"/>
  <c r="C359" i="12"/>
  <c r="B359" i="12"/>
  <c r="A359" i="12"/>
  <c r="D358" i="12"/>
  <c r="C358" i="12"/>
  <c r="B358" i="12"/>
  <c r="A358" i="12"/>
  <c r="D357" i="12"/>
  <c r="C357" i="12"/>
  <c r="B357" i="12"/>
  <c r="A357" i="12"/>
  <c r="D356" i="12"/>
  <c r="C356" i="12"/>
  <c r="B356" i="12"/>
  <c r="A356" i="12"/>
  <c r="D355" i="12"/>
  <c r="C355" i="12"/>
  <c r="B355" i="12"/>
  <c r="A355" i="12"/>
  <c r="D354" i="12"/>
  <c r="C354" i="12"/>
  <c r="B354" i="12"/>
  <c r="A354" i="12"/>
  <c r="D353" i="12"/>
  <c r="C353" i="12"/>
  <c r="B353" i="12"/>
  <c r="A353" i="12"/>
  <c r="D352" i="12"/>
  <c r="C352" i="12"/>
  <c r="B352" i="12"/>
  <c r="A352" i="12"/>
  <c r="D351" i="12"/>
  <c r="C351" i="12"/>
  <c r="B351" i="12"/>
  <c r="A351" i="12"/>
  <c r="D350" i="12"/>
  <c r="C350" i="12"/>
  <c r="B350" i="12"/>
  <c r="A350" i="12"/>
  <c r="D349" i="12"/>
  <c r="C349" i="12"/>
  <c r="B349" i="12"/>
  <c r="A349" i="12"/>
  <c r="D348" i="12"/>
  <c r="C348" i="12"/>
  <c r="B348" i="12"/>
  <c r="A348" i="12"/>
  <c r="D347" i="12"/>
  <c r="C347" i="12"/>
  <c r="B347" i="12"/>
  <c r="A347" i="12"/>
  <c r="D346" i="12"/>
  <c r="C346" i="12"/>
  <c r="B346" i="12"/>
  <c r="A346" i="12"/>
  <c r="D345" i="12"/>
  <c r="C345" i="12"/>
  <c r="B345" i="12"/>
  <c r="A345" i="12"/>
  <c r="D344" i="12"/>
  <c r="C344" i="12"/>
  <c r="B344" i="12"/>
  <c r="A344" i="12"/>
  <c r="D343" i="12"/>
  <c r="C343" i="12"/>
  <c r="B343" i="12"/>
  <c r="A343" i="12"/>
  <c r="D342" i="12"/>
  <c r="C342" i="12"/>
  <c r="B342" i="12"/>
  <c r="A342" i="12"/>
  <c r="D341" i="12"/>
  <c r="C341" i="12"/>
  <c r="B341" i="12"/>
  <c r="A341" i="12"/>
  <c r="D340" i="12"/>
  <c r="C340" i="12"/>
  <c r="B340" i="12"/>
  <c r="A340" i="12"/>
  <c r="D339" i="12"/>
  <c r="C339" i="12"/>
  <c r="B339" i="12"/>
  <c r="A339" i="12"/>
  <c r="D338" i="12"/>
  <c r="C338" i="12"/>
  <c r="B338" i="12"/>
  <c r="A338" i="12"/>
  <c r="D337" i="12"/>
  <c r="C337" i="12"/>
  <c r="B337" i="12"/>
  <c r="A337" i="12"/>
  <c r="D336" i="12"/>
  <c r="C336" i="12"/>
  <c r="B336" i="12"/>
  <c r="A336" i="12"/>
  <c r="D335" i="12"/>
  <c r="C335" i="12"/>
  <c r="B335" i="12"/>
  <c r="A335" i="12"/>
  <c r="D334" i="12"/>
  <c r="C334" i="12"/>
  <c r="B334" i="12"/>
  <c r="A334" i="12"/>
  <c r="D333" i="12"/>
  <c r="C333" i="12"/>
  <c r="B333" i="12"/>
  <c r="A333" i="12"/>
  <c r="D332" i="12"/>
  <c r="C332" i="12"/>
  <c r="B332" i="12"/>
  <c r="A332" i="12"/>
  <c r="D331" i="12"/>
  <c r="C331" i="12"/>
  <c r="B331" i="12"/>
  <c r="A331" i="12"/>
  <c r="D330" i="12"/>
  <c r="C330" i="12"/>
  <c r="B330" i="12"/>
  <c r="A330" i="12"/>
  <c r="D329" i="12"/>
  <c r="C329" i="12"/>
  <c r="B329" i="12"/>
  <c r="A329" i="12"/>
  <c r="D328" i="12"/>
  <c r="C328" i="12"/>
  <c r="B328" i="12"/>
  <c r="A328" i="12"/>
  <c r="D327" i="12"/>
  <c r="C327" i="12"/>
  <c r="B327" i="12"/>
  <c r="A327" i="12"/>
  <c r="D326" i="12"/>
  <c r="C326" i="12"/>
  <c r="B326" i="12"/>
  <c r="A326" i="12"/>
  <c r="D325" i="12"/>
  <c r="C325" i="12"/>
  <c r="B325" i="12"/>
  <c r="A325" i="12"/>
  <c r="D324" i="12"/>
  <c r="C324" i="12"/>
  <c r="B324" i="12"/>
  <c r="A324" i="12"/>
  <c r="D323" i="12"/>
  <c r="C323" i="12"/>
  <c r="B323" i="12"/>
  <c r="A323" i="12"/>
  <c r="D322" i="12"/>
  <c r="C322" i="12"/>
  <c r="B322" i="12"/>
  <c r="A322" i="12"/>
  <c r="D321" i="12"/>
  <c r="C321" i="12"/>
  <c r="B321" i="12"/>
  <c r="A321" i="12"/>
  <c r="D320" i="12"/>
  <c r="C320" i="12"/>
  <c r="B320" i="12"/>
  <c r="A320" i="12"/>
  <c r="D319" i="12"/>
  <c r="C319" i="12"/>
  <c r="B319" i="12"/>
  <c r="A319" i="12"/>
  <c r="D318" i="12"/>
  <c r="C318" i="12"/>
  <c r="B318" i="12"/>
  <c r="A318" i="12"/>
  <c r="D317" i="12"/>
  <c r="C317" i="12"/>
  <c r="B317" i="12"/>
  <c r="A317" i="12"/>
  <c r="D316" i="12"/>
  <c r="C316" i="12"/>
  <c r="B316" i="12"/>
  <c r="A316" i="12"/>
  <c r="D315" i="12"/>
  <c r="C315" i="12"/>
  <c r="B315" i="12"/>
  <c r="A315" i="12"/>
  <c r="D314" i="12"/>
  <c r="C314" i="12"/>
  <c r="B314" i="12"/>
  <c r="A314" i="12"/>
  <c r="D313" i="12"/>
  <c r="C313" i="12"/>
  <c r="B313" i="12"/>
  <c r="A313" i="12"/>
  <c r="D312" i="12"/>
  <c r="C312" i="12"/>
  <c r="B312" i="12"/>
  <c r="A312" i="12"/>
  <c r="D311" i="12"/>
  <c r="C311" i="12"/>
  <c r="B311" i="12"/>
  <c r="A311" i="12"/>
  <c r="D310" i="12"/>
  <c r="C310" i="12"/>
  <c r="B310" i="12"/>
  <c r="A310" i="12"/>
  <c r="D309" i="12"/>
  <c r="C309" i="12"/>
  <c r="B309" i="12"/>
  <c r="A309" i="12"/>
  <c r="D308" i="12"/>
  <c r="C308" i="12"/>
  <c r="B308" i="12"/>
  <c r="A308" i="12"/>
  <c r="D307" i="12"/>
  <c r="C307" i="12"/>
  <c r="B307" i="12"/>
  <c r="A307" i="12"/>
  <c r="D306" i="12"/>
  <c r="C306" i="12"/>
  <c r="B306" i="12"/>
  <c r="A306" i="12"/>
  <c r="D305" i="12"/>
  <c r="C305" i="12"/>
  <c r="B305" i="12"/>
  <c r="A305" i="12"/>
  <c r="D304" i="12"/>
  <c r="C304" i="12"/>
  <c r="B304" i="12"/>
  <c r="A304" i="12"/>
  <c r="D303" i="12"/>
  <c r="C303" i="12"/>
  <c r="B303" i="12"/>
  <c r="A303" i="12"/>
  <c r="D302" i="12"/>
  <c r="C302" i="12"/>
  <c r="B302" i="12"/>
  <c r="A302" i="12"/>
  <c r="D301" i="12"/>
  <c r="C301" i="12"/>
  <c r="B301" i="12"/>
  <c r="A301" i="12"/>
  <c r="D300" i="12"/>
  <c r="C300" i="12"/>
  <c r="B300" i="12"/>
  <c r="A300" i="12"/>
  <c r="D299" i="12"/>
  <c r="C299" i="12"/>
  <c r="B299" i="12"/>
  <c r="A299" i="12"/>
  <c r="D298" i="12"/>
  <c r="C298" i="12"/>
  <c r="B298" i="12"/>
  <c r="A298" i="12"/>
  <c r="D297" i="12"/>
  <c r="C297" i="12"/>
  <c r="B297" i="12"/>
  <c r="A297" i="12"/>
  <c r="D296" i="12"/>
  <c r="C296" i="12"/>
  <c r="B296" i="12"/>
  <c r="A296" i="12"/>
  <c r="D295" i="12"/>
  <c r="C295" i="12"/>
  <c r="B295" i="12"/>
  <c r="A295" i="12"/>
  <c r="D294" i="12"/>
  <c r="C294" i="12"/>
  <c r="B294" i="12"/>
  <c r="A294" i="12"/>
  <c r="D293" i="12"/>
  <c r="C293" i="12"/>
  <c r="B293" i="12"/>
  <c r="A293" i="12"/>
  <c r="D292" i="12"/>
  <c r="C292" i="12"/>
  <c r="B292" i="12"/>
  <c r="A292" i="12"/>
  <c r="D291" i="12"/>
  <c r="C291" i="12"/>
  <c r="B291" i="12"/>
  <c r="A291" i="12"/>
  <c r="D290" i="12"/>
  <c r="C290" i="12"/>
  <c r="B290" i="12"/>
  <c r="A290" i="12"/>
  <c r="D289" i="12"/>
  <c r="C289" i="12"/>
  <c r="B289" i="12"/>
  <c r="A289" i="12"/>
  <c r="D288" i="12"/>
  <c r="C288" i="12"/>
  <c r="B288" i="12"/>
  <c r="A288" i="12"/>
  <c r="D287" i="12"/>
  <c r="C287" i="12"/>
  <c r="B287" i="12"/>
  <c r="A287" i="12"/>
  <c r="D286" i="12"/>
  <c r="C286" i="12"/>
  <c r="B286" i="12"/>
  <c r="A286" i="12"/>
  <c r="D285" i="12"/>
  <c r="C285" i="12"/>
  <c r="B285" i="12"/>
  <c r="A285" i="12"/>
  <c r="D284" i="12"/>
  <c r="C284" i="12"/>
  <c r="B284" i="12"/>
  <c r="A284" i="12"/>
  <c r="D283" i="12"/>
  <c r="C283" i="12"/>
  <c r="B283" i="12"/>
  <c r="A283" i="12"/>
  <c r="D282" i="12"/>
  <c r="C282" i="12"/>
  <c r="B282" i="12"/>
  <c r="A282" i="12"/>
  <c r="D281" i="12"/>
  <c r="C281" i="12"/>
  <c r="B281" i="12"/>
  <c r="A281" i="12"/>
  <c r="D280" i="12"/>
  <c r="C280" i="12"/>
  <c r="B280" i="12"/>
  <c r="A280" i="12"/>
  <c r="D279" i="12"/>
  <c r="C279" i="12"/>
  <c r="B279" i="12"/>
  <c r="A279" i="12"/>
  <c r="D278" i="12"/>
  <c r="C278" i="12"/>
  <c r="B278" i="12"/>
  <c r="A278" i="12"/>
  <c r="D277" i="12"/>
  <c r="C277" i="12"/>
  <c r="B277" i="12"/>
  <c r="A277" i="12"/>
  <c r="D276" i="12"/>
  <c r="C276" i="12"/>
  <c r="B276" i="12"/>
  <c r="A276" i="12"/>
  <c r="D275" i="12"/>
  <c r="C275" i="12"/>
  <c r="B275" i="12"/>
  <c r="A275" i="12"/>
  <c r="D274" i="12"/>
  <c r="C274" i="12"/>
  <c r="B274" i="12"/>
  <c r="A274" i="12"/>
  <c r="D273" i="12"/>
  <c r="C273" i="12"/>
  <c r="B273" i="12"/>
  <c r="A273" i="12"/>
  <c r="D272" i="12"/>
  <c r="C272" i="12"/>
  <c r="B272" i="12"/>
  <c r="A272" i="12"/>
  <c r="D271" i="12"/>
  <c r="C271" i="12"/>
  <c r="B271" i="12"/>
  <c r="A271" i="12"/>
  <c r="D270" i="12"/>
  <c r="C270" i="12"/>
  <c r="A270" i="12"/>
  <c r="D269" i="12"/>
  <c r="C269" i="12"/>
  <c r="B269" i="12"/>
  <c r="A269" i="12"/>
  <c r="D268" i="12"/>
  <c r="C268" i="12"/>
  <c r="B268" i="12"/>
  <c r="A268" i="12"/>
  <c r="D267" i="12"/>
  <c r="C267" i="12"/>
  <c r="B267" i="12"/>
  <c r="A267" i="12"/>
  <c r="D266" i="12"/>
  <c r="C266" i="12"/>
  <c r="B266" i="12"/>
  <c r="A266" i="12"/>
  <c r="D265" i="12"/>
  <c r="C265" i="12"/>
  <c r="B265" i="12"/>
  <c r="A265" i="12"/>
  <c r="D264" i="12"/>
  <c r="C264" i="12"/>
  <c r="B264" i="12"/>
  <c r="A264" i="12"/>
  <c r="D263" i="12"/>
  <c r="C263" i="12"/>
  <c r="B263" i="12"/>
  <c r="A263" i="12"/>
  <c r="D262" i="12"/>
  <c r="C262" i="12"/>
  <c r="B262" i="12"/>
  <c r="A262" i="12"/>
  <c r="D261" i="12"/>
  <c r="C261" i="12"/>
  <c r="B261" i="12"/>
  <c r="A261" i="12"/>
  <c r="D260" i="12"/>
  <c r="C260" i="12"/>
  <c r="B260" i="12"/>
  <c r="A260" i="12"/>
  <c r="D259" i="12"/>
  <c r="C259" i="12"/>
  <c r="B259" i="12"/>
  <c r="A259" i="12"/>
  <c r="D258" i="12"/>
  <c r="C258" i="12"/>
  <c r="B258" i="12"/>
  <c r="A258" i="12"/>
  <c r="D257" i="12"/>
  <c r="C257" i="12"/>
  <c r="B257" i="12"/>
  <c r="A257" i="12"/>
  <c r="D256" i="12"/>
  <c r="C256" i="12"/>
  <c r="B256" i="12"/>
  <c r="A256" i="12"/>
  <c r="D255" i="12"/>
  <c r="C255" i="12"/>
  <c r="B255" i="12"/>
  <c r="A255" i="12"/>
  <c r="D254" i="12"/>
  <c r="C254" i="12"/>
  <c r="B254" i="12"/>
  <c r="A254" i="12"/>
  <c r="D253" i="12"/>
  <c r="C253" i="12"/>
  <c r="B253" i="12"/>
  <c r="A253" i="12"/>
  <c r="D252" i="12"/>
  <c r="C252" i="12"/>
  <c r="B252" i="12"/>
  <c r="A252" i="12"/>
  <c r="D251" i="12"/>
  <c r="C251" i="12"/>
  <c r="B251" i="12"/>
  <c r="A251" i="12"/>
  <c r="D250" i="12"/>
  <c r="C250" i="12"/>
  <c r="B250" i="12"/>
  <c r="A250" i="12"/>
  <c r="D249" i="12"/>
  <c r="C249" i="12"/>
  <c r="B249" i="12"/>
  <c r="A249" i="12"/>
  <c r="D248" i="12"/>
  <c r="C248" i="12"/>
  <c r="B248" i="12"/>
  <c r="A248" i="12"/>
  <c r="D247" i="12"/>
  <c r="C247" i="12"/>
  <c r="B247" i="12"/>
  <c r="A247" i="12"/>
  <c r="D246" i="12"/>
  <c r="C246" i="12"/>
  <c r="B246" i="12"/>
  <c r="A246" i="12"/>
  <c r="D245" i="12"/>
  <c r="C245" i="12"/>
  <c r="B245" i="12"/>
  <c r="A245" i="12"/>
  <c r="D244" i="12"/>
  <c r="C244" i="12"/>
  <c r="B244" i="12"/>
  <c r="A244" i="12"/>
  <c r="D243" i="12"/>
  <c r="C243" i="12"/>
  <c r="B243" i="12"/>
  <c r="A243" i="12"/>
  <c r="D242" i="12"/>
  <c r="C242" i="12"/>
  <c r="B242" i="12"/>
  <c r="A242" i="12"/>
  <c r="D241" i="12"/>
  <c r="C241" i="12"/>
  <c r="B241" i="12"/>
  <c r="A241" i="12"/>
  <c r="D240" i="12"/>
  <c r="C240" i="12"/>
  <c r="B240" i="12"/>
  <c r="A240" i="12"/>
  <c r="D239" i="12"/>
  <c r="C239" i="12"/>
  <c r="B239" i="12"/>
  <c r="A239" i="12"/>
  <c r="D238" i="12"/>
  <c r="C238" i="12"/>
  <c r="B238" i="12"/>
  <c r="A238" i="12"/>
  <c r="D237" i="12"/>
  <c r="C237" i="12"/>
  <c r="B237" i="12"/>
  <c r="A237" i="12"/>
  <c r="D236" i="12"/>
  <c r="C236" i="12"/>
  <c r="B236" i="12"/>
  <c r="A236" i="12"/>
  <c r="D235" i="12"/>
  <c r="C235" i="12"/>
  <c r="B235" i="12"/>
  <c r="A235" i="12"/>
  <c r="D234" i="12"/>
  <c r="C234" i="12"/>
  <c r="B234" i="12"/>
  <c r="A234" i="12"/>
  <c r="D233" i="12"/>
  <c r="C233" i="12"/>
  <c r="B233" i="12"/>
  <c r="A233" i="12"/>
  <c r="D232" i="12"/>
  <c r="C232" i="12"/>
  <c r="B232" i="12"/>
  <c r="A232" i="12"/>
  <c r="D231" i="12"/>
  <c r="C231" i="12"/>
  <c r="B231" i="12"/>
  <c r="A231" i="12"/>
  <c r="D230" i="12"/>
  <c r="C230" i="12"/>
  <c r="B230" i="12"/>
  <c r="A230" i="12"/>
  <c r="D229" i="12"/>
  <c r="C229" i="12"/>
  <c r="B229" i="12"/>
  <c r="A229" i="12"/>
  <c r="D228" i="12"/>
  <c r="C228" i="12"/>
  <c r="B228" i="12"/>
  <c r="A228" i="12"/>
  <c r="D227" i="12"/>
  <c r="C227" i="12"/>
  <c r="B227" i="12"/>
  <c r="A227" i="12"/>
  <c r="D226" i="12"/>
  <c r="C226" i="12"/>
  <c r="B226" i="12"/>
  <c r="A226" i="12"/>
  <c r="D225" i="12"/>
  <c r="C225" i="12"/>
  <c r="B225" i="12"/>
  <c r="A225" i="12"/>
  <c r="D224" i="12"/>
  <c r="C224" i="12"/>
  <c r="B224" i="12"/>
  <c r="A224" i="12"/>
  <c r="D223" i="12"/>
  <c r="C223" i="12"/>
  <c r="B223" i="12"/>
  <c r="A223" i="12"/>
  <c r="D222" i="12"/>
  <c r="C222" i="12"/>
  <c r="B222" i="12"/>
  <c r="A222" i="12"/>
  <c r="D221" i="12"/>
  <c r="C221" i="12"/>
  <c r="B221" i="12"/>
  <c r="A221" i="12"/>
  <c r="D220" i="12"/>
  <c r="C220" i="12"/>
  <c r="B220" i="12"/>
  <c r="A220" i="12"/>
  <c r="D219" i="12"/>
  <c r="C219" i="12"/>
  <c r="B219" i="12"/>
  <c r="A219" i="12"/>
  <c r="D218" i="12"/>
  <c r="C218" i="12"/>
  <c r="B218" i="12"/>
  <c r="A218" i="12"/>
  <c r="D217" i="12"/>
  <c r="C217" i="12"/>
  <c r="B217" i="12"/>
  <c r="A217" i="12"/>
  <c r="D216" i="12"/>
  <c r="C216" i="12"/>
  <c r="B216" i="12"/>
  <c r="A216" i="12"/>
  <c r="D215" i="12"/>
  <c r="C215" i="12"/>
  <c r="B215" i="12"/>
  <c r="A215" i="12"/>
  <c r="D214" i="12"/>
  <c r="C214" i="12"/>
  <c r="B214" i="12"/>
  <c r="A214" i="12"/>
  <c r="D213" i="12"/>
  <c r="C213" i="12"/>
  <c r="B213" i="12"/>
  <c r="A213" i="12"/>
  <c r="D212" i="12"/>
  <c r="C212" i="12"/>
  <c r="B212" i="12"/>
  <c r="A212" i="12"/>
  <c r="D211" i="12"/>
  <c r="C211" i="12"/>
  <c r="B211" i="12"/>
  <c r="A211" i="12"/>
  <c r="D210" i="12"/>
  <c r="C210" i="12"/>
  <c r="B210" i="12"/>
  <c r="A210" i="12"/>
  <c r="D209" i="12"/>
  <c r="C209" i="12"/>
  <c r="B209" i="12"/>
  <c r="A209" i="12"/>
  <c r="D208" i="12"/>
  <c r="C208" i="12"/>
  <c r="B208" i="12"/>
  <c r="A208" i="12"/>
  <c r="D207" i="12"/>
  <c r="C207" i="12"/>
  <c r="B207" i="12"/>
  <c r="A207" i="12"/>
  <c r="D206" i="12"/>
  <c r="C206" i="12"/>
  <c r="B206" i="12"/>
  <c r="A206" i="12"/>
  <c r="D205" i="12"/>
  <c r="C205" i="12"/>
  <c r="B205" i="12"/>
  <c r="A205" i="12"/>
  <c r="D204" i="12"/>
  <c r="C204" i="12"/>
  <c r="B204" i="12"/>
  <c r="A204" i="12"/>
  <c r="D203" i="12"/>
  <c r="C203" i="12"/>
  <c r="B203" i="12"/>
  <c r="A203" i="12"/>
  <c r="D202" i="12"/>
  <c r="C202" i="12"/>
  <c r="B202" i="12"/>
  <c r="A202" i="12"/>
  <c r="D201" i="12"/>
  <c r="C201" i="12"/>
  <c r="B201" i="12"/>
  <c r="A201" i="12"/>
  <c r="D200" i="12"/>
  <c r="C200" i="12"/>
  <c r="B200" i="12"/>
  <c r="A200" i="12"/>
  <c r="D199" i="12"/>
  <c r="C199" i="12"/>
  <c r="B199" i="12"/>
  <c r="A199" i="12"/>
  <c r="D198" i="12"/>
  <c r="C198" i="12"/>
  <c r="B198" i="12"/>
  <c r="A198" i="12"/>
  <c r="D197" i="12"/>
  <c r="C197" i="12"/>
  <c r="B197" i="12"/>
  <c r="A197" i="12"/>
  <c r="D196" i="12"/>
  <c r="C196" i="12"/>
  <c r="B196" i="12"/>
  <c r="A196" i="12"/>
  <c r="D195" i="12"/>
  <c r="C195" i="12"/>
  <c r="B195" i="12"/>
  <c r="A195" i="12"/>
  <c r="D194" i="12"/>
  <c r="C194" i="12"/>
  <c r="B194" i="12"/>
  <c r="A194" i="12"/>
  <c r="D193" i="12"/>
  <c r="C193" i="12"/>
  <c r="B193" i="12"/>
  <c r="A193" i="12"/>
  <c r="D192" i="12"/>
  <c r="C192" i="12"/>
  <c r="B192" i="12"/>
  <c r="A192" i="12"/>
  <c r="D191" i="12"/>
  <c r="C191" i="12"/>
  <c r="B191" i="12"/>
  <c r="A191" i="12"/>
  <c r="D190" i="12"/>
  <c r="C190" i="12"/>
  <c r="B190" i="12"/>
  <c r="A190" i="12"/>
  <c r="D189" i="12"/>
  <c r="C189" i="12"/>
  <c r="B189" i="12"/>
  <c r="A189" i="12"/>
  <c r="D188" i="12"/>
  <c r="C188" i="12"/>
  <c r="B188" i="12"/>
  <c r="A188" i="12"/>
  <c r="D187" i="12"/>
  <c r="C187" i="12"/>
  <c r="B187" i="12"/>
  <c r="A187" i="12"/>
  <c r="D186" i="12"/>
  <c r="C186" i="12"/>
  <c r="B186" i="12"/>
  <c r="A186" i="12"/>
  <c r="C185" i="12"/>
  <c r="A185" i="12"/>
  <c r="D184" i="12"/>
  <c r="C184" i="12"/>
  <c r="B184" i="12"/>
  <c r="A184" i="12"/>
  <c r="D183" i="12"/>
  <c r="C183" i="12"/>
  <c r="B183" i="12"/>
  <c r="A183" i="12"/>
  <c r="D182" i="12"/>
  <c r="C182" i="12"/>
  <c r="B182" i="12"/>
  <c r="A182" i="12"/>
  <c r="D181" i="12"/>
  <c r="C181" i="12"/>
  <c r="B181" i="12"/>
  <c r="A181" i="12"/>
  <c r="D180" i="12"/>
  <c r="C180" i="12"/>
  <c r="B180" i="12"/>
  <c r="A180" i="12"/>
  <c r="D179" i="12"/>
  <c r="C179" i="12"/>
  <c r="B179" i="12"/>
  <c r="A179" i="12"/>
  <c r="D178" i="12"/>
  <c r="C178" i="12"/>
  <c r="B178" i="12"/>
  <c r="A178" i="12"/>
  <c r="D177" i="12"/>
  <c r="C177" i="12"/>
  <c r="B177" i="12"/>
  <c r="A177" i="12"/>
  <c r="D176" i="12"/>
  <c r="C176" i="12"/>
  <c r="B176" i="12"/>
  <c r="A176" i="12"/>
  <c r="D175" i="12"/>
  <c r="C175" i="12"/>
  <c r="B175" i="12"/>
  <c r="A175" i="12"/>
  <c r="D174" i="12"/>
  <c r="C174" i="12"/>
  <c r="B174" i="12"/>
  <c r="A174" i="12"/>
  <c r="D173" i="12"/>
  <c r="C173" i="12"/>
  <c r="B173" i="12"/>
  <c r="A173" i="12"/>
  <c r="D172" i="12"/>
  <c r="C172" i="12"/>
  <c r="B172" i="12"/>
  <c r="A172" i="12"/>
  <c r="D171" i="12"/>
  <c r="C171" i="12"/>
  <c r="B171" i="12"/>
  <c r="A171" i="12"/>
  <c r="D170" i="12"/>
  <c r="C170" i="12"/>
  <c r="B170" i="12"/>
  <c r="A170" i="12"/>
  <c r="D169" i="12"/>
  <c r="C169" i="12"/>
  <c r="B169" i="12"/>
  <c r="A169" i="12"/>
  <c r="D168" i="12"/>
  <c r="C168" i="12"/>
  <c r="B168" i="12"/>
  <c r="A168" i="12"/>
  <c r="D167" i="12"/>
  <c r="C167" i="12"/>
  <c r="B167" i="12"/>
  <c r="A167" i="12"/>
  <c r="D166" i="12"/>
  <c r="C166" i="12"/>
  <c r="B166" i="12"/>
  <c r="A166" i="12"/>
  <c r="D165" i="12"/>
  <c r="C165" i="12"/>
  <c r="B165" i="12"/>
  <c r="A165" i="12"/>
  <c r="D164" i="12"/>
  <c r="C164" i="12"/>
  <c r="B164" i="12"/>
  <c r="A164" i="12"/>
  <c r="D163" i="12"/>
  <c r="C163" i="12"/>
  <c r="B163" i="12"/>
  <c r="A163" i="12"/>
  <c r="D162" i="12"/>
  <c r="C162" i="12"/>
  <c r="B162" i="12"/>
  <c r="A162" i="12"/>
  <c r="A161" i="12"/>
  <c r="D160" i="12"/>
  <c r="C160" i="12"/>
  <c r="B160" i="12"/>
  <c r="A160" i="12"/>
  <c r="D159" i="12"/>
  <c r="C159" i="12"/>
  <c r="B159" i="12"/>
  <c r="A159" i="12"/>
  <c r="D158" i="12"/>
  <c r="C158" i="12"/>
  <c r="B158" i="12"/>
  <c r="A158" i="12"/>
  <c r="D157" i="12"/>
  <c r="C157" i="12"/>
  <c r="B157" i="12"/>
  <c r="A157" i="12"/>
  <c r="D156" i="12"/>
  <c r="C156" i="12"/>
  <c r="B156" i="12"/>
  <c r="A156" i="12"/>
  <c r="D155" i="12"/>
  <c r="C155" i="12"/>
  <c r="B155" i="12"/>
  <c r="A155" i="12"/>
  <c r="D154" i="12"/>
  <c r="C154" i="12"/>
  <c r="B154" i="12"/>
  <c r="A154" i="12"/>
  <c r="D153" i="12"/>
  <c r="C153" i="12"/>
  <c r="B153" i="12"/>
  <c r="A153" i="12"/>
  <c r="D152" i="12"/>
  <c r="C152" i="12"/>
  <c r="B152" i="12"/>
  <c r="A152" i="12"/>
  <c r="D151" i="12"/>
  <c r="C151" i="12"/>
  <c r="B151" i="12"/>
  <c r="A151" i="12"/>
  <c r="D150" i="12"/>
  <c r="C150" i="12"/>
  <c r="B150" i="12"/>
  <c r="A150" i="12"/>
  <c r="D149" i="12"/>
  <c r="C149" i="12"/>
  <c r="B149" i="12"/>
  <c r="A149" i="12"/>
  <c r="D148" i="12"/>
  <c r="C148" i="12"/>
  <c r="B148" i="12"/>
  <c r="A148" i="12"/>
  <c r="D147" i="12"/>
  <c r="C147" i="12"/>
  <c r="B147" i="12"/>
  <c r="A147" i="12"/>
  <c r="D146" i="12"/>
  <c r="C146" i="12"/>
  <c r="B146" i="12"/>
  <c r="A146" i="12"/>
  <c r="D145" i="12"/>
  <c r="C145" i="12"/>
  <c r="B145" i="12"/>
  <c r="A145" i="12"/>
  <c r="D144" i="12"/>
  <c r="C144" i="12"/>
  <c r="B144" i="12"/>
  <c r="A144" i="12"/>
  <c r="D143" i="12"/>
  <c r="C143" i="12"/>
  <c r="B143" i="12"/>
  <c r="A143" i="12"/>
  <c r="D142" i="12"/>
  <c r="C142" i="12"/>
  <c r="B142" i="12"/>
  <c r="A142" i="12"/>
  <c r="D141" i="12"/>
  <c r="C141" i="12"/>
  <c r="B141" i="12"/>
  <c r="A141" i="12"/>
  <c r="D140" i="12"/>
  <c r="C140" i="12"/>
  <c r="B140" i="12"/>
  <c r="A140" i="12"/>
  <c r="A139" i="12"/>
  <c r="D138" i="12"/>
  <c r="C138" i="12"/>
  <c r="B138" i="12"/>
  <c r="A138" i="12"/>
  <c r="D137" i="12"/>
  <c r="C137" i="12"/>
  <c r="B137" i="12"/>
  <c r="A137" i="12"/>
  <c r="D136" i="12"/>
  <c r="C136" i="12"/>
  <c r="B136" i="12"/>
  <c r="A136" i="12"/>
  <c r="D135" i="12"/>
  <c r="C135" i="12"/>
  <c r="B135" i="12"/>
  <c r="A135" i="12"/>
  <c r="D134" i="12"/>
  <c r="C134" i="12"/>
  <c r="B134" i="12"/>
  <c r="A134" i="12"/>
  <c r="D133" i="12"/>
  <c r="C133" i="12"/>
  <c r="B133" i="12"/>
  <c r="A133" i="12"/>
  <c r="D132" i="12"/>
  <c r="C132" i="12"/>
  <c r="B132" i="12"/>
  <c r="A132" i="12"/>
  <c r="D131" i="12"/>
  <c r="C131" i="12"/>
  <c r="B131" i="12"/>
  <c r="A131" i="12"/>
  <c r="D130" i="12"/>
  <c r="C130" i="12"/>
  <c r="B130" i="12"/>
  <c r="A130" i="12"/>
  <c r="D129" i="12"/>
  <c r="C129" i="12"/>
  <c r="B129" i="12"/>
  <c r="A129" i="12"/>
  <c r="D128" i="12"/>
  <c r="C128" i="12"/>
  <c r="B128" i="12"/>
  <c r="A128" i="12"/>
  <c r="D127" i="12"/>
  <c r="C127" i="12"/>
  <c r="B127" i="12"/>
  <c r="A127" i="12"/>
  <c r="D126" i="12"/>
  <c r="C126" i="12"/>
  <c r="B126" i="12"/>
  <c r="A126" i="12"/>
  <c r="D125" i="12"/>
  <c r="C125" i="12"/>
  <c r="B125" i="12"/>
  <c r="A125" i="12"/>
  <c r="D124" i="12"/>
  <c r="C124" i="12"/>
  <c r="B124" i="12"/>
  <c r="A124" i="12"/>
  <c r="D123" i="12"/>
  <c r="C123" i="12"/>
  <c r="B123" i="12"/>
  <c r="A123" i="12"/>
  <c r="D122" i="12"/>
  <c r="C122" i="12"/>
  <c r="B122" i="12"/>
  <c r="A122" i="12"/>
  <c r="D121" i="12"/>
  <c r="C121" i="12"/>
  <c r="B121" i="12"/>
  <c r="A121" i="12"/>
  <c r="D120" i="12"/>
  <c r="C120" i="12"/>
  <c r="B120" i="12"/>
  <c r="A120" i="12"/>
  <c r="D119" i="12"/>
  <c r="C119" i="12"/>
  <c r="B119" i="12"/>
  <c r="A119" i="12"/>
  <c r="D118" i="12"/>
  <c r="C118" i="12"/>
  <c r="B118" i="12"/>
  <c r="A118" i="12"/>
  <c r="D117" i="12"/>
  <c r="C117" i="12"/>
  <c r="B117" i="12"/>
  <c r="A117" i="12"/>
  <c r="D116" i="12"/>
  <c r="C116" i="12"/>
  <c r="B116" i="12"/>
  <c r="A116" i="12"/>
  <c r="D115" i="12"/>
  <c r="C115" i="12"/>
  <c r="B115" i="12"/>
  <c r="A115" i="12"/>
  <c r="D114" i="12"/>
  <c r="C114" i="12"/>
  <c r="B114" i="12"/>
  <c r="A114" i="12"/>
  <c r="D113" i="12"/>
  <c r="C113" i="12"/>
  <c r="B113" i="12"/>
  <c r="A113" i="12"/>
  <c r="D112" i="12"/>
  <c r="C112" i="12"/>
  <c r="B112" i="12"/>
  <c r="A112" i="12"/>
  <c r="D111" i="12"/>
  <c r="C111" i="12"/>
  <c r="B111" i="12"/>
  <c r="A111" i="12"/>
  <c r="D110" i="12"/>
  <c r="C110" i="12"/>
  <c r="B110" i="12"/>
  <c r="A110" i="12"/>
  <c r="D109" i="12"/>
  <c r="C109" i="12"/>
  <c r="A109" i="12"/>
  <c r="D108" i="12"/>
  <c r="C108" i="12"/>
  <c r="B108" i="12"/>
  <c r="A108" i="12"/>
  <c r="D107" i="12"/>
  <c r="C107" i="12"/>
  <c r="B107" i="12"/>
  <c r="A107" i="12"/>
  <c r="D106" i="12"/>
  <c r="C106" i="12"/>
  <c r="B106" i="12"/>
  <c r="A106" i="12"/>
  <c r="D105" i="12"/>
  <c r="C105" i="12"/>
  <c r="B105" i="12"/>
  <c r="A105" i="12"/>
  <c r="D104" i="12"/>
  <c r="C104" i="12"/>
  <c r="B104" i="12"/>
  <c r="A104" i="12"/>
  <c r="D103" i="12"/>
  <c r="C103" i="12"/>
  <c r="B103" i="12"/>
  <c r="A103" i="12"/>
  <c r="D102" i="12"/>
  <c r="C102" i="12"/>
  <c r="B102" i="12"/>
  <c r="A102" i="12"/>
  <c r="D101" i="12"/>
  <c r="C101" i="12"/>
  <c r="B101" i="12"/>
  <c r="A101" i="12"/>
  <c r="D100" i="12"/>
  <c r="C100" i="12"/>
  <c r="B100" i="12"/>
  <c r="A100" i="12"/>
  <c r="D99" i="12"/>
  <c r="C99" i="12"/>
  <c r="B99" i="12"/>
  <c r="A99" i="12"/>
  <c r="D98" i="12"/>
  <c r="C98" i="12"/>
  <c r="B98" i="12"/>
  <c r="A98" i="12"/>
  <c r="D97" i="12"/>
  <c r="C97" i="12"/>
  <c r="B97" i="12"/>
  <c r="A97" i="12"/>
  <c r="D96" i="12"/>
  <c r="C96" i="12"/>
  <c r="B96" i="12"/>
  <c r="A96" i="12"/>
  <c r="D95" i="12"/>
  <c r="C95" i="12"/>
  <c r="B95" i="12"/>
  <c r="A95" i="12"/>
  <c r="D94" i="12"/>
  <c r="C94" i="12"/>
  <c r="B94" i="12"/>
  <c r="A94" i="12"/>
  <c r="D93" i="12"/>
  <c r="C93" i="12"/>
  <c r="B93" i="12"/>
  <c r="A93" i="12"/>
  <c r="D92" i="12"/>
  <c r="C92" i="12"/>
  <c r="B92" i="12"/>
  <c r="A92" i="12"/>
  <c r="D91" i="12"/>
  <c r="C91" i="12"/>
  <c r="B91" i="12"/>
  <c r="A91" i="12"/>
  <c r="D90" i="12"/>
  <c r="C90" i="12"/>
  <c r="B90" i="12"/>
  <c r="A90" i="12"/>
  <c r="D89" i="12"/>
  <c r="C89" i="12"/>
  <c r="B89" i="12"/>
  <c r="A89" i="12"/>
  <c r="D88" i="12"/>
  <c r="C88" i="12"/>
  <c r="B88" i="12"/>
  <c r="A88" i="12"/>
  <c r="D87" i="12"/>
  <c r="C87" i="12"/>
  <c r="B87" i="12"/>
  <c r="A87" i="12"/>
  <c r="D86" i="12"/>
  <c r="C86" i="12"/>
  <c r="B86" i="12"/>
  <c r="A86" i="12"/>
  <c r="D85" i="12"/>
  <c r="C85" i="12"/>
  <c r="B85" i="12"/>
  <c r="A85" i="12"/>
  <c r="D84" i="12"/>
  <c r="C84" i="12"/>
  <c r="B84" i="12"/>
  <c r="A84" i="12"/>
  <c r="D83" i="12"/>
  <c r="C83" i="12"/>
  <c r="B83" i="12"/>
  <c r="A83" i="12"/>
  <c r="D82" i="12"/>
  <c r="C82" i="12"/>
  <c r="B82" i="12"/>
  <c r="A82" i="12"/>
  <c r="D81" i="12"/>
  <c r="C81" i="12"/>
  <c r="B81" i="12"/>
  <c r="A81" i="12"/>
  <c r="D80" i="12"/>
  <c r="C80" i="12"/>
  <c r="B80" i="12"/>
  <c r="A80" i="12"/>
  <c r="D79" i="12"/>
  <c r="C79" i="12"/>
  <c r="B79" i="12"/>
  <c r="A79" i="12"/>
  <c r="D78" i="12"/>
  <c r="C78" i="12"/>
  <c r="B78" i="12"/>
  <c r="A78" i="12"/>
  <c r="D77" i="12"/>
  <c r="C77" i="12"/>
  <c r="A77" i="12"/>
  <c r="D76" i="12"/>
  <c r="C76" i="12"/>
  <c r="B76" i="12"/>
  <c r="A76" i="12"/>
  <c r="D75" i="12"/>
  <c r="C75" i="12"/>
  <c r="B75" i="12"/>
  <c r="A75" i="12"/>
  <c r="D74" i="12"/>
  <c r="C74" i="12"/>
  <c r="B74" i="12"/>
  <c r="A74" i="12"/>
  <c r="D73" i="12"/>
  <c r="C73" i="12"/>
  <c r="B73" i="12"/>
  <c r="A73" i="12"/>
  <c r="D72" i="12"/>
  <c r="C72" i="12"/>
  <c r="B72" i="12"/>
  <c r="A72" i="12"/>
  <c r="D71" i="12"/>
  <c r="C71" i="12"/>
  <c r="B71" i="12"/>
  <c r="A71" i="12"/>
  <c r="D70" i="12"/>
  <c r="C70" i="12"/>
  <c r="B70" i="12"/>
  <c r="A70" i="12"/>
  <c r="D69" i="12"/>
  <c r="C69" i="12"/>
  <c r="B69" i="12"/>
  <c r="A69" i="12"/>
  <c r="D68" i="12"/>
  <c r="C68" i="12"/>
  <c r="B68" i="12"/>
  <c r="A68" i="12"/>
  <c r="D67" i="12"/>
  <c r="C67" i="12"/>
  <c r="B67" i="12"/>
  <c r="A67" i="12"/>
  <c r="D66" i="12"/>
  <c r="C66" i="12"/>
  <c r="B66" i="12"/>
  <c r="A66" i="12"/>
  <c r="D65" i="12"/>
  <c r="C65" i="12"/>
  <c r="B65" i="12"/>
  <c r="A65" i="12"/>
  <c r="D64" i="12"/>
  <c r="C64" i="12"/>
  <c r="B64" i="12"/>
  <c r="A64" i="12"/>
  <c r="D63" i="12"/>
  <c r="C63" i="12"/>
  <c r="B63" i="12"/>
  <c r="A63" i="12"/>
  <c r="D62" i="12"/>
  <c r="C62" i="12"/>
  <c r="B62" i="12"/>
  <c r="A62" i="12"/>
  <c r="D61" i="12"/>
  <c r="C61" i="12"/>
  <c r="B61" i="12"/>
  <c r="A61" i="12"/>
  <c r="D60" i="12"/>
  <c r="C60" i="12"/>
  <c r="B60" i="12"/>
  <c r="A60" i="12"/>
  <c r="D59" i="12"/>
  <c r="C59" i="12"/>
  <c r="B59" i="12"/>
  <c r="A59" i="12"/>
  <c r="D58" i="12"/>
  <c r="C58" i="12"/>
  <c r="B58" i="12"/>
  <c r="A58" i="12"/>
  <c r="D57" i="12"/>
  <c r="C57" i="12"/>
  <c r="B57" i="12"/>
  <c r="A57" i="12"/>
  <c r="D56" i="12"/>
  <c r="C56" i="12"/>
  <c r="B56" i="12"/>
  <c r="A56" i="12"/>
  <c r="D55" i="12"/>
  <c r="C55" i="12"/>
  <c r="B55" i="12"/>
  <c r="A55" i="12"/>
  <c r="D54" i="12"/>
  <c r="C54" i="12"/>
  <c r="B54" i="12"/>
  <c r="A54" i="12"/>
  <c r="D53" i="12"/>
  <c r="C53" i="12"/>
  <c r="A53" i="12"/>
  <c r="D52" i="12"/>
  <c r="C52" i="12"/>
  <c r="B52" i="12"/>
  <c r="A52" i="12"/>
  <c r="D51" i="12"/>
  <c r="C51" i="12"/>
  <c r="B51" i="12"/>
  <c r="A51" i="12"/>
  <c r="D50" i="12"/>
  <c r="C50" i="12"/>
  <c r="B50" i="12"/>
  <c r="A50" i="12"/>
  <c r="D49" i="12"/>
  <c r="C49" i="12"/>
  <c r="B49" i="12"/>
  <c r="A49" i="12"/>
  <c r="D48" i="12"/>
  <c r="C48" i="12"/>
  <c r="B48" i="12"/>
  <c r="A48" i="12"/>
  <c r="D47" i="12"/>
  <c r="C47" i="12"/>
  <c r="B47" i="12"/>
  <c r="A47" i="12"/>
  <c r="D46" i="12"/>
  <c r="C46" i="12"/>
  <c r="B46" i="12"/>
  <c r="A46" i="12"/>
  <c r="D45" i="12"/>
  <c r="C45" i="12"/>
  <c r="B45" i="12"/>
  <c r="A45" i="12"/>
  <c r="D44" i="12"/>
  <c r="C44" i="12"/>
  <c r="B44" i="12"/>
  <c r="A44" i="12"/>
  <c r="D43" i="12"/>
  <c r="C43" i="12"/>
  <c r="B43" i="12"/>
  <c r="A43" i="12"/>
  <c r="D42" i="12"/>
  <c r="C42" i="12"/>
  <c r="B42" i="12"/>
  <c r="A42" i="12"/>
  <c r="D41" i="12"/>
  <c r="C41" i="12"/>
  <c r="B41" i="12"/>
  <c r="A41" i="12"/>
  <c r="D40" i="12"/>
  <c r="C40" i="12"/>
  <c r="B40" i="12"/>
  <c r="A40" i="12"/>
  <c r="D39" i="12"/>
  <c r="C39" i="12"/>
  <c r="B39" i="12"/>
  <c r="A39" i="12"/>
  <c r="D38" i="12"/>
  <c r="C38" i="12"/>
  <c r="B38" i="12"/>
  <c r="A38" i="12"/>
  <c r="D37" i="12"/>
  <c r="C37" i="12"/>
  <c r="B37" i="12"/>
  <c r="A37" i="12"/>
  <c r="D36" i="12"/>
  <c r="C36" i="12"/>
  <c r="B36" i="12"/>
  <c r="A36" i="12"/>
  <c r="D35" i="12"/>
  <c r="C35" i="12"/>
  <c r="B35" i="12"/>
  <c r="A35" i="12"/>
  <c r="D34" i="12"/>
  <c r="C34" i="12"/>
  <c r="B34" i="12"/>
  <c r="A34" i="12"/>
  <c r="D33" i="12"/>
  <c r="C33" i="12"/>
  <c r="A33" i="12"/>
  <c r="D32" i="12"/>
  <c r="C32" i="12"/>
  <c r="B32" i="12"/>
  <c r="A32" i="12"/>
  <c r="D31" i="12"/>
  <c r="C31" i="12"/>
  <c r="B31" i="12"/>
  <c r="A31" i="12"/>
  <c r="D30" i="12"/>
  <c r="C30" i="12"/>
  <c r="B30" i="12"/>
  <c r="A30" i="12"/>
  <c r="D29" i="12"/>
  <c r="C29" i="12"/>
  <c r="B29" i="12"/>
  <c r="A29" i="12"/>
  <c r="D28" i="12"/>
  <c r="C28" i="12"/>
  <c r="B28" i="12"/>
  <c r="A28" i="12"/>
  <c r="D27" i="12"/>
  <c r="C27" i="12"/>
  <c r="B27" i="12"/>
  <c r="A27" i="12"/>
  <c r="D26" i="12"/>
  <c r="C26" i="12"/>
  <c r="B26" i="12"/>
  <c r="A26" i="12"/>
  <c r="D25" i="12"/>
  <c r="C25" i="12"/>
  <c r="B25" i="12"/>
  <c r="A25" i="12"/>
  <c r="D24" i="12"/>
  <c r="C24" i="12"/>
  <c r="B24" i="12"/>
  <c r="A24" i="12"/>
  <c r="D23" i="12"/>
  <c r="C23" i="12"/>
  <c r="B23" i="12"/>
  <c r="A23" i="12"/>
  <c r="D22" i="12"/>
  <c r="C22" i="12"/>
  <c r="B22" i="12"/>
  <c r="A22" i="12"/>
  <c r="D21" i="12"/>
  <c r="C21" i="12"/>
  <c r="B21" i="12"/>
  <c r="A21" i="12"/>
  <c r="D20" i="12"/>
  <c r="C20" i="12"/>
  <c r="B20" i="12"/>
  <c r="A20" i="12"/>
  <c r="D19" i="12"/>
  <c r="C19" i="12"/>
  <c r="B19" i="12"/>
  <c r="A19" i="12"/>
  <c r="D18" i="12"/>
  <c r="C18" i="12"/>
  <c r="B18" i="12"/>
  <c r="A18" i="12"/>
  <c r="D17" i="12"/>
  <c r="C17" i="12"/>
  <c r="B17" i="12"/>
  <c r="A17" i="12"/>
  <c r="D16" i="12"/>
  <c r="C16" i="12"/>
  <c r="B16" i="12"/>
  <c r="A16" i="12"/>
  <c r="D15" i="12"/>
  <c r="C15" i="12"/>
  <c r="B15" i="12"/>
  <c r="A15" i="12"/>
  <c r="D14" i="12"/>
  <c r="C14" i="12"/>
  <c r="B14" i="12"/>
  <c r="A14" i="12"/>
  <c r="D13" i="12"/>
  <c r="C13" i="12"/>
  <c r="B13" i="12"/>
  <c r="A13" i="12"/>
  <c r="D12" i="12"/>
  <c r="C12" i="12"/>
  <c r="B12" i="12"/>
  <c r="A12" i="12"/>
  <c r="D11" i="12"/>
  <c r="C11" i="12"/>
  <c r="B11" i="12"/>
  <c r="A11" i="12"/>
  <c r="D10" i="12"/>
  <c r="C10" i="12"/>
  <c r="A10" i="12"/>
  <c r="D9" i="12"/>
  <c r="C9" i="12"/>
  <c r="A9" i="12"/>
  <c r="D8" i="12"/>
  <c r="C8" i="12"/>
  <c r="B8" i="12"/>
  <c r="A8" i="12"/>
  <c r="E7" i="12"/>
  <c r="D7" i="12"/>
  <c r="C7" i="12"/>
  <c r="B7" i="12"/>
  <c r="A7" i="12"/>
  <c r="J6" i="12"/>
  <c r="I6" i="12"/>
  <c r="H6" i="12"/>
  <c r="G6" i="12"/>
  <c r="F6" i="12"/>
  <c r="E6" i="12"/>
  <c r="D6" i="12"/>
  <c r="C6" i="12"/>
  <c r="B6" i="12"/>
  <c r="A6" i="12"/>
  <c r="J5" i="12"/>
  <c r="F5" i="12"/>
  <c r="E5" i="12"/>
  <c r="D5" i="12"/>
  <c r="C5" i="12"/>
  <c r="B5" i="12"/>
  <c r="A5" i="12"/>
  <c r="J4" i="12"/>
  <c r="I4" i="12"/>
  <c r="H4" i="12"/>
  <c r="G4" i="12"/>
  <c r="F4" i="12"/>
  <c r="E4" i="12"/>
  <c r="D4" i="12"/>
  <c r="C4" i="12"/>
  <c r="B4" i="12"/>
  <c r="A4" i="12"/>
  <c r="J3" i="12"/>
  <c r="I3" i="12"/>
  <c r="H3" i="12"/>
  <c r="G3" i="12"/>
  <c r="F3" i="12"/>
  <c r="C3" i="12"/>
  <c r="B3" i="12"/>
  <c r="A3" i="12"/>
  <c r="D2" i="12"/>
  <c r="C2" i="12"/>
  <c r="B2" i="12"/>
  <c r="F1" i="12"/>
  <c r="C1" i="12"/>
  <c r="B1" i="12"/>
  <c r="A1" i="12"/>
  <c r="J438" i="11"/>
  <c r="I438" i="11"/>
  <c r="H438" i="11"/>
  <c r="G438" i="11"/>
  <c r="F438" i="11"/>
  <c r="E438" i="11"/>
  <c r="D438" i="11"/>
  <c r="C438" i="11"/>
  <c r="B438" i="11"/>
  <c r="A438" i="11"/>
  <c r="J437" i="11"/>
  <c r="I437" i="11"/>
  <c r="H437" i="11"/>
  <c r="G437" i="11"/>
  <c r="F437" i="11"/>
  <c r="E437" i="11"/>
  <c r="D437" i="11"/>
  <c r="C437" i="11"/>
  <c r="B437" i="11"/>
  <c r="A437" i="11"/>
  <c r="J436" i="11"/>
  <c r="I436" i="11"/>
  <c r="H436" i="11"/>
  <c r="G436" i="11"/>
  <c r="F436" i="11"/>
  <c r="E436" i="11"/>
  <c r="D436" i="11"/>
  <c r="C436" i="11"/>
  <c r="B436" i="11"/>
  <c r="A436" i="11"/>
  <c r="J435" i="11"/>
  <c r="I435" i="11"/>
  <c r="H435" i="11"/>
  <c r="G435" i="11"/>
  <c r="F435" i="11"/>
  <c r="E435" i="11"/>
  <c r="D435" i="11"/>
  <c r="C435" i="11"/>
  <c r="B435" i="11"/>
  <c r="A435" i="11"/>
  <c r="J434" i="11"/>
  <c r="I434" i="11"/>
  <c r="H434" i="11"/>
  <c r="G434" i="11"/>
  <c r="F434" i="11"/>
  <c r="E434" i="11"/>
  <c r="D434" i="11"/>
  <c r="C434" i="11"/>
  <c r="B434" i="11"/>
  <c r="A434" i="11"/>
  <c r="J433" i="11"/>
  <c r="I433" i="11"/>
  <c r="H433" i="11"/>
  <c r="G433" i="11"/>
  <c r="F433" i="11"/>
  <c r="E433" i="11"/>
  <c r="D433" i="11"/>
  <c r="C433" i="11"/>
  <c r="B433" i="11"/>
  <c r="A433" i="11"/>
  <c r="J432" i="11"/>
  <c r="I432" i="11"/>
  <c r="H432" i="11"/>
  <c r="G432" i="11"/>
  <c r="F432" i="11"/>
  <c r="E432" i="11"/>
  <c r="D432" i="11"/>
  <c r="C432" i="11"/>
  <c r="B432" i="11"/>
  <c r="A432" i="11"/>
  <c r="J431" i="11"/>
  <c r="I431" i="11"/>
  <c r="H431" i="11"/>
  <c r="G431" i="11"/>
  <c r="F431" i="11"/>
  <c r="E431" i="11"/>
  <c r="D431" i="11"/>
  <c r="C431" i="11"/>
  <c r="B431" i="11"/>
  <c r="A431" i="11"/>
  <c r="J430" i="11"/>
  <c r="I430" i="11"/>
  <c r="H430" i="11"/>
  <c r="G430" i="11"/>
  <c r="F430" i="11"/>
  <c r="E430" i="11"/>
  <c r="D430" i="11"/>
  <c r="C430" i="11"/>
  <c r="B430" i="11"/>
  <c r="A430" i="11"/>
  <c r="J429" i="11"/>
  <c r="I429" i="11"/>
  <c r="H429" i="11"/>
  <c r="G429" i="11"/>
  <c r="F429" i="11"/>
  <c r="E429" i="11"/>
  <c r="D429" i="11"/>
  <c r="C429" i="11"/>
  <c r="B429" i="11"/>
  <c r="A429" i="11"/>
  <c r="I428" i="11"/>
  <c r="H428" i="11"/>
  <c r="G428" i="11"/>
  <c r="F428" i="11"/>
  <c r="E428" i="11"/>
  <c r="D428" i="11"/>
  <c r="C428" i="11"/>
  <c r="B428" i="11"/>
  <c r="A428" i="11"/>
  <c r="I427" i="11"/>
  <c r="H427" i="11"/>
  <c r="G427" i="11"/>
  <c r="F427" i="11"/>
  <c r="E427" i="11"/>
  <c r="D427" i="11"/>
  <c r="C427" i="11"/>
  <c r="B427" i="11"/>
  <c r="A427" i="11"/>
  <c r="I426" i="11"/>
  <c r="H426" i="11"/>
  <c r="G426" i="11"/>
  <c r="F426" i="11"/>
  <c r="E426" i="11"/>
  <c r="D426" i="11"/>
  <c r="C426" i="11"/>
  <c r="B426" i="11"/>
  <c r="A426" i="11"/>
  <c r="I425" i="11"/>
  <c r="H425" i="11"/>
  <c r="G425" i="11"/>
  <c r="F425" i="11"/>
  <c r="E425" i="11"/>
  <c r="D425" i="11"/>
  <c r="C425" i="11"/>
  <c r="B425" i="11"/>
  <c r="A425" i="11"/>
  <c r="I424" i="11"/>
  <c r="H424" i="11"/>
  <c r="G424" i="11"/>
  <c r="F424" i="11"/>
  <c r="E424" i="11"/>
  <c r="D424" i="11"/>
  <c r="C424" i="11"/>
  <c r="B424" i="11"/>
  <c r="A424" i="11"/>
  <c r="I423" i="11"/>
  <c r="H423" i="11"/>
  <c r="G423" i="11"/>
  <c r="F423" i="11"/>
  <c r="E423" i="11"/>
  <c r="D423" i="11"/>
  <c r="C423" i="11"/>
  <c r="B423" i="11"/>
  <c r="A423" i="11"/>
  <c r="I422" i="11"/>
  <c r="H422" i="11"/>
  <c r="G422" i="11"/>
  <c r="F422" i="11"/>
  <c r="E422" i="11"/>
  <c r="D422" i="11"/>
  <c r="C422" i="11"/>
  <c r="B422" i="11"/>
  <c r="A422" i="11"/>
  <c r="I421" i="11"/>
  <c r="H421" i="11"/>
  <c r="G421" i="11"/>
  <c r="F421" i="11"/>
  <c r="E421" i="11"/>
  <c r="D421" i="11"/>
  <c r="C421" i="11"/>
  <c r="B421" i="11"/>
  <c r="A421" i="11"/>
  <c r="I420" i="11"/>
  <c r="H420" i="11"/>
  <c r="G420" i="11"/>
  <c r="F420" i="11"/>
  <c r="E420" i="11"/>
  <c r="D420" i="11"/>
  <c r="C420" i="11"/>
  <c r="B420" i="11"/>
  <c r="A420" i="11"/>
  <c r="I419" i="11"/>
  <c r="H419" i="11"/>
  <c r="G419" i="11"/>
  <c r="F419" i="11"/>
  <c r="E419" i="11"/>
  <c r="D419" i="11"/>
  <c r="C419" i="11"/>
  <c r="B419" i="11"/>
  <c r="A419" i="11"/>
  <c r="I418" i="11"/>
  <c r="H418" i="11"/>
  <c r="G418" i="11"/>
  <c r="F418" i="11"/>
  <c r="E418" i="11"/>
  <c r="D418" i="11"/>
  <c r="C418" i="11"/>
  <c r="B418" i="11"/>
  <c r="A418" i="11"/>
  <c r="I417" i="11"/>
  <c r="H417" i="11"/>
  <c r="G417" i="11"/>
  <c r="F417" i="11"/>
  <c r="E417" i="11"/>
  <c r="D417" i="11"/>
  <c r="C417" i="11"/>
  <c r="B417" i="11"/>
  <c r="A417" i="11"/>
  <c r="I416" i="11"/>
  <c r="H416" i="11"/>
  <c r="G416" i="11"/>
  <c r="F416" i="11"/>
  <c r="E416" i="11"/>
  <c r="D416" i="11"/>
  <c r="C416" i="11"/>
  <c r="B416" i="11"/>
  <c r="A416" i="11"/>
  <c r="I415" i="11"/>
  <c r="H415" i="11"/>
  <c r="G415" i="11"/>
  <c r="F415" i="11"/>
  <c r="E415" i="11"/>
  <c r="D415" i="11"/>
  <c r="C415" i="11"/>
  <c r="B415" i="11"/>
  <c r="A415" i="11"/>
  <c r="I414" i="11"/>
  <c r="H414" i="11"/>
  <c r="G414" i="11"/>
  <c r="F414" i="11"/>
  <c r="E414" i="11"/>
  <c r="D414" i="11"/>
  <c r="C414" i="11"/>
  <c r="B414" i="11"/>
  <c r="A414" i="11"/>
  <c r="I413" i="11"/>
  <c r="H413" i="11"/>
  <c r="G413" i="11"/>
  <c r="F413" i="11"/>
  <c r="E413" i="11"/>
  <c r="D413" i="11"/>
  <c r="C413" i="11"/>
  <c r="B413" i="11"/>
  <c r="A413" i="11"/>
  <c r="I412" i="11"/>
  <c r="H412" i="11"/>
  <c r="G412" i="11"/>
  <c r="F412" i="11"/>
  <c r="E412" i="11"/>
  <c r="D412" i="11"/>
  <c r="C412" i="11"/>
  <c r="B412" i="11"/>
  <c r="A412" i="11"/>
  <c r="I411" i="11"/>
  <c r="H411" i="11"/>
  <c r="G411" i="11"/>
  <c r="F411" i="11"/>
  <c r="E411" i="11"/>
  <c r="D411" i="11"/>
  <c r="C411" i="11"/>
  <c r="B411" i="11"/>
  <c r="A411" i="11"/>
  <c r="I410" i="11"/>
  <c r="H410" i="11"/>
  <c r="G410" i="11"/>
  <c r="F410" i="11"/>
  <c r="E410" i="11"/>
  <c r="D410" i="11"/>
  <c r="C410" i="11"/>
  <c r="B410" i="11"/>
  <c r="A410" i="11"/>
  <c r="I409" i="11"/>
  <c r="H409" i="11"/>
  <c r="G409" i="11"/>
  <c r="F409" i="11"/>
  <c r="E409" i="11"/>
  <c r="D409" i="11"/>
  <c r="C409" i="11"/>
  <c r="B409" i="11"/>
  <c r="A409" i="11"/>
  <c r="I408" i="11"/>
  <c r="H408" i="11"/>
  <c r="G408" i="11"/>
  <c r="F408" i="11"/>
  <c r="E408" i="11"/>
  <c r="D408" i="11"/>
  <c r="C408" i="11"/>
  <c r="B408" i="11"/>
  <c r="A408" i="11"/>
  <c r="I407" i="11"/>
  <c r="H407" i="11"/>
  <c r="G407" i="11"/>
  <c r="F407" i="11"/>
  <c r="E407" i="11"/>
  <c r="D407" i="11"/>
  <c r="C407" i="11"/>
  <c r="B407" i="11"/>
  <c r="A407" i="11"/>
  <c r="I406" i="11"/>
  <c r="H406" i="11"/>
  <c r="G406" i="11"/>
  <c r="F406" i="11"/>
  <c r="E406" i="11"/>
  <c r="D406" i="11"/>
  <c r="C406" i="11"/>
  <c r="B406" i="11"/>
  <c r="A406" i="11"/>
  <c r="I405" i="11"/>
  <c r="H405" i="11"/>
  <c r="G405" i="11"/>
  <c r="F405" i="11"/>
  <c r="E405" i="11"/>
  <c r="D405" i="11"/>
  <c r="C405" i="11"/>
  <c r="B405" i="11"/>
  <c r="A405" i="11"/>
  <c r="I404" i="11"/>
  <c r="H404" i="11"/>
  <c r="G404" i="11"/>
  <c r="F404" i="11"/>
  <c r="E404" i="11"/>
  <c r="D404" i="11"/>
  <c r="C404" i="11"/>
  <c r="B404" i="11"/>
  <c r="A404" i="11"/>
  <c r="I403" i="11"/>
  <c r="H403" i="11"/>
  <c r="G403" i="11"/>
  <c r="F403" i="11"/>
  <c r="E403" i="11"/>
  <c r="D403" i="11"/>
  <c r="C403" i="11"/>
  <c r="B403" i="11"/>
  <c r="A403" i="11"/>
  <c r="I402" i="11"/>
  <c r="H402" i="11"/>
  <c r="G402" i="11"/>
  <c r="F402" i="11"/>
  <c r="E402" i="11"/>
  <c r="D402" i="11"/>
  <c r="C402" i="11"/>
  <c r="B402" i="11"/>
  <c r="A402" i="11"/>
  <c r="I401" i="11"/>
  <c r="H401" i="11"/>
  <c r="G401" i="11"/>
  <c r="F401" i="11"/>
  <c r="E401" i="11"/>
  <c r="D401" i="11"/>
  <c r="C401" i="11"/>
  <c r="B401" i="11"/>
  <c r="A401" i="11"/>
  <c r="I400" i="11"/>
  <c r="H400" i="11"/>
  <c r="G400" i="11"/>
  <c r="F400" i="11"/>
  <c r="E400" i="11"/>
  <c r="D400" i="11"/>
  <c r="C400" i="11"/>
  <c r="B400" i="11"/>
  <c r="A400" i="11"/>
  <c r="I399" i="11"/>
  <c r="H399" i="11"/>
  <c r="G399" i="11"/>
  <c r="F399" i="11"/>
  <c r="E399" i="11"/>
  <c r="D399" i="11"/>
  <c r="C399" i="11"/>
  <c r="B399" i="11"/>
  <c r="A399" i="11"/>
  <c r="I398" i="11"/>
  <c r="H398" i="11"/>
  <c r="G398" i="11"/>
  <c r="F398" i="11"/>
  <c r="E398" i="11"/>
  <c r="D398" i="11"/>
  <c r="C398" i="11"/>
  <c r="B398" i="11"/>
  <c r="A398" i="11"/>
  <c r="I397" i="11"/>
  <c r="H397" i="11"/>
  <c r="G397" i="11"/>
  <c r="F397" i="11"/>
  <c r="E397" i="11"/>
  <c r="D397" i="11"/>
  <c r="C397" i="11"/>
  <c r="B397" i="11"/>
  <c r="A397" i="11"/>
  <c r="I396" i="11"/>
  <c r="H396" i="11"/>
  <c r="G396" i="11"/>
  <c r="F396" i="11"/>
  <c r="E396" i="11"/>
  <c r="D396" i="11"/>
  <c r="C396" i="11"/>
  <c r="B396" i="11"/>
  <c r="A396" i="11"/>
  <c r="I395" i="11"/>
  <c r="H395" i="11"/>
  <c r="G395" i="11"/>
  <c r="F395" i="11"/>
  <c r="E395" i="11"/>
  <c r="D395" i="11"/>
  <c r="C395" i="11"/>
  <c r="B395" i="11"/>
  <c r="A395" i="11"/>
  <c r="I394" i="11"/>
  <c r="H394" i="11"/>
  <c r="G394" i="11"/>
  <c r="F394" i="11"/>
  <c r="E394" i="11"/>
  <c r="D394" i="11"/>
  <c r="C394" i="11"/>
  <c r="B394" i="11"/>
  <c r="A394" i="11"/>
  <c r="I393" i="11"/>
  <c r="H393" i="11"/>
  <c r="G393" i="11"/>
  <c r="F393" i="11"/>
  <c r="E393" i="11"/>
  <c r="D393" i="11"/>
  <c r="C393" i="11"/>
  <c r="B393" i="11"/>
  <c r="A393" i="11"/>
  <c r="I392" i="11"/>
  <c r="H392" i="11"/>
  <c r="G392" i="11"/>
  <c r="F392" i="11"/>
  <c r="E392" i="11"/>
  <c r="D392" i="11"/>
  <c r="C392" i="11"/>
  <c r="B392" i="11"/>
  <c r="A392" i="11"/>
  <c r="I391" i="11"/>
  <c r="H391" i="11"/>
  <c r="G391" i="11"/>
  <c r="F391" i="11"/>
  <c r="E391" i="11"/>
  <c r="D391" i="11"/>
  <c r="C391" i="11"/>
  <c r="B391" i="11"/>
  <c r="A391" i="11"/>
  <c r="I390" i="11"/>
  <c r="H390" i="11"/>
  <c r="G390" i="11"/>
  <c r="F390" i="11"/>
  <c r="E390" i="11"/>
  <c r="D390" i="11"/>
  <c r="C390" i="11"/>
  <c r="B390" i="11"/>
  <c r="A390" i="11"/>
  <c r="I389" i="11"/>
  <c r="H389" i="11"/>
  <c r="G389" i="11"/>
  <c r="F389" i="11"/>
  <c r="E389" i="11"/>
  <c r="D389" i="11"/>
  <c r="C389" i="11"/>
  <c r="B389" i="11"/>
  <c r="A389" i="11"/>
  <c r="I388" i="11"/>
  <c r="H388" i="11"/>
  <c r="G388" i="11"/>
  <c r="F388" i="11"/>
  <c r="E388" i="11"/>
  <c r="D388" i="11"/>
  <c r="C388" i="11"/>
  <c r="B388" i="11"/>
  <c r="A388" i="11"/>
  <c r="I387" i="11"/>
  <c r="H387" i="11"/>
  <c r="G387" i="11"/>
  <c r="F387" i="11"/>
  <c r="E387" i="11"/>
  <c r="D387" i="11"/>
  <c r="C387" i="11"/>
  <c r="B387" i="11"/>
  <c r="A387" i="11"/>
  <c r="I386" i="11"/>
  <c r="H386" i="11"/>
  <c r="G386" i="11"/>
  <c r="F386" i="11"/>
  <c r="E386" i="11"/>
  <c r="D386" i="11"/>
  <c r="C386" i="11"/>
  <c r="B386" i="11"/>
  <c r="A386" i="11"/>
  <c r="C385" i="11"/>
  <c r="B385" i="11"/>
  <c r="A385" i="11"/>
  <c r="C384" i="11"/>
  <c r="B384" i="11"/>
  <c r="A384" i="11"/>
  <c r="C383" i="11"/>
  <c r="B383" i="11"/>
  <c r="A383" i="11"/>
  <c r="C382" i="11"/>
  <c r="B382" i="11"/>
  <c r="A382" i="11"/>
  <c r="C381" i="11"/>
  <c r="B381" i="11"/>
  <c r="A381" i="11"/>
  <c r="C380" i="11"/>
  <c r="B380" i="11"/>
  <c r="A380" i="11"/>
  <c r="C379" i="11"/>
  <c r="B379" i="11"/>
  <c r="A379" i="11"/>
  <c r="C378" i="11"/>
  <c r="B378" i="11"/>
  <c r="A378" i="11"/>
  <c r="C377" i="11"/>
  <c r="B377" i="11"/>
  <c r="A377" i="11"/>
  <c r="C376" i="11"/>
  <c r="B376" i="11"/>
  <c r="A376" i="11"/>
  <c r="C375" i="11"/>
  <c r="B375" i="11"/>
  <c r="A375" i="11"/>
  <c r="C374" i="11"/>
  <c r="B374" i="11"/>
  <c r="A374" i="11"/>
  <c r="C373" i="11"/>
  <c r="B373" i="11"/>
  <c r="A373" i="11"/>
  <c r="C372" i="11"/>
  <c r="B372" i="11"/>
  <c r="A372" i="11"/>
  <c r="C371" i="11"/>
  <c r="B371" i="11"/>
  <c r="A371" i="11"/>
  <c r="C370" i="11"/>
  <c r="B370" i="11"/>
  <c r="A370" i="11"/>
  <c r="C369" i="11"/>
  <c r="B369" i="11"/>
  <c r="A369" i="11"/>
  <c r="C368" i="11"/>
  <c r="B368" i="11"/>
  <c r="A368" i="11"/>
  <c r="C367" i="11"/>
  <c r="B367" i="11"/>
  <c r="A367" i="11"/>
  <c r="D366" i="11"/>
  <c r="C366" i="11"/>
  <c r="B366" i="11"/>
  <c r="A366" i="11"/>
  <c r="D365" i="11"/>
  <c r="C365" i="11"/>
  <c r="B365" i="11"/>
  <c r="A365" i="11"/>
  <c r="D364" i="11"/>
  <c r="C364" i="11"/>
  <c r="B364" i="11"/>
  <c r="A364" i="11"/>
  <c r="D363" i="11"/>
  <c r="C363" i="11"/>
  <c r="B363" i="11"/>
  <c r="A363" i="11"/>
  <c r="D362" i="11"/>
  <c r="C362" i="11"/>
  <c r="B362" i="11"/>
  <c r="A362" i="11"/>
  <c r="D361" i="11"/>
  <c r="C361" i="11"/>
  <c r="B361" i="11"/>
  <c r="A361" i="11"/>
  <c r="D360" i="11"/>
  <c r="C360" i="11"/>
  <c r="B360" i="11"/>
  <c r="A360" i="11"/>
  <c r="D359" i="11"/>
  <c r="C359" i="11"/>
  <c r="B359" i="11"/>
  <c r="A359" i="11"/>
  <c r="D358" i="11"/>
  <c r="C358" i="11"/>
  <c r="B358" i="11"/>
  <c r="A358" i="11"/>
  <c r="D357" i="11"/>
  <c r="C357" i="11"/>
  <c r="B357" i="11"/>
  <c r="A357" i="11"/>
  <c r="D356" i="11"/>
  <c r="C356" i="11"/>
  <c r="B356" i="11"/>
  <c r="A356" i="11"/>
  <c r="D355" i="11"/>
  <c r="C355" i="11"/>
  <c r="B355" i="11"/>
  <c r="A355" i="11"/>
  <c r="D354" i="11"/>
  <c r="C354" i="11"/>
  <c r="B354" i="11"/>
  <c r="A354" i="11"/>
  <c r="D353" i="11"/>
  <c r="C353" i="11"/>
  <c r="B353" i="11"/>
  <c r="A353" i="11"/>
  <c r="D352" i="11"/>
  <c r="C352" i="11"/>
  <c r="B352" i="11"/>
  <c r="A352" i="11"/>
  <c r="D351" i="11"/>
  <c r="C351" i="11"/>
  <c r="B351" i="11"/>
  <c r="A351" i="11"/>
  <c r="D350" i="11"/>
  <c r="C350" i="11"/>
  <c r="B350" i="11"/>
  <c r="A350" i="11"/>
  <c r="D349" i="11"/>
  <c r="C349" i="11"/>
  <c r="B349" i="11"/>
  <c r="A349" i="11"/>
  <c r="D348" i="11"/>
  <c r="C348" i="11"/>
  <c r="B348" i="11"/>
  <c r="A348" i="11"/>
  <c r="D347" i="11"/>
  <c r="C347" i="11"/>
  <c r="B347" i="11"/>
  <c r="A347" i="11"/>
  <c r="D346" i="11"/>
  <c r="C346" i="11"/>
  <c r="B346" i="11"/>
  <c r="A346" i="11"/>
  <c r="D345" i="11"/>
  <c r="C345" i="11"/>
  <c r="B345" i="11"/>
  <c r="A345" i="11"/>
  <c r="D344" i="11"/>
  <c r="C344" i="11"/>
  <c r="B344" i="11"/>
  <c r="A344" i="11"/>
  <c r="D343" i="11"/>
  <c r="C343" i="11"/>
  <c r="B343" i="11"/>
  <c r="A343" i="11"/>
  <c r="D342" i="11"/>
  <c r="C342" i="11"/>
  <c r="B342" i="11"/>
  <c r="A342" i="11"/>
  <c r="D341" i="11"/>
  <c r="C341" i="11"/>
  <c r="B341" i="11"/>
  <c r="A341" i="11"/>
  <c r="D340" i="11"/>
  <c r="C340" i="11"/>
  <c r="B340" i="11"/>
  <c r="A340" i="11"/>
  <c r="D339" i="11"/>
  <c r="C339" i="11"/>
  <c r="B339" i="11"/>
  <c r="A339" i="11"/>
  <c r="D338" i="11"/>
  <c r="C338" i="11"/>
  <c r="B338" i="11"/>
  <c r="A338" i="11"/>
  <c r="D337" i="11"/>
  <c r="C337" i="11"/>
  <c r="B337" i="11"/>
  <c r="A337" i="11"/>
  <c r="D336" i="11"/>
  <c r="C336" i="11"/>
  <c r="B336" i="11"/>
  <c r="A336" i="11"/>
  <c r="D335" i="11"/>
  <c r="C335" i="11"/>
  <c r="B335" i="11"/>
  <c r="A335" i="11"/>
  <c r="D334" i="11"/>
  <c r="C334" i="11"/>
  <c r="B334" i="11"/>
  <c r="A334" i="11"/>
  <c r="D333" i="11"/>
  <c r="C333" i="11"/>
  <c r="B333" i="11"/>
  <c r="A333" i="11"/>
  <c r="D332" i="11"/>
  <c r="C332" i="11"/>
  <c r="B332" i="11"/>
  <c r="A332" i="11"/>
  <c r="D331" i="11"/>
  <c r="C331" i="11"/>
  <c r="B331" i="11"/>
  <c r="A331" i="11"/>
  <c r="D330" i="11"/>
  <c r="C330" i="11"/>
  <c r="B330" i="11"/>
  <c r="A330" i="11"/>
  <c r="D329" i="11"/>
  <c r="C329" i="11"/>
  <c r="B329" i="11"/>
  <c r="A329" i="11"/>
  <c r="D328" i="11"/>
  <c r="C328" i="11"/>
  <c r="B328" i="11"/>
  <c r="A328" i="11"/>
  <c r="D327" i="11"/>
  <c r="C327" i="11"/>
  <c r="B327" i="11"/>
  <c r="A327" i="11"/>
  <c r="D326" i="11"/>
  <c r="C326" i="11"/>
  <c r="B326" i="11"/>
  <c r="A326" i="11"/>
  <c r="D325" i="11"/>
  <c r="C325" i="11"/>
  <c r="B325" i="11"/>
  <c r="A325" i="11"/>
  <c r="D324" i="11"/>
  <c r="C324" i="11"/>
  <c r="B324" i="11"/>
  <c r="A324" i="11"/>
  <c r="D323" i="11"/>
  <c r="C323" i="11"/>
  <c r="B323" i="11"/>
  <c r="A323" i="11"/>
  <c r="D322" i="11"/>
  <c r="C322" i="11"/>
  <c r="B322" i="11"/>
  <c r="A322" i="11"/>
  <c r="D321" i="11"/>
  <c r="C321" i="11"/>
  <c r="B321" i="11"/>
  <c r="A321" i="11"/>
  <c r="D320" i="11"/>
  <c r="C320" i="11"/>
  <c r="B320" i="11"/>
  <c r="A320" i="11"/>
  <c r="D319" i="11"/>
  <c r="C319" i="11"/>
  <c r="B319" i="11"/>
  <c r="A319" i="11"/>
  <c r="D318" i="11"/>
  <c r="C318" i="11"/>
  <c r="B318" i="11"/>
  <c r="A318" i="11"/>
  <c r="D317" i="11"/>
  <c r="C317" i="11"/>
  <c r="B317" i="11"/>
  <c r="A317" i="11"/>
  <c r="D316" i="11"/>
  <c r="C316" i="11"/>
  <c r="B316" i="11"/>
  <c r="A316" i="11"/>
  <c r="D315" i="11"/>
  <c r="C315" i="11"/>
  <c r="B315" i="11"/>
  <c r="A315" i="11"/>
  <c r="D314" i="11"/>
  <c r="C314" i="11"/>
  <c r="B314" i="11"/>
  <c r="A314" i="11"/>
  <c r="D313" i="11"/>
  <c r="C313" i="11"/>
  <c r="B313" i="11"/>
  <c r="A313" i="11"/>
  <c r="D312" i="11"/>
  <c r="C312" i="11"/>
  <c r="B312" i="11"/>
  <c r="A312" i="11"/>
  <c r="D311" i="11"/>
  <c r="C311" i="11"/>
  <c r="B311" i="11"/>
  <c r="A311" i="11"/>
  <c r="D310" i="11"/>
  <c r="C310" i="11"/>
  <c r="B310" i="11"/>
  <c r="A310" i="11"/>
  <c r="D309" i="11"/>
  <c r="C309" i="11"/>
  <c r="B309" i="11"/>
  <c r="A309" i="11"/>
  <c r="D308" i="11"/>
  <c r="C308" i="11"/>
  <c r="B308" i="11"/>
  <c r="A308" i="11"/>
  <c r="D307" i="11"/>
  <c r="C307" i="11"/>
  <c r="B307" i="11"/>
  <c r="A307" i="11"/>
  <c r="D306" i="11"/>
  <c r="C306" i="11"/>
  <c r="B306" i="11"/>
  <c r="A306" i="11"/>
  <c r="D305" i="11"/>
  <c r="C305" i="11"/>
  <c r="B305" i="11"/>
  <c r="A305" i="11"/>
  <c r="D304" i="11"/>
  <c r="C304" i="11"/>
  <c r="B304" i="11"/>
  <c r="A304" i="11"/>
  <c r="D303" i="11"/>
  <c r="C303" i="11"/>
  <c r="B303" i="11"/>
  <c r="A303" i="11"/>
  <c r="D302" i="11"/>
  <c r="C302" i="11"/>
  <c r="B302" i="11"/>
  <c r="A302" i="11"/>
  <c r="D301" i="11"/>
  <c r="C301" i="11"/>
  <c r="B301" i="11"/>
  <c r="A301" i="11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C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A10" i="11"/>
  <c r="D9" i="11"/>
  <c r="C9" i="11"/>
  <c r="A9" i="11"/>
  <c r="D8" i="11"/>
  <c r="C8" i="11"/>
  <c r="B8" i="11"/>
  <c r="A8" i="11"/>
  <c r="E7" i="11"/>
  <c r="D7" i="11"/>
  <c r="C7" i="11"/>
  <c r="B7" i="11"/>
  <c r="A7" i="11"/>
  <c r="J6" i="11"/>
  <c r="I6" i="11"/>
  <c r="H6" i="11"/>
  <c r="G6" i="11"/>
  <c r="F6" i="11"/>
  <c r="E6" i="11"/>
  <c r="D6" i="11"/>
  <c r="C6" i="11"/>
  <c r="B6" i="11"/>
  <c r="A6" i="11"/>
  <c r="J5" i="11"/>
  <c r="F5" i="11"/>
  <c r="E5" i="11"/>
  <c r="D5" i="11"/>
  <c r="C5" i="11"/>
  <c r="B5" i="11"/>
  <c r="A5" i="11"/>
  <c r="J4" i="11"/>
  <c r="I4" i="11"/>
  <c r="H4" i="11"/>
  <c r="G4" i="11"/>
  <c r="F4" i="11"/>
  <c r="E4" i="11"/>
  <c r="D4" i="11"/>
  <c r="C4" i="11"/>
  <c r="B4" i="11"/>
  <c r="A4" i="11"/>
  <c r="J3" i="11"/>
  <c r="I3" i="11"/>
  <c r="H3" i="11"/>
  <c r="G3" i="11"/>
  <c r="F3" i="11"/>
  <c r="C3" i="11"/>
  <c r="B3" i="11"/>
  <c r="A3" i="11"/>
  <c r="C2" i="11"/>
  <c r="B2" i="11"/>
  <c r="F1" i="11"/>
  <c r="D1" i="11"/>
  <c r="C1" i="11"/>
  <c r="B1" i="11"/>
  <c r="A1" i="11"/>
  <c r="J438" i="10"/>
  <c r="I438" i="10"/>
  <c r="H438" i="10"/>
  <c r="G438" i="10"/>
  <c r="F438" i="10"/>
  <c r="E438" i="10"/>
  <c r="D438" i="10"/>
  <c r="C438" i="10"/>
  <c r="B438" i="10"/>
  <c r="A438" i="10"/>
  <c r="J437" i="10"/>
  <c r="I437" i="10"/>
  <c r="H437" i="10"/>
  <c r="G437" i="10"/>
  <c r="F437" i="10"/>
  <c r="E437" i="10"/>
  <c r="D437" i="10"/>
  <c r="C437" i="10"/>
  <c r="B437" i="10"/>
  <c r="A437" i="10"/>
  <c r="J436" i="10"/>
  <c r="I436" i="10"/>
  <c r="H436" i="10"/>
  <c r="G436" i="10"/>
  <c r="F436" i="10"/>
  <c r="E436" i="10"/>
  <c r="D436" i="10"/>
  <c r="C436" i="10"/>
  <c r="B436" i="10"/>
  <c r="A436" i="10"/>
  <c r="J435" i="10"/>
  <c r="I435" i="10"/>
  <c r="H435" i="10"/>
  <c r="G435" i="10"/>
  <c r="F435" i="10"/>
  <c r="E435" i="10"/>
  <c r="D435" i="10"/>
  <c r="C435" i="10"/>
  <c r="B435" i="10"/>
  <c r="A435" i="10"/>
  <c r="J434" i="10"/>
  <c r="I434" i="10"/>
  <c r="H434" i="10"/>
  <c r="G434" i="10"/>
  <c r="F434" i="10"/>
  <c r="E434" i="10"/>
  <c r="D434" i="10"/>
  <c r="C434" i="10"/>
  <c r="B434" i="10"/>
  <c r="A434" i="10"/>
  <c r="J433" i="10"/>
  <c r="I433" i="10"/>
  <c r="H433" i="10"/>
  <c r="G433" i="10"/>
  <c r="F433" i="10"/>
  <c r="E433" i="10"/>
  <c r="D433" i="10"/>
  <c r="C433" i="10"/>
  <c r="B433" i="10"/>
  <c r="A433" i="10"/>
  <c r="J432" i="10"/>
  <c r="I432" i="10"/>
  <c r="H432" i="10"/>
  <c r="G432" i="10"/>
  <c r="F432" i="10"/>
  <c r="E432" i="10"/>
  <c r="D432" i="10"/>
  <c r="C432" i="10"/>
  <c r="B432" i="10"/>
  <c r="A432" i="10"/>
  <c r="J431" i="10"/>
  <c r="I431" i="10"/>
  <c r="H431" i="10"/>
  <c r="G431" i="10"/>
  <c r="F431" i="10"/>
  <c r="E431" i="10"/>
  <c r="D431" i="10"/>
  <c r="C431" i="10"/>
  <c r="B431" i="10"/>
  <c r="A431" i="10"/>
  <c r="J430" i="10"/>
  <c r="I430" i="10"/>
  <c r="H430" i="10"/>
  <c r="G430" i="10"/>
  <c r="F430" i="10"/>
  <c r="E430" i="10"/>
  <c r="D430" i="10"/>
  <c r="C430" i="10"/>
  <c r="B430" i="10"/>
  <c r="A430" i="10"/>
  <c r="J429" i="10"/>
  <c r="I429" i="10"/>
  <c r="H429" i="10"/>
  <c r="G429" i="10"/>
  <c r="F429" i="10"/>
  <c r="E429" i="10"/>
  <c r="D429" i="10"/>
  <c r="C429" i="10"/>
  <c r="B429" i="10"/>
  <c r="A429" i="10"/>
  <c r="I428" i="10"/>
  <c r="H428" i="10"/>
  <c r="G428" i="10"/>
  <c r="F428" i="10"/>
  <c r="E428" i="10"/>
  <c r="D428" i="10"/>
  <c r="C428" i="10"/>
  <c r="B428" i="10"/>
  <c r="A428" i="10"/>
  <c r="I427" i="10"/>
  <c r="H427" i="10"/>
  <c r="G427" i="10"/>
  <c r="F427" i="10"/>
  <c r="E427" i="10"/>
  <c r="D427" i="10"/>
  <c r="C427" i="10"/>
  <c r="B427" i="10"/>
  <c r="A427" i="10"/>
  <c r="I426" i="10"/>
  <c r="H426" i="10"/>
  <c r="G426" i="10"/>
  <c r="F426" i="10"/>
  <c r="E426" i="10"/>
  <c r="D426" i="10"/>
  <c r="C426" i="10"/>
  <c r="B426" i="10"/>
  <c r="A426" i="10"/>
  <c r="I425" i="10"/>
  <c r="H425" i="10"/>
  <c r="G425" i="10"/>
  <c r="F425" i="10"/>
  <c r="E425" i="10"/>
  <c r="D425" i="10"/>
  <c r="C425" i="10"/>
  <c r="B425" i="10"/>
  <c r="A425" i="10"/>
  <c r="I424" i="10"/>
  <c r="H424" i="10"/>
  <c r="G424" i="10"/>
  <c r="F424" i="10"/>
  <c r="E424" i="10"/>
  <c r="D424" i="10"/>
  <c r="C424" i="10"/>
  <c r="B424" i="10"/>
  <c r="A424" i="10"/>
  <c r="I423" i="10"/>
  <c r="H423" i="10"/>
  <c r="G423" i="10"/>
  <c r="F423" i="10"/>
  <c r="E423" i="10"/>
  <c r="D423" i="10"/>
  <c r="C423" i="10"/>
  <c r="B423" i="10"/>
  <c r="A423" i="10"/>
  <c r="I422" i="10"/>
  <c r="H422" i="10"/>
  <c r="G422" i="10"/>
  <c r="F422" i="10"/>
  <c r="E422" i="10"/>
  <c r="D422" i="10"/>
  <c r="C422" i="10"/>
  <c r="B422" i="10"/>
  <c r="A422" i="10"/>
  <c r="I421" i="10"/>
  <c r="H421" i="10"/>
  <c r="G421" i="10"/>
  <c r="F421" i="10"/>
  <c r="E421" i="10"/>
  <c r="D421" i="10"/>
  <c r="C421" i="10"/>
  <c r="B421" i="10"/>
  <c r="A421" i="10"/>
  <c r="I420" i="10"/>
  <c r="H420" i="10"/>
  <c r="G420" i="10"/>
  <c r="F420" i="10"/>
  <c r="E420" i="10"/>
  <c r="D420" i="10"/>
  <c r="C420" i="10"/>
  <c r="B420" i="10"/>
  <c r="A420" i="10"/>
  <c r="I419" i="10"/>
  <c r="H419" i="10"/>
  <c r="G419" i="10"/>
  <c r="F419" i="10"/>
  <c r="E419" i="10"/>
  <c r="D419" i="10"/>
  <c r="C419" i="10"/>
  <c r="B419" i="10"/>
  <c r="A419" i="10"/>
  <c r="I418" i="10"/>
  <c r="H418" i="10"/>
  <c r="G418" i="10"/>
  <c r="F418" i="10"/>
  <c r="E418" i="10"/>
  <c r="D418" i="10"/>
  <c r="C418" i="10"/>
  <c r="B418" i="10"/>
  <c r="A418" i="10"/>
  <c r="I417" i="10"/>
  <c r="H417" i="10"/>
  <c r="G417" i="10"/>
  <c r="F417" i="10"/>
  <c r="E417" i="10"/>
  <c r="D417" i="10"/>
  <c r="C417" i="10"/>
  <c r="B417" i="10"/>
  <c r="A417" i="10"/>
  <c r="I416" i="10"/>
  <c r="H416" i="10"/>
  <c r="G416" i="10"/>
  <c r="F416" i="10"/>
  <c r="E416" i="10"/>
  <c r="D416" i="10"/>
  <c r="C416" i="10"/>
  <c r="B416" i="10"/>
  <c r="A416" i="10"/>
  <c r="I415" i="10"/>
  <c r="H415" i="10"/>
  <c r="G415" i="10"/>
  <c r="F415" i="10"/>
  <c r="E415" i="10"/>
  <c r="D415" i="10"/>
  <c r="C415" i="10"/>
  <c r="B415" i="10"/>
  <c r="A415" i="10"/>
  <c r="I414" i="10"/>
  <c r="H414" i="10"/>
  <c r="G414" i="10"/>
  <c r="F414" i="10"/>
  <c r="E414" i="10"/>
  <c r="D414" i="10"/>
  <c r="C414" i="10"/>
  <c r="B414" i="10"/>
  <c r="A414" i="10"/>
  <c r="I413" i="10"/>
  <c r="H413" i="10"/>
  <c r="G413" i="10"/>
  <c r="F413" i="10"/>
  <c r="E413" i="10"/>
  <c r="D413" i="10"/>
  <c r="C413" i="10"/>
  <c r="B413" i="10"/>
  <c r="A413" i="10"/>
  <c r="I412" i="10"/>
  <c r="H412" i="10"/>
  <c r="G412" i="10"/>
  <c r="F412" i="10"/>
  <c r="E412" i="10"/>
  <c r="D412" i="10"/>
  <c r="C412" i="10"/>
  <c r="B412" i="10"/>
  <c r="A412" i="10"/>
  <c r="I411" i="10"/>
  <c r="H411" i="10"/>
  <c r="G411" i="10"/>
  <c r="F411" i="10"/>
  <c r="E411" i="10"/>
  <c r="D411" i="10"/>
  <c r="C411" i="10"/>
  <c r="B411" i="10"/>
  <c r="A411" i="10"/>
  <c r="I410" i="10"/>
  <c r="H410" i="10"/>
  <c r="G410" i="10"/>
  <c r="F410" i="10"/>
  <c r="E410" i="10"/>
  <c r="D410" i="10"/>
  <c r="C410" i="10"/>
  <c r="B410" i="10"/>
  <c r="A410" i="10"/>
  <c r="I409" i="10"/>
  <c r="H409" i="10"/>
  <c r="G409" i="10"/>
  <c r="F409" i="10"/>
  <c r="E409" i="10"/>
  <c r="D409" i="10"/>
  <c r="C409" i="10"/>
  <c r="B409" i="10"/>
  <c r="A409" i="10"/>
  <c r="I408" i="10"/>
  <c r="H408" i="10"/>
  <c r="G408" i="10"/>
  <c r="F408" i="10"/>
  <c r="E408" i="10"/>
  <c r="D408" i="10"/>
  <c r="C408" i="10"/>
  <c r="B408" i="10"/>
  <c r="A408" i="10"/>
  <c r="I407" i="10"/>
  <c r="H407" i="10"/>
  <c r="G407" i="10"/>
  <c r="F407" i="10"/>
  <c r="E407" i="10"/>
  <c r="D407" i="10"/>
  <c r="C407" i="10"/>
  <c r="B407" i="10"/>
  <c r="A407" i="10"/>
  <c r="I406" i="10"/>
  <c r="H406" i="10"/>
  <c r="G406" i="10"/>
  <c r="F406" i="10"/>
  <c r="E406" i="10"/>
  <c r="D406" i="10"/>
  <c r="C406" i="10"/>
  <c r="B406" i="10"/>
  <c r="A406" i="10"/>
  <c r="I405" i="10"/>
  <c r="H405" i="10"/>
  <c r="G405" i="10"/>
  <c r="F405" i="10"/>
  <c r="E405" i="10"/>
  <c r="D405" i="10"/>
  <c r="C405" i="10"/>
  <c r="B405" i="10"/>
  <c r="A405" i="10"/>
  <c r="I404" i="10"/>
  <c r="H404" i="10"/>
  <c r="G404" i="10"/>
  <c r="F404" i="10"/>
  <c r="E404" i="10"/>
  <c r="D404" i="10"/>
  <c r="C404" i="10"/>
  <c r="B404" i="10"/>
  <c r="A404" i="10"/>
  <c r="I403" i="10"/>
  <c r="H403" i="10"/>
  <c r="G403" i="10"/>
  <c r="F403" i="10"/>
  <c r="E403" i="10"/>
  <c r="D403" i="10"/>
  <c r="C403" i="10"/>
  <c r="B403" i="10"/>
  <c r="A403" i="10"/>
  <c r="I402" i="10"/>
  <c r="H402" i="10"/>
  <c r="G402" i="10"/>
  <c r="F402" i="10"/>
  <c r="E402" i="10"/>
  <c r="D402" i="10"/>
  <c r="C402" i="10"/>
  <c r="B402" i="10"/>
  <c r="A402" i="10"/>
  <c r="I401" i="10"/>
  <c r="H401" i="10"/>
  <c r="G401" i="10"/>
  <c r="F401" i="10"/>
  <c r="E401" i="10"/>
  <c r="D401" i="10"/>
  <c r="C401" i="10"/>
  <c r="B401" i="10"/>
  <c r="A401" i="10"/>
  <c r="I400" i="10"/>
  <c r="H400" i="10"/>
  <c r="G400" i="10"/>
  <c r="F400" i="10"/>
  <c r="E400" i="10"/>
  <c r="D400" i="10"/>
  <c r="C400" i="10"/>
  <c r="B400" i="10"/>
  <c r="A400" i="10"/>
  <c r="I399" i="10"/>
  <c r="H399" i="10"/>
  <c r="G399" i="10"/>
  <c r="F399" i="10"/>
  <c r="E399" i="10"/>
  <c r="D399" i="10"/>
  <c r="C399" i="10"/>
  <c r="B399" i="10"/>
  <c r="A399" i="10"/>
  <c r="I398" i="10"/>
  <c r="H398" i="10"/>
  <c r="G398" i="10"/>
  <c r="F398" i="10"/>
  <c r="E398" i="10"/>
  <c r="D398" i="10"/>
  <c r="C398" i="10"/>
  <c r="B398" i="10"/>
  <c r="A398" i="10"/>
  <c r="I397" i="10"/>
  <c r="H397" i="10"/>
  <c r="G397" i="10"/>
  <c r="F397" i="10"/>
  <c r="E397" i="10"/>
  <c r="D397" i="10"/>
  <c r="C397" i="10"/>
  <c r="B397" i="10"/>
  <c r="A397" i="10"/>
  <c r="I396" i="10"/>
  <c r="H396" i="10"/>
  <c r="G396" i="10"/>
  <c r="F396" i="10"/>
  <c r="E396" i="10"/>
  <c r="D396" i="10"/>
  <c r="C396" i="10"/>
  <c r="B396" i="10"/>
  <c r="A396" i="10"/>
  <c r="I395" i="10"/>
  <c r="H395" i="10"/>
  <c r="G395" i="10"/>
  <c r="F395" i="10"/>
  <c r="E395" i="10"/>
  <c r="D395" i="10"/>
  <c r="C395" i="10"/>
  <c r="B395" i="10"/>
  <c r="A395" i="10"/>
  <c r="I394" i="10"/>
  <c r="H394" i="10"/>
  <c r="G394" i="10"/>
  <c r="F394" i="10"/>
  <c r="E394" i="10"/>
  <c r="D394" i="10"/>
  <c r="C394" i="10"/>
  <c r="B394" i="10"/>
  <c r="A394" i="10"/>
  <c r="I393" i="10"/>
  <c r="H393" i="10"/>
  <c r="G393" i="10"/>
  <c r="F393" i="10"/>
  <c r="E393" i="10"/>
  <c r="D393" i="10"/>
  <c r="C393" i="10"/>
  <c r="B393" i="10"/>
  <c r="A393" i="10"/>
  <c r="I392" i="10"/>
  <c r="H392" i="10"/>
  <c r="G392" i="10"/>
  <c r="F392" i="10"/>
  <c r="E392" i="10"/>
  <c r="D392" i="10"/>
  <c r="C392" i="10"/>
  <c r="B392" i="10"/>
  <c r="A392" i="10"/>
  <c r="I391" i="10"/>
  <c r="H391" i="10"/>
  <c r="G391" i="10"/>
  <c r="F391" i="10"/>
  <c r="E391" i="10"/>
  <c r="D391" i="10"/>
  <c r="C391" i="10"/>
  <c r="B391" i="10"/>
  <c r="A391" i="10"/>
  <c r="I390" i="10"/>
  <c r="H390" i="10"/>
  <c r="G390" i="10"/>
  <c r="F390" i="10"/>
  <c r="E390" i="10"/>
  <c r="D390" i="10"/>
  <c r="C390" i="10"/>
  <c r="B390" i="10"/>
  <c r="A390" i="10"/>
  <c r="I389" i="10"/>
  <c r="H389" i="10"/>
  <c r="G389" i="10"/>
  <c r="F389" i="10"/>
  <c r="E389" i="10"/>
  <c r="D389" i="10"/>
  <c r="C389" i="10"/>
  <c r="B389" i="10"/>
  <c r="A389" i="10"/>
  <c r="I388" i="10"/>
  <c r="H388" i="10"/>
  <c r="G388" i="10"/>
  <c r="F388" i="10"/>
  <c r="E388" i="10"/>
  <c r="D388" i="10"/>
  <c r="C388" i="10"/>
  <c r="B388" i="10"/>
  <c r="A388" i="10"/>
  <c r="I387" i="10"/>
  <c r="H387" i="10"/>
  <c r="G387" i="10"/>
  <c r="F387" i="10"/>
  <c r="E387" i="10"/>
  <c r="D387" i="10"/>
  <c r="C387" i="10"/>
  <c r="B387" i="10"/>
  <c r="A387" i="10"/>
  <c r="I386" i="10"/>
  <c r="H386" i="10"/>
  <c r="G386" i="10"/>
  <c r="F386" i="10"/>
  <c r="E386" i="10"/>
  <c r="D386" i="10"/>
  <c r="C386" i="10"/>
  <c r="B386" i="10"/>
  <c r="A386" i="10"/>
  <c r="C385" i="10"/>
  <c r="B385" i="10"/>
  <c r="A385" i="10"/>
  <c r="C384" i="10"/>
  <c r="B384" i="10"/>
  <c r="A384" i="10"/>
  <c r="C383" i="10"/>
  <c r="B383" i="10"/>
  <c r="A383" i="10"/>
  <c r="C382" i="10"/>
  <c r="B382" i="10"/>
  <c r="A382" i="10"/>
  <c r="C381" i="10"/>
  <c r="B381" i="10"/>
  <c r="A381" i="10"/>
  <c r="C380" i="10"/>
  <c r="B380" i="10"/>
  <c r="A380" i="10"/>
  <c r="C379" i="10"/>
  <c r="B379" i="10"/>
  <c r="A379" i="10"/>
  <c r="C378" i="10"/>
  <c r="B378" i="10"/>
  <c r="A378" i="10"/>
  <c r="C377" i="10"/>
  <c r="B377" i="10"/>
  <c r="A377" i="10"/>
  <c r="C376" i="10"/>
  <c r="B376" i="10"/>
  <c r="A376" i="10"/>
  <c r="C375" i="10"/>
  <c r="B375" i="10"/>
  <c r="A375" i="10"/>
  <c r="C374" i="10"/>
  <c r="B374" i="10"/>
  <c r="A374" i="10"/>
  <c r="C373" i="10"/>
  <c r="B373" i="10"/>
  <c r="A373" i="10"/>
  <c r="C372" i="10"/>
  <c r="B372" i="10"/>
  <c r="A372" i="10"/>
  <c r="C371" i="10"/>
  <c r="B371" i="10"/>
  <c r="A371" i="10"/>
  <c r="C370" i="10"/>
  <c r="B370" i="10"/>
  <c r="A370" i="10"/>
  <c r="C369" i="10"/>
  <c r="B369" i="10"/>
  <c r="A369" i="10"/>
  <c r="C368" i="10"/>
  <c r="B368" i="10"/>
  <c r="A368" i="10"/>
  <c r="C367" i="10"/>
  <c r="B367" i="10"/>
  <c r="A367" i="10"/>
  <c r="D366" i="10"/>
  <c r="C366" i="10"/>
  <c r="B366" i="10"/>
  <c r="A366" i="10"/>
  <c r="D365" i="10"/>
  <c r="C365" i="10"/>
  <c r="B365" i="10"/>
  <c r="A365" i="10"/>
  <c r="D364" i="10"/>
  <c r="C364" i="10"/>
  <c r="B364" i="10"/>
  <c r="A364" i="10"/>
  <c r="D363" i="10"/>
  <c r="C363" i="10"/>
  <c r="B363" i="10"/>
  <c r="A363" i="10"/>
  <c r="D362" i="10"/>
  <c r="C362" i="10"/>
  <c r="B362" i="10"/>
  <c r="A362" i="10"/>
  <c r="D361" i="10"/>
  <c r="C361" i="10"/>
  <c r="B361" i="10"/>
  <c r="A361" i="10"/>
  <c r="D360" i="10"/>
  <c r="C360" i="10"/>
  <c r="B360" i="10"/>
  <c r="A360" i="10"/>
  <c r="D359" i="10"/>
  <c r="C359" i="10"/>
  <c r="B359" i="10"/>
  <c r="A359" i="10"/>
  <c r="D358" i="10"/>
  <c r="C358" i="10"/>
  <c r="B358" i="10"/>
  <c r="A358" i="10"/>
  <c r="D357" i="10"/>
  <c r="C357" i="10"/>
  <c r="B357" i="10"/>
  <c r="A357" i="10"/>
  <c r="D356" i="10"/>
  <c r="C356" i="10"/>
  <c r="B356" i="10"/>
  <c r="A356" i="10"/>
  <c r="D355" i="10"/>
  <c r="C355" i="10"/>
  <c r="B355" i="10"/>
  <c r="A355" i="10"/>
  <c r="D354" i="10"/>
  <c r="C354" i="10"/>
  <c r="B354" i="10"/>
  <c r="A354" i="10"/>
  <c r="D353" i="10"/>
  <c r="C353" i="10"/>
  <c r="B353" i="10"/>
  <c r="A353" i="10"/>
  <c r="D352" i="10"/>
  <c r="C352" i="10"/>
  <c r="B352" i="10"/>
  <c r="A352" i="10"/>
  <c r="D351" i="10"/>
  <c r="C351" i="10"/>
  <c r="B351" i="10"/>
  <c r="A351" i="10"/>
  <c r="D350" i="10"/>
  <c r="C350" i="10"/>
  <c r="B350" i="10"/>
  <c r="A350" i="10"/>
  <c r="D349" i="10"/>
  <c r="C349" i="10"/>
  <c r="B349" i="10"/>
  <c r="A349" i="10"/>
  <c r="D348" i="10"/>
  <c r="C348" i="10"/>
  <c r="B348" i="10"/>
  <c r="A348" i="10"/>
  <c r="D347" i="10"/>
  <c r="C347" i="10"/>
  <c r="B347" i="10"/>
  <c r="A347" i="10"/>
  <c r="D346" i="10"/>
  <c r="C346" i="10"/>
  <c r="B346" i="10"/>
  <c r="A346" i="10"/>
  <c r="D345" i="10"/>
  <c r="C345" i="10"/>
  <c r="B345" i="10"/>
  <c r="A345" i="10"/>
  <c r="D344" i="10"/>
  <c r="C344" i="10"/>
  <c r="B344" i="10"/>
  <c r="A344" i="10"/>
  <c r="D343" i="10"/>
  <c r="C343" i="10"/>
  <c r="B343" i="10"/>
  <c r="A343" i="10"/>
  <c r="D342" i="10"/>
  <c r="C342" i="10"/>
  <c r="B342" i="10"/>
  <c r="A342" i="10"/>
  <c r="D341" i="10"/>
  <c r="C341" i="10"/>
  <c r="B341" i="10"/>
  <c r="A341" i="10"/>
  <c r="D340" i="10"/>
  <c r="C340" i="10"/>
  <c r="B340" i="10"/>
  <c r="A340" i="10"/>
  <c r="D339" i="10"/>
  <c r="C339" i="10"/>
  <c r="B339" i="10"/>
  <c r="A339" i="10"/>
  <c r="D338" i="10"/>
  <c r="C338" i="10"/>
  <c r="B338" i="10"/>
  <c r="A338" i="10"/>
  <c r="D337" i="10"/>
  <c r="C337" i="10"/>
  <c r="B337" i="10"/>
  <c r="A337" i="10"/>
  <c r="D336" i="10"/>
  <c r="C336" i="10"/>
  <c r="B336" i="10"/>
  <c r="A336" i="10"/>
  <c r="D335" i="10"/>
  <c r="C335" i="10"/>
  <c r="B335" i="10"/>
  <c r="A335" i="10"/>
  <c r="D334" i="10"/>
  <c r="C334" i="10"/>
  <c r="B334" i="10"/>
  <c r="A334" i="10"/>
  <c r="D333" i="10"/>
  <c r="C333" i="10"/>
  <c r="B333" i="10"/>
  <c r="A333" i="10"/>
  <c r="D332" i="10"/>
  <c r="C332" i="10"/>
  <c r="B332" i="10"/>
  <c r="A332" i="10"/>
  <c r="D331" i="10"/>
  <c r="C331" i="10"/>
  <c r="B331" i="10"/>
  <c r="A331" i="10"/>
  <c r="D330" i="10"/>
  <c r="C330" i="10"/>
  <c r="B330" i="10"/>
  <c r="A330" i="10"/>
  <c r="D329" i="10"/>
  <c r="C329" i="10"/>
  <c r="B329" i="10"/>
  <c r="A329" i="10"/>
  <c r="D328" i="10"/>
  <c r="C328" i="10"/>
  <c r="B328" i="10"/>
  <c r="A328" i="10"/>
  <c r="D327" i="10"/>
  <c r="C327" i="10"/>
  <c r="B327" i="10"/>
  <c r="A327" i="10"/>
  <c r="D326" i="10"/>
  <c r="C326" i="10"/>
  <c r="B326" i="10"/>
  <c r="A326" i="10"/>
  <c r="D325" i="10"/>
  <c r="C325" i="10"/>
  <c r="B325" i="10"/>
  <c r="A325" i="10"/>
  <c r="D324" i="10"/>
  <c r="C324" i="10"/>
  <c r="B324" i="10"/>
  <c r="A324" i="10"/>
  <c r="D323" i="10"/>
  <c r="C323" i="10"/>
  <c r="B323" i="10"/>
  <c r="A323" i="10"/>
  <c r="D322" i="10"/>
  <c r="C322" i="10"/>
  <c r="B322" i="10"/>
  <c r="A322" i="10"/>
  <c r="D321" i="10"/>
  <c r="C321" i="10"/>
  <c r="B321" i="10"/>
  <c r="A321" i="10"/>
  <c r="D320" i="10"/>
  <c r="C320" i="10"/>
  <c r="B320" i="10"/>
  <c r="A320" i="10"/>
  <c r="D319" i="10"/>
  <c r="C319" i="10"/>
  <c r="B319" i="10"/>
  <c r="A319" i="10"/>
  <c r="D318" i="10"/>
  <c r="C318" i="10"/>
  <c r="B318" i="10"/>
  <c r="A318" i="10"/>
  <c r="D317" i="10"/>
  <c r="C317" i="10"/>
  <c r="B317" i="10"/>
  <c r="A317" i="10"/>
  <c r="D316" i="10"/>
  <c r="C316" i="10"/>
  <c r="B316" i="10"/>
  <c r="A316" i="10"/>
  <c r="D315" i="10"/>
  <c r="C315" i="10"/>
  <c r="B315" i="10"/>
  <c r="A315" i="10"/>
  <c r="D314" i="10"/>
  <c r="C314" i="10"/>
  <c r="B314" i="10"/>
  <c r="A314" i="10"/>
  <c r="D313" i="10"/>
  <c r="C313" i="10"/>
  <c r="B313" i="10"/>
  <c r="A313" i="10"/>
  <c r="D312" i="10"/>
  <c r="C312" i="10"/>
  <c r="B312" i="10"/>
  <c r="A312" i="10"/>
  <c r="D311" i="10"/>
  <c r="C311" i="10"/>
  <c r="B311" i="10"/>
  <c r="A311" i="10"/>
  <c r="D310" i="10"/>
  <c r="C310" i="10"/>
  <c r="B310" i="10"/>
  <c r="A310" i="10"/>
  <c r="D309" i="10"/>
  <c r="C309" i="10"/>
  <c r="B309" i="10"/>
  <c r="A309" i="10"/>
  <c r="D308" i="10"/>
  <c r="C308" i="10"/>
  <c r="B308" i="10"/>
  <c r="A308" i="10"/>
  <c r="D307" i="10"/>
  <c r="C307" i="10"/>
  <c r="B307" i="10"/>
  <c r="A307" i="10"/>
  <c r="D306" i="10"/>
  <c r="C306" i="10"/>
  <c r="B306" i="10"/>
  <c r="A306" i="10"/>
  <c r="D305" i="10"/>
  <c r="C305" i="10"/>
  <c r="B305" i="10"/>
  <c r="A305" i="10"/>
  <c r="D304" i="10"/>
  <c r="C304" i="10"/>
  <c r="B304" i="10"/>
  <c r="A304" i="10"/>
  <c r="D303" i="10"/>
  <c r="C303" i="10"/>
  <c r="B303" i="10"/>
  <c r="A303" i="10"/>
  <c r="D302" i="10"/>
  <c r="C302" i="10"/>
  <c r="B302" i="10"/>
  <c r="A302" i="10"/>
  <c r="D301" i="10"/>
  <c r="C301" i="10"/>
  <c r="B301" i="10"/>
  <c r="A301" i="10"/>
  <c r="D300" i="10"/>
  <c r="C300" i="10"/>
  <c r="B300" i="10"/>
  <c r="A300" i="10"/>
  <c r="D299" i="10"/>
  <c r="C299" i="10"/>
  <c r="B299" i="10"/>
  <c r="A299" i="10"/>
  <c r="D298" i="10"/>
  <c r="C298" i="10"/>
  <c r="B298" i="10"/>
  <c r="A298" i="10"/>
  <c r="D297" i="10"/>
  <c r="C297" i="10"/>
  <c r="B297" i="10"/>
  <c r="A297" i="10"/>
  <c r="D296" i="10"/>
  <c r="C296" i="10"/>
  <c r="B296" i="10"/>
  <c r="A296" i="10"/>
  <c r="D295" i="10"/>
  <c r="C295" i="10"/>
  <c r="B295" i="10"/>
  <c r="A295" i="10"/>
  <c r="D294" i="10"/>
  <c r="C294" i="10"/>
  <c r="B294" i="10"/>
  <c r="A294" i="10"/>
  <c r="D293" i="10"/>
  <c r="C293" i="10"/>
  <c r="B293" i="10"/>
  <c r="A293" i="10"/>
  <c r="D292" i="10"/>
  <c r="C292" i="10"/>
  <c r="B292" i="10"/>
  <c r="A292" i="10"/>
  <c r="D291" i="10"/>
  <c r="C291" i="10"/>
  <c r="B291" i="10"/>
  <c r="A291" i="10"/>
  <c r="D290" i="10"/>
  <c r="C290" i="10"/>
  <c r="B290" i="10"/>
  <c r="A290" i="10"/>
  <c r="D289" i="10"/>
  <c r="C289" i="10"/>
  <c r="B289" i="10"/>
  <c r="A289" i="10"/>
  <c r="D288" i="10"/>
  <c r="C288" i="10"/>
  <c r="B288" i="10"/>
  <c r="A288" i="10"/>
  <c r="D287" i="10"/>
  <c r="C287" i="10"/>
  <c r="B287" i="10"/>
  <c r="A287" i="10"/>
  <c r="D286" i="10"/>
  <c r="C286" i="10"/>
  <c r="B286" i="10"/>
  <c r="A286" i="10"/>
  <c r="D285" i="10"/>
  <c r="C285" i="10"/>
  <c r="B285" i="10"/>
  <c r="A285" i="10"/>
  <c r="D284" i="10"/>
  <c r="C284" i="10"/>
  <c r="B284" i="10"/>
  <c r="A284" i="10"/>
  <c r="D283" i="10"/>
  <c r="C283" i="10"/>
  <c r="B283" i="10"/>
  <c r="A283" i="10"/>
  <c r="D282" i="10"/>
  <c r="C282" i="10"/>
  <c r="B282" i="10"/>
  <c r="A282" i="10"/>
  <c r="D281" i="10"/>
  <c r="C281" i="10"/>
  <c r="B281" i="10"/>
  <c r="A281" i="10"/>
  <c r="D280" i="10"/>
  <c r="C280" i="10"/>
  <c r="B280" i="10"/>
  <c r="A280" i="10"/>
  <c r="D279" i="10"/>
  <c r="C279" i="10"/>
  <c r="B279" i="10"/>
  <c r="A279" i="10"/>
  <c r="D278" i="10"/>
  <c r="C278" i="10"/>
  <c r="B278" i="10"/>
  <c r="A278" i="10"/>
  <c r="D277" i="10"/>
  <c r="C277" i="10"/>
  <c r="B277" i="10"/>
  <c r="A277" i="10"/>
  <c r="D276" i="10"/>
  <c r="C276" i="10"/>
  <c r="B276" i="10"/>
  <c r="A276" i="10"/>
  <c r="D275" i="10"/>
  <c r="C275" i="10"/>
  <c r="B275" i="10"/>
  <c r="A275" i="10"/>
  <c r="D274" i="10"/>
  <c r="C274" i="10"/>
  <c r="B274" i="10"/>
  <c r="A274" i="10"/>
  <c r="D273" i="10"/>
  <c r="C273" i="10"/>
  <c r="B273" i="10"/>
  <c r="A273" i="10"/>
  <c r="D272" i="10"/>
  <c r="C272" i="10"/>
  <c r="B272" i="10"/>
  <c r="A272" i="10"/>
  <c r="D271" i="10"/>
  <c r="C271" i="10"/>
  <c r="B271" i="10"/>
  <c r="A271" i="10"/>
  <c r="D270" i="10"/>
  <c r="C270" i="10"/>
  <c r="A270" i="10"/>
  <c r="D269" i="10"/>
  <c r="C269" i="10"/>
  <c r="B269" i="10"/>
  <c r="A269" i="10"/>
  <c r="D268" i="10"/>
  <c r="C268" i="10"/>
  <c r="B268" i="10"/>
  <c r="A268" i="10"/>
  <c r="D267" i="10"/>
  <c r="C267" i="10"/>
  <c r="B267" i="10"/>
  <c r="A267" i="10"/>
  <c r="D266" i="10"/>
  <c r="C266" i="10"/>
  <c r="B266" i="10"/>
  <c r="A266" i="10"/>
  <c r="D265" i="10"/>
  <c r="C265" i="10"/>
  <c r="B265" i="10"/>
  <c r="A265" i="10"/>
  <c r="D264" i="10"/>
  <c r="C264" i="10"/>
  <c r="B264" i="10"/>
  <c r="A264" i="10"/>
  <c r="D263" i="10"/>
  <c r="C263" i="10"/>
  <c r="B263" i="10"/>
  <c r="A263" i="10"/>
  <c r="D262" i="10"/>
  <c r="C262" i="10"/>
  <c r="B262" i="10"/>
  <c r="A262" i="10"/>
  <c r="D261" i="10"/>
  <c r="C261" i="10"/>
  <c r="B261" i="10"/>
  <c r="A261" i="10"/>
  <c r="D260" i="10"/>
  <c r="C260" i="10"/>
  <c r="B260" i="10"/>
  <c r="A260" i="10"/>
  <c r="D259" i="10"/>
  <c r="C259" i="10"/>
  <c r="B259" i="10"/>
  <c r="A259" i="10"/>
  <c r="D258" i="10"/>
  <c r="C258" i="10"/>
  <c r="B258" i="10"/>
  <c r="A258" i="10"/>
  <c r="D257" i="10"/>
  <c r="C257" i="10"/>
  <c r="B257" i="10"/>
  <c r="A257" i="10"/>
  <c r="D256" i="10"/>
  <c r="C256" i="10"/>
  <c r="B256" i="10"/>
  <c r="A256" i="10"/>
  <c r="D255" i="10"/>
  <c r="C255" i="10"/>
  <c r="B255" i="10"/>
  <c r="A255" i="10"/>
  <c r="D254" i="10"/>
  <c r="C254" i="10"/>
  <c r="B254" i="10"/>
  <c r="A254" i="10"/>
  <c r="D253" i="10"/>
  <c r="C253" i="10"/>
  <c r="B253" i="10"/>
  <c r="A253" i="10"/>
  <c r="D252" i="10"/>
  <c r="C252" i="10"/>
  <c r="B252" i="10"/>
  <c r="A252" i="10"/>
  <c r="D251" i="10"/>
  <c r="C251" i="10"/>
  <c r="B251" i="10"/>
  <c r="A251" i="10"/>
  <c r="D250" i="10"/>
  <c r="C250" i="10"/>
  <c r="B250" i="10"/>
  <c r="A250" i="10"/>
  <c r="D249" i="10"/>
  <c r="C249" i="10"/>
  <c r="B249" i="10"/>
  <c r="A249" i="10"/>
  <c r="D248" i="10"/>
  <c r="C248" i="10"/>
  <c r="B248" i="10"/>
  <c r="A248" i="10"/>
  <c r="D247" i="10"/>
  <c r="C247" i="10"/>
  <c r="B247" i="10"/>
  <c r="A247" i="10"/>
  <c r="D246" i="10"/>
  <c r="C246" i="10"/>
  <c r="B246" i="10"/>
  <c r="A246" i="10"/>
  <c r="D245" i="10"/>
  <c r="C245" i="10"/>
  <c r="B245" i="10"/>
  <c r="A245" i="10"/>
  <c r="D244" i="10"/>
  <c r="C244" i="10"/>
  <c r="B244" i="10"/>
  <c r="A244" i="10"/>
  <c r="D243" i="10"/>
  <c r="C243" i="10"/>
  <c r="B243" i="10"/>
  <c r="A243" i="10"/>
  <c r="D242" i="10"/>
  <c r="C242" i="10"/>
  <c r="B242" i="10"/>
  <c r="A242" i="10"/>
  <c r="D241" i="10"/>
  <c r="C241" i="10"/>
  <c r="B241" i="10"/>
  <c r="A241" i="10"/>
  <c r="D240" i="10"/>
  <c r="C240" i="10"/>
  <c r="B240" i="10"/>
  <c r="A240" i="10"/>
  <c r="D239" i="10"/>
  <c r="C239" i="10"/>
  <c r="B239" i="10"/>
  <c r="A239" i="10"/>
  <c r="D238" i="10"/>
  <c r="C238" i="10"/>
  <c r="B238" i="10"/>
  <c r="A238" i="10"/>
  <c r="D237" i="10"/>
  <c r="C237" i="10"/>
  <c r="B237" i="10"/>
  <c r="A237" i="10"/>
  <c r="D236" i="10"/>
  <c r="C236" i="10"/>
  <c r="B236" i="10"/>
  <c r="A236" i="10"/>
  <c r="D235" i="10"/>
  <c r="C235" i="10"/>
  <c r="B235" i="10"/>
  <c r="A235" i="10"/>
  <c r="D234" i="10"/>
  <c r="C234" i="10"/>
  <c r="B234" i="10"/>
  <c r="A234" i="10"/>
  <c r="D233" i="10"/>
  <c r="C233" i="10"/>
  <c r="B233" i="10"/>
  <c r="A233" i="10"/>
  <c r="D232" i="10"/>
  <c r="C232" i="10"/>
  <c r="B232" i="10"/>
  <c r="A232" i="10"/>
  <c r="D231" i="10"/>
  <c r="C231" i="10"/>
  <c r="B231" i="10"/>
  <c r="A231" i="10"/>
  <c r="D230" i="10"/>
  <c r="C230" i="10"/>
  <c r="B230" i="10"/>
  <c r="A230" i="10"/>
  <c r="D229" i="10"/>
  <c r="C229" i="10"/>
  <c r="B229" i="10"/>
  <c r="A229" i="10"/>
  <c r="D228" i="10"/>
  <c r="C228" i="10"/>
  <c r="B228" i="10"/>
  <c r="A228" i="10"/>
  <c r="D227" i="10"/>
  <c r="C227" i="10"/>
  <c r="B227" i="10"/>
  <c r="A227" i="10"/>
  <c r="D226" i="10"/>
  <c r="C226" i="10"/>
  <c r="B226" i="10"/>
  <c r="A226" i="10"/>
  <c r="D225" i="10"/>
  <c r="C225" i="10"/>
  <c r="B225" i="10"/>
  <c r="A225" i="10"/>
  <c r="D224" i="10"/>
  <c r="C224" i="10"/>
  <c r="B224" i="10"/>
  <c r="A224" i="10"/>
  <c r="D223" i="10"/>
  <c r="C223" i="10"/>
  <c r="B223" i="10"/>
  <c r="A223" i="10"/>
  <c r="D222" i="10"/>
  <c r="C222" i="10"/>
  <c r="B222" i="10"/>
  <c r="A222" i="10"/>
  <c r="D221" i="10"/>
  <c r="C221" i="10"/>
  <c r="B221" i="10"/>
  <c r="A221" i="10"/>
  <c r="D220" i="10"/>
  <c r="C220" i="10"/>
  <c r="B220" i="10"/>
  <c r="A220" i="10"/>
  <c r="D219" i="10"/>
  <c r="C219" i="10"/>
  <c r="B219" i="10"/>
  <c r="A219" i="10"/>
  <c r="D218" i="10"/>
  <c r="C218" i="10"/>
  <c r="B218" i="10"/>
  <c r="A218" i="10"/>
  <c r="D217" i="10"/>
  <c r="C217" i="10"/>
  <c r="B217" i="10"/>
  <c r="A217" i="10"/>
  <c r="D216" i="10"/>
  <c r="C216" i="10"/>
  <c r="B216" i="10"/>
  <c r="A216" i="10"/>
  <c r="D215" i="10"/>
  <c r="C215" i="10"/>
  <c r="B215" i="10"/>
  <c r="A215" i="10"/>
  <c r="D214" i="10"/>
  <c r="C214" i="10"/>
  <c r="B214" i="10"/>
  <c r="A214" i="10"/>
  <c r="D213" i="10"/>
  <c r="C213" i="10"/>
  <c r="B213" i="10"/>
  <c r="A213" i="10"/>
  <c r="D212" i="10"/>
  <c r="C212" i="10"/>
  <c r="B212" i="10"/>
  <c r="A212" i="10"/>
  <c r="D211" i="10"/>
  <c r="C211" i="10"/>
  <c r="B211" i="10"/>
  <c r="A211" i="10"/>
  <c r="D210" i="10"/>
  <c r="C210" i="10"/>
  <c r="B210" i="10"/>
  <c r="A210" i="10"/>
  <c r="D209" i="10"/>
  <c r="C209" i="10"/>
  <c r="B209" i="10"/>
  <c r="A209" i="10"/>
  <c r="D208" i="10"/>
  <c r="C208" i="10"/>
  <c r="B208" i="10"/>
  <c r="A208" i="10"/>
  <c r="D207" i="10"/>
  <c r="C207" i="10"/>
  <c r="B207" i="10"/>
  <c r="A207" i="10"/>
  <c r="D206" i="10"/>
  <c r="C206" i="10"/>
  <c r="B206" i="10"/>
  <c r="A206" i="10"/>
  <c r="D205" i="10"/>
  <c r="C205" i="10"/>
  <c r="B205" i="10"/>
  <c r="A205" i="10"/>
  <c r="D204" i="10"/>
  <c r="C204" i="10"/>
  <c r="B204" i="10"/>
  <c r="A204" i="10"/>
  <c r="D203" i="10"/>
  <c r="C203" i="10"/>
  <c r="B203" i="10"/>
  <c r="A203" i="10"/>
  <c r="D202" i="10"/>
  <c r="C202" i="10"/>
  <c r="B202" i="10"/>
  <c r="A202" i="10"/>
  <c r="D201" i="10"/>
  <c r="C201" i="10"/>
  <c r="B201" i="10"/>
  <c r="A201" i="10"/>
  <c r="D200" i="10"/>
  <c r="C200" i="10"/>
  <c r="B200" i="10"/>
  <c r="A200" i="10"/>
  <c r="D199" i="10"/>
  <c r="C199" i="10"/>
  <c r="B199" i="10"/>
  <c r="A199" i="10"/>
  <c r="D198" i="10"/>
  <c r="C198" i="10"/>
  <c r="B198" i="10"/>
  <c r="A198" i="10"/>
  <c r="D197" i="10"/>
  <c r="C197" i="10"/>
  <c r="B197" i="10"/>
  <c r="A197" i="10"/>
  <c r="D196" i="10"/>
  <c r="C196" i="10"/>
  <c r="B196" i="10"/>
  <c r="A196" i="10"/>
  <c r="D195" i="10"/>
  <c r="C195" i="10"/>
  <c r="B195" i="10"/>
  <c r="A195" i="10"/>
  <c r="D194" i="10"/>
  <c r="C194" i="10"/>
  <c r="B194" i="10"/>
  <c r="A194" i="10"/>
  <c r="D193" i="10"/>
  <c r="C193" i="10"/>
  <c r="B193" i="10"/>
  <c r="A193" i="10"/>
  <c r="D192" i="10"/>
  <c r="C192" i="10"/>
  <c r="B192" i="10"/>
  <c r="A192" i="10"/>
  <c r="D191" i="10"/>
  <c r="C191" i="10"/>
  <c r="B191" i="10"/>
  <c r="A191" i="10"/>
  <c r="D190" i="10"/>
  <c r="C190" i="10"/>
  <c r="B190" i="10"/>
  <c r="A190" i="10"/>
  <c r="D189" i="10"/>
  <c r="C189" i="10"/>
  <c r="B189" i="10"/>
  <c r="A189" i="10"/>
  <c r="D188" i="10"/>
  <c r="C188" i="10"/>
  <c r="B188" i="10"/>
  <c r="A188" i="10"/>
  <c r="D187" i="10"/>
  <c r="C187" i="10"/>
  <c r="B187" i="10"/>
  <c r="A187" i="10"/>
  <c r="D186" i="10"/>
  <c r="C186" i="10"/>
  <c r="B186" i="10"/>
  <c r="A186" i="10"/>
  <c r="C185" i="10"/>
  <c r="A185" i="10"/>
  <c r="D184" i="10"/>
  <c r="C184" i="10"/>
  <c r="B184" i="10"/>
  <c r="A184" i="10"/>
  <c r="D183" i="10"/>
  <c r="C183" i="10"/>
  <c r="B183" i="10"/>
  <c r="A183" i="10"/>
  <c r="D182" i="10"/>
  <c r="C182" i="10"/>
  <c r="B182" i="10"/>
  <c r="A182" i="10"/>
  <c r="D181" i="10"/>
  <c r="C181" i="10"/>
  <c r="B181" i="10"/>
  <c r="A181" i="10"/>
  <c r="D180" i="10"/>
  <c r="C180" i="10"/>
  <c r="B180" i="10"/>
  <c r="A180" i="10"/>
  <c r="D179" i="10"/>
  <c r="C179" i="10"/>
  <c r="B179" i="10"/>
  <c r="A179" i="10"/>
  <c r="D178" i="10"/>
  <c r="C178" i="10"/>
  <c r="B178" i="10"/>
  <c r="A178" i="10"/>
  <c r="D177" i="10"/>
  <c r="C177" i="10"/>
  <c r="B177" i="10"/>
  <c r="A177" i="10"/>
  <c r="D176" i="10"/>
  <c r="C176" i="10"/>
  <c r="B176" i="10"/>
  <c r="A176" i="10"/>
  <c r="D175" i="10"/>
  <c r="C175" i="10"/>
  <c r="B175" i="10"/>
  <c r="A175" i="10"/>
  <c r="D174" i="10"/>
  <c r="C174" i="10"/>
  <c r="B174" i="10"/>
  <c r="A174" i="10"/>
  <c r="D173" i="10"/>
  <c r="C173" i="10"/>
  <c r="B173" i="10"/>
  <c r="A173" i="10"/>
  <c r="D172" i="10"/>
  <c r="C172" i="10"/>
  <c r="B172" i="10"/>
  <c r="A172" i="10"/>
  <c r="D171" i="10"/>
  <c r="C171" i="10"/>
  <c r="B171" i="10"/>
  <c r="A171" i="10"/>
  <c r="D170" i="10"/>
  <c r="C170" i="10"/>
  <c r="B170" i="10"/>
  <c r="A170" i="10"/>
  <c r="D169" i="10"/>
  <c r="C169" i="10"/>
  <c r="B169" i="10"/>
  <c r="A169" i="10"/>
  <c r="D168" i="10"/>
  <c r="C168" i="10"/>
  <c r="B168" i="10"/>
  <c r="A168" i="10"/>
  <c r="D167" i="10"/>
  <c r="C167" i="10"/>
  <c r="B167" i="10"/>
  <c r="A167" i="10"/>
  <c r="D166" i="10"/>
  <c r="C166" i="10"/>
  <c r="B166" i="10"/>
  <c r="A166" i="10"/>
  <c r="D165" i="10"/>
  <c r="C165" i="10"/>
  <c r="B165" i="10"/>
  <c r="A165" i="10"/>
  <c r="D164" i="10"/>
  <c r="C164" i="10"/>
  <c r="B164" i="10"/>
  <c r="A164" i="10"/>
  <c r="D163" i="10"/>
  <c r="C163" i="10"/>
  <c r="B163" i="10"/>
  <c r="A163" i="10"/>
  <c r="D162" i="10"/>
  <c r="C162" i="10"/>
  <c r="B162" i="10"/>
  <c r="A162" i="10"/>
  <c r="A161" i="10"/>
  <c r="D160" i="10"/>
  <c r="C160" i="10"/>
  <c r="B160" i="10"/>
  <c r="A160" i="10"/>
  <c r="D159" i="10"/>
  <c r="C159" i="10"/>
  <c r="B159" i="10"/>
  <c r="A159" i="10"/>
  <c r="D158" i="10"/>
  <c r="C158" i="10"/>
  <c r="B158" i="10"/>
  <c r="A158" i="10"/>
  <c r="D157" i="10"/>
  <c r="C157" i="10"/>
  <c r="B157" i="10"/>
  <c r="A157" i="10"/>
  <c r="D156" i="10"/>
  <c r="C156" i="10"/>
  <c r="B156" i="10"/>
  <c r="A156" i="10"/>
  <c r="D155" i="10"/>
  <c r="C155" i="10"/>
  <c r="B155" i="10"/>
  <c r="A155" i="10"/>
  <c r="D154" i="10"/>
  <c r="C154" i="10"/>
  <c r="B154" i="10"/>
  <c r="A154" i="10"/>
  <c r="D153" i="10"/>
  <c r="C153" i="10"/>
  <c r="B153" i="10"/>
  <c r="A153" i="10"/>
  <c r="D152" i="10"/>
  <c r="C152" i="10"/>
  <c r="B152" i="10"/>
  <c r="A152" i="10"/>
  <c r="D151" i="10"/>
  <c r="C151" i="10"/>
  <c r="B151" i="10"/>
  <c r="A151" i="10"/>
  <c r="D150" i="10"/>
  <c r="C150" i="10"/>
  <c r="B150" i="10"/>
  <c r="A150" i="10"/>
  <c r="D149" i="10"/>
  <c r="C149" i="10"/>
  <c r="B149" i="10"/>
  <c r="A149" i="10"/>
  <c r="D148" i="10"/>
  <c r="C148" i="10"/>
  <c r="B148" i="10"/>
  <c r="A148" i="10"/>
  <c r="D147" i="10"/>
  <c r="C147" i="10"/>
  <c r="B147" i="10"/>
  <c r="A147" i="10"/>
  <c r="D146" i="10"/>
  <c r="C146" i="10"/>
  <c r="B146" i="10"/>
  <c r="A146" i="10"/>
  <c r="D145" i="10"/>
  <c r="C145" i="10"/>
  <c r="B145" i="10"/>
  <c r="A145" i="10"/>
  <c r="D144" i="10"/>
  <c r="C144" i="10"/>
  <c r="B144" i="10"/>
  <c r="A144" i="10"/>
  <c r="D143" i="10"/>
  <c r="C143" i="10"/>
  <c r="B143" i="10"/>
  <c r="A143" i="10"/>
  <c r="D142" i="10"/>
  <c r="C142" i="10"/>
  <c r="B142" i="10"/>
  <c r="A142" i="10"/>
  <c r="D141" i="10"/>
  <c r="C141" i="10"/>
  <c r="B141" i="10"/>
  <c r="A141" i="10"/>
  <c r="D140" i="10"/>
  <c r="C140" i="10"/>
  <c r="B140" i="10"/>
  <c r="A140" i="10"/>
  <c r="A139" i="10"/>
  <c r="D138" i="10"/>
  <c r="C138" i="10"/>
  <c r="B138" i="10"/>
  <c r="A138" i="10"/>
  <c r="D137" i="10"/>
  <c r="C137" i="10"/>
  <c r="B137" i="10"/>
  <c r="A137" i="10"/>
  <c r="D136" i="10"/>
  <c r="C136" i="10"/>
  <c r="B136" i="10"/>
  <c r="A136" i="10"/>
  <c r="D135" i="10"/>
  <c r="C135" i="10"/>
  <c r="B135" i="10"/>
  <c r="A135" i="10"/>
  <c r="D134" i="10"/>
  <c r="C134" i="10"/>
  <c r="B134" i="10"/>
  <c r="A134" i="10"/>
  <c r="D133" i="10"/>
  <c r="C133" i="10"/>
  <c r="B133" i="10"/>
  <c r="A133" i="10"/>
  <c r="D132" i="10"/>
  <c r="C132" i="10"/>
  <c r="B132" i="10"/>
  <c r="A132" i="10"/>
  <c r="D131" i="10"/>
  <c r="C131" i="10"/>
  <c r="B131" i="10"/>
  <c r="A131" i="10"/>
  <c r="D130" i="10"/>
  <c r="C130" i="10"/>
  <c r="B130" i="10"/>
  <c r="A130" i="10"/>
  <c r="D129" i="10"/>
  <c r="C129" i="10"/>
  <c r="B129" i="10"/>
  <c r="A129" i="10"/>
  <c r="D128" i="10"/>
  <c r="C128" i="10"/>
  <c r="B128" i="10"/>
  <c r="A128" i="10"/>
  <c r="D127" i="10"/>
  <c r="C127" i="10"/>
  <c r="B127" i="10"/>
  <c r="A127" i="10"/>
  <c r="D126" i="10"/>
  <c r="C126" i="10"/>
  <c r="B126" i="10"/>
  <c r="A126" i="10"/>
  <c r="D125" i="10"/>
  <c r="C125" i="10"/>
  <c r="B125" i="10"/>
  <c r="A125" i="10"/>
  <c r="D124" i="10"/>
  <c r="C124" i="10"/>
  <c r="B124" i="10"/>
  <c r="A124" i="10"/>
  <c r="D123" i="10"/>
  <c r="C123" i="10"/>
  <c r="B123" i="10"/>
  <c r="A123" i="10"/>
  <c r="D122" i="10"/>
  <c r="C122" i="10"/>
  <c r="B122" i="10"/>
  <c r="A122" i="10"/>
  <c r="D121" i="10"/>
  <c r="C121" i="10"/>
  <c r="B121" i="10"/>
  <c r="A121" i="10"/>
  <c r="D120" i="10"/>
  <c r="C120" i="10"/>
  <c r="B120" i="10"/>
  <c r="A120" i="10"/>
  <c r="D119" i="10"/>
  <c r="C119" i="10"/>
  <c r="B119" i="10"/>
  <c r="A119" i="10"/>
  <c r="D118" i="10"/>
  <c r="C118" i="10"/>
  <c r="B118" i="10"/>
  <c r="A118" i="10"/>
  <c r="D117" i="10"/>
  <c r="C117" i="10"/>
  <c r="B117" i="10"/>
  <c r="A117" i="10"/>
  <c r="D116" i="10"/>
  <c r="C116" i="10"/>
  <c r="B116" i="10"/>
  <c r="A116" i="10"/>
  <c r="D115" i="10"/>
  <c r="C115" i="10"/>
  <c r="B115" i="10"/>
  <c r="A115" i="10"/>
  <c r="D114" i="10"/>
  <c r="C114" i="10"/>
  <c r="B114" i="10"/>
  <c r="A114" i="10"/>
  <c r="D113" i="10"/>
  <c r="C113" i="10"/>
  <c r="B113" i="10"/>
  <c r="A113" i="10"/>
  <c r="D112" i="10"/>
  <c r="C112" i="10"/>
  <c r="B112" i="10"/>
  <c r="A112" i="10"/>
  <c r="D111" i="10"/>
  <c r="C111" i="10"/>
  <c r="B111" i="10"/>
  <c r="A111" i="10"/>
  <c r="D110" i="10"/>
  <c r="C110" i="10"/>
  <c r="B110" i="10"/>
  <c r="A110" i="10"/>
  <c r="D109" i="10"/>
  <c r="C109" i="10"/>
  <c r="A109" i="10"/>
  <c r="D108" i="10"/>
  <c r="C108" i="10"/>
  <c r="B108" i="10"/>
  <c r="A108" i="10"/>
  <c r="D107" i="10"/>
  <c r="C107" i="10"/>
  <c r="B107" i="10"/>
  <c r="A107" i="10"/>
  <c r="D106" i="10"/>
  <c r="C106" i="10"/>
  <c r="B106" i="10"/>
  <c r="A106" i="10"/>
  <c r="D105" i="10"/>
  <c r="C105" i="10"/>
  <c r="B105" i="10"/>
  <c r="A105" i="10"/>
  <c r="D104" i="10"/>
  <c r="C104" i="10"/>
  <c r="B104" i="10"/>
  <c r="A104" i="10"/>
  <c r="D103" i="10"/>
  <c r="C103" i="10"/>
  <c r="B103" i="10"/>
  <c r="A103" i="10"/>
  <c r="D102" i="10"/>
  <c r="C102" i="10"/>
  <c r="B102" i="10"/>
  <c r="A102" i="10"/>
  <c r="D101" i="10"/>
  <c r="C101" i="10"/>
  <c r="B101" i="10"/>
  <c r="A101" i="10"/>
  <c r="D100" i="10"/>
  <c r="C100" i="10"/>
  <c r="B100" i="10"/>
  <c r="A100" i="10"/>
  <c r="D99" i="10"/>
  <c r="C99" i="10"/>
  <c r="B99" i="10"/>
  <c r="A99" i="10"/>
  <c r="D98" i="10"/>
  <c r="C98" i="10"/>
  <c r="B98" i="10"/>
  <c r="A98" i="10"/>
  <c r="D97" i="10"/>
  <c r="C97" i="10"/>
  <c r="B97" i="10"/>
  <c r="A97" i="10"/>
  <c r="D96" i="10"/>
  <c r="C96" i="10"/>
  <c r="B96" i="10"/>
  <c r="A96" i="10"/>
  <c r="D95" i="10"/>
  <c r="C95" i="10"/>
  <c r="B95" i="10"/>
  <c r="A95" i="10"/>
  <c r="D94" i="10"/>
  <c r="C94" i="10"/>
  <c r="B94" i="10"/>
  <c r="A94" i="10"/>
  <c r="D93" i="10"/>
  <c r="C93" i="10"/>
  <c r="B93" i="10"/>
  <c r="A93" i="10"/>
  <c r="D92" i="10"/>
  <c r="C92" i="10"/>
  <c r="B92" i="10"/>
  <c r="A92" i="10"/>
  <c r="D91" i="10"/>
  <c r="C91" i="10"/>
  <c r="B91" i="10"/>
  <c r="A91" i="10"/>
  <c r="D90" i="10"/>
  <c r="C90" i="10"/>
  <c r="B90" i="10"/>
  <c r="A90" i="10"/>
  <c r="D89" i="10"/>
  <c r="C89" i="10"/>
  <c r="B89" i="10"/>
  <c r="A89" i="10"/>
  <c r="D88" i="10"/>
  <c r="C88" i="10"/>
  <c r="B88" i="10"/>
  <c r="A88" i="10"/>
  <c r="D87" i="10"/>
  <c r="C87" i="10"/>
  <c r="B87" i="10"/>
  <c r="A87" i="10"/>
  <c r="D86" i="10"/>
  <c r="C86" i="10"/>
  <c r="B86" i="10"/>
  <c r="A86" i="10"/>
  <c r="D85" i="10"/>
  <c r="C85" i="10"/>
  <c r="B85" i="10"/>
  <c r="A85" i="10"/>
  <c r="D84" i="10"/>
  <c r="C84" i="10"/>
  <c r="B84" i="10"/>
  <c r="A84" i="10"/>
  <c r="D83" i="10"/>
  <c r="C83" i="10"/>
  <c r="B83" i="10"/>
  <c r="A83" i="10"/>
  <c r="D82" i="10"/>
  <c r="C82" i="10"/>
  <c r="B82" i="10"/>
  <c r="A82" i="10"/>
  <c r="D81" i="10"/>
  <c r="C81" i="10"/>
  <c r="B81" i="10"/>
  <c r="A81" i="10"/>
  <c r="D80" i="10"/>
  <c r="C80" i="10"/>
  <c r="B80" i="10"/>
  <c r="A80" i="10"/>
  <c r="D79" i="10"/>
  <c r="C79" i="10"/>
  <c r="B79" i="10"/>
  <c r="A79" i="10"/>
  <c r="D78" i="10"/>
  <c r="C78" i="10"/>
  <c r="B78" i="10"/>
  <c r="A78" i="10"/>
  <c r="D77" i="10"/>
  <c r="C77" i="10"/>
  <c r="A77" i="10"/>
  <c r="D76" i="10"/>
  <c r="C76" i="10"/>
  <c r="B76" i="10"/>
  <c r="A76" i="10"/>
  <c r="D75" i="10"/>
  <c r="C75" i="10"/>
  <c r="B75" i="10"/>
  <c r="A75" i="10"/>
  <c r="D74" i="10"/>
  <c r="C74" i="10"/>
  <c r="B74" i="10"/>
  <c r="A74" i="10"/>
  <c r="D73" i="10"/>
  <c r="C73" i="10"/>
  <c r="B73" i="10"/>
  <c r="A73" i="10"/>
  <c r="D72" i="10"/>
  <c r="C72" i="10"/>
  <c r="B72" i="10"/>
  <c r="A72" i="10"/>
  <c r="D71" i="10"/>
  <c r="C71" i="10"/>
  <c r="B71" i="10"/>
  <c r="A71" i="10"/>
  <c r="D70" i="10"/>
  <c r="C70" i="10"/>
  <c r="B70" i="10"/>
  <c r="A70" i="10"/>
  <c r="D69" i="10"/>
  <c r="C69" i="10"/>
  <c r="B69" i="10"/>
  <c r="A69" i="10"/>
  <c r="D68" i="10"/>
  <c r="C68" i="10"/>
  <c r="B68" i="10"/>
  <c r="A68" i="10"/>
  <c r="D67" i="10"/>
  <c r="C67" i="10"/>
  <c r="B67" i="10"/>
  <c r="A67" i="10"/>
  <c r="D66" i="10"/>
  <c r="C66" i="10"/>
  <c r="B66" i="10"/>
  <c r="A66" i="10"/>
  <c r="D65" i="10"/>
  <c r="C65" i="10"/>
  <c r="B65" i="10"/>
  <c r="A65" i="10"/>
  <c r="D64" i="10"/>
  <c r="C64" i="10"/>
  <c r="B64" i="10"/>
  <c r="A64" i="10"/>
  <c r="D63" i="10"/>
  <c r="C63" i="10"/>
  <c r="B63" i="10"/>
  <c r="A63" i="10"/>
  <c r="D62" i="10"/>
  <c r="C62" i="10"/>
  <c r="B62" i="10"/>
  <c r="A62" i="10"/>
  <c r="D61" i="10"/>
  <c r="C61" i="10"/>
  <c r="B61" i="10"/>
  <c r="A61" i="10"/>
  <c r="D60" i="10"/>
  <c r="C60" i="10"/>
  <c r="B60" i="10"/>
  <c r="A60" i="10"/>
  <c r="D59" i="10"/>
  <c r="C59" i="10"/>
  <c r="B59" i="10"/>
  <c r="A59" i="10"/>
  <c r="D58" i="10"/>
  <c r="C58" i="10"/>
  <c r="B58" i="10"/>
  <c r="A58" i="10"/>
  <c r="D57" i="10"/>
  <c r="C57" i="10"/>
  <c r="B57" i="10"/>
  <c r="A57" i="10"/>
  <c r="D56" i="10"/>
  <c r="C56" i="10"/>
  <c r="B56" i="10"/>
  <c r="A56" i="10"/>
  <c r="D55" i="10"/>
  <c r="C55" i="10"/>
  <c r="B55" i="10"/>
  <c r="A55" i="10"/>
  <c r="D54" i="10"/>
  <c r="C54" i="10"/>
  <c r="B54" i="10"/>
  <c r="A54" i="10"/>
  <c r="D53" i="10"/>
  <c r="C53" i="10"/>
  <c r="A53" i="10"/>
  <c r="D52" i="10"/>
  <c r="C52" i="10"/>
  <c r="B52" i="10"/>
  <c r="A52" i="10"/>
  <c r="D51" i="10"/>
  <c r="C51" i="10"/>
  <c r="B51" i="10"/>
  <c r="A51" i="10"/>
  <c r="D50" i="10"/>
  <c r="C50" i="10"/>
  <c r="B50" i="10"/>
  <c r="A50" i="10"/>
  <c r="D49" i="10"/>
  <c r="C49" i="10"/>
  <c r="B49" i="10"/>
  <c r="A49" i="10"/>
  <c r="D48" i="10"/>
  <c r="C48" i="10"/>
  <c r="B48" i="10"/>
  <c r="A48" i="10"/>
  <c r="D47" i="10"/>
  <c r="C47" i="10"/>
  <c r="B47" i="10"/>
  <c r="A47" i="10"/>
  <c r="D46" i="10"/>
  <c r="C46" i="10"/>
  <c r="B46" i="10"/>
  <c r="A46" i="10"/>
  <c r="D45" i="10"/>
  <c r="C45" i="10"/>
  <c r="B45" i="10"/>
  <c r="A45" i="10"/>
  <c r="D44" i="10"/>
  <c r="C44" i="10"/>
  <c r="B44" i="10"/>
  <c r="A44" i="10"/>
  <c r="D43" i="10"/>
  <c r="C43" i="10"/>
  <c r="B43" i="10"/>
  <c r="A43" i="10"/>
  <c r="D42" i="10"/>
  <c r="C42" i="10"/>
  <c r="B42" i="10"/>
  <c r="A42" i="10"/>
  <c r="D41" i="10"/>
  <c r="C41" i="10"/>
  <c r="B41" i="10"/>
  <c r="A41" i="10"/>
  <c r="D40" i="10"/>
  <c r="C40" i="10"/>
  <c r="B40" i="10"/>
  <c r="A40" i="10"/>
  <c r="D39" i="10"/>
  <c r="C39" i="10"/>
  <c r="B39" i="10"/>
  <c r="A39" i="10"/>
  <c r="D38" i="10"/>
  <c r="C38" i="10"/>
  <c r="B38" i="10"/>
  <c r="A38" i="10"/>
  <c r="D37" i="10"/>
  <c r="C37" i="10"/>
  <c r="B37" i="10"/>
  <c r="A37" i="10"/>
  <c r="D36" i="10"/>
  <c r="C36" i="10"/>
  <c r="B36" i="10"/>
  <c r="A36" i="10"/>
  <c r="D35" i="10"/>
  <c r="C35" i="10"/>
  <c r="B35" i="10"/>
  <c r="A35" i="10"/>
  <c r="D34" i="10"/>
  <c r="C34" i="10"/>
  <c r="B34" i="10"/>
  <c r="A34" i="10"/>
  <c r="D33" i="10"/>
  <c r="C33" i="10"/>
  <c r="A33" i="10"/>
  <c r="D32" i="10"/>
  <c r="C32" i="10"/>
  <c r="B32" i="10"/>
  <c r="A32" i="10"/>
  <c r="D31" i="10"/>
  <c r="C31" i="10"/>
  <c r="B31" i="10"/>
  <c r="A31" i="10"/>
  <c r="D30" i="10"/>
  <c r="C30" i="10"/>
  <c r="B30" i="10"/>
  <c r="A30" i="10"/>
  <c r="D29" i="10"/>
  <c r="C29" i="10"/>
  <c r="B29" i="10"/>
  <c r="A29" i="10"/>
  <c r="D28" i="10"/>
  <c r="C28" i="10"/>
  <c r="B28" i="10"/>
  <c r="A28" i="10"/>
  <c r="D27" i="10"/>
  <c r="C27" i="10"/>
  <c r="B27" i="10"/>
  <c r="A27" i="10"/>
  <c r="D26" i="10"/>
  <c r="C26" i="10"/>
  <c r="B26" i="10"/>
  <c r="A26" i="10"/>
  <c r="D25" i="10"/>
  <c r="C25" i="10"/>
  <c r="B25" i="10"/>
  <c r="A25" i="10"/>
  <c r="D24" i="10"/>
  <c r="C24" i="10"/>
  <c r="B24" i="10"/>
  <c r="A24" i="10"/>
  <c r="D23" i="10"/>
  <c r="C23" i="10"/>
  <c r="B23" i="10"/>
  <c r="A23" i="10"/>
  <c r="D22" i="10"/>
  <c r="C22" i="10"/>
  <c r="B22" i="10"/>
  <c r="A22" i="10"/>
  <c r="D21" i="10"/>
  <c r="C21" i="10"/>
  <c r="B21" i="10"/>
  <c r="A21" i="10"/>
  <c r="D20" i="10"/>
  <c r="C20" i="10"/>
  <c r="B20" i="10"/>
  <c r="A20" i="10"/>
  <c r="D19" i="10"/>
  <c r="C19" i="10"/>
  <c r="B19" i="10"/>
  <c r="A19" i="10"/>
  <c r="D18" i="10"/>
  <c r="C18" i="10"/>
  <c r="B18" i="10"/>
  <c r="A18" i="10"/>
  <c r="D17" i="10"/>
  <c r="C17" i="10"/>
  <c r="B17" i="10"/>
  <c r="A17" i="10"/>
  <c r="D16" i="10"/>
  <c r="C16" i="10"/>
  <c r="B16" i="10"/>
  <c r="A16" i="10"/>
  <c r="D15" i="10"/>
  <c r="C15" i="10"/>
  <c r="B15" i="10"/>
  <c r="A15" i="10"/>
  <c r="D14" i="10"/>
  <c r="C14" i="10"/>
  <c r="B14" i="10"/>
  <c r="A14" i="10"/>
  <c r="D13" i="10"/>
  <c r="C13" i="10"/>
  <c r="B13" i="10"/>
  <c r="A13" i="10"/>
  <c r="D12" i="10"/>
  <c r="C12" i="10"/>
  <c r="B12" i="10"/>
  <c r="A12" i="10"/>
  <c r="D11" i="10"/>
  <c r="C11" i="10"/>
  <c r="B11" i="10"/>
  <c r="A11" i="10"/>
  <c r="D10" i="10"/>
  <c r="C10" i="10"/>
  <c r="A10" i="10"/>
  <c r="D9" i="10"/>
  <c r="C9" i="10"/>
  <c r="A9" i="10"/>
  <c r="D8" i="10"/>
  <c r="C8" i="10"/>
  <c r="B8" i="10"/>
  <c r="A8" i="10"/>
  <c r="E7" i="10"/>
  <c r="D7" i="10"/>
  <c r="C7" i="10"/>
  <c r="B7" i="10"/>
  <c r="A7" i="10"/>
  <c r="J6" i="10"/>
  <c r="I6" i="10"/>
  <c r="H6" i="10"/>
  <c r="G6" i="10"/>
  <c r="F6" i="10"/>
  <c r="E6" i="10"/>
  <c r="D6" i="10"/>
  <c r="C6" i="10"/>
  <c r="B6" i="10"/>
  <c r="A6" i="10"/>
  <c r="J5" i="10"/>
  <c r="F5" i="10"/>
  <c r="E5" i="10"/>
  <c r="D5" i="10"/>
  <c r="C5" i="10"/>
  <c r="B5" i="10"/>
  <c r="A5" i="10"/>
  <c r="J4" i="10"/>
  <c r="I4" i="10"/>
  <c r="H4" i="10"/>
  <c r="G4" i="10"/>
  <c r="F4" i="10"/>
  <c r="E4" i="10"/>
  <c r="D4" i="10"/>
  <c r="C4" i="10"/>
  <c r="B4" i="10"/>
  <c r="A4" i="10"/>
  <c r="J3" i="10"/>
  <c r="I3" i="10"/>
  <c r="H3" i="10"/>
  <c r="G3" i="10"/>
  <c r="F3" i="10"/>
  <c r="C3" i="10"/>
  <c r="B3" i="10"/>
  <c r="A3" i="10"/>
  <c r="C2" i="10"/>
  <c r="B2" i="10"/>
  <c r="F1" i="10"/>
  <c r="C1" i="10"/>
  <c r="B1" i="10"/>
  <c r="A1" i="10"/>
  <c r="J438" i="9"/>
  <c r="I438" i="9"/>
  <c r="H438" i="9"/>
  <c r="G438" i="9"/>
  <c r="F438" i="9"/>
  <c r="E438" i="9"/>
  <c r="D438" i="9"/>
  <c r="C438" i="9"/>
  <c r="B438" i="9"/>
  <c r="A438" i="9"/>
  <c r="J437" i="9"/>
  <c r="I437" i="9"/>
  <c r="H437" i="9"/>
  <c r="G437" i="9"/>
  <c r="F437" i="9"/>
  <c r="E437" i="9"/>
  <c r="D437" i="9"/>
  <c r="C437" i="9"/>
  <c r="B437" i="9"/>
  <c r="A437" i="9"/>
  <c r="J436" i="9"/>
  <c r="I436" i="9"/>
  <c r="H436" i="9"/>
  <c r="G436" i="9"/>
  <c r="F436" i="9"/>
  <c r="E436" i="9"/>
  <c r="D436" i="9"/>
  <c r="C436" i="9"/>
  <c r="B436" i="9"/>
  <c r="A436" i="9"/>
  <c r="J435" i="9"/>
  <c r="I435" i="9"/>
  <c r="H435" i="9"/>
  <c r="G435" i="9"/>
  <c r="F435" i="9"/>
  <c r="E435" i="9"/>
  <c r="D435" i="9"/>
  <c r="C435" i="9"/>
  <c r="B435" i="9"/>
  <c r="A435" i="9"/>
  <c r="J434" i="9"/>
  <c r="I434" i="9"/>
  <c r="H434" i="9"/>
  <c r="G434" i="9"/>
  <c r="F434" i="9"/>
  <c r="E434" i="9"/>
  <c r="D434" i="9"/>
  <c r="C434" i="9"/>
  <c r="B434" i="9"/>
  <c r="A434" i="9"/>
  <c r="J433" i="9"/>
  <c r="I433" i="9"/>
  <c r="H433" i="9"/>
  <c r="G433" i="9"/>
  <c r="F433" i="9"/>
  <c r="E433" i="9"/>
  <c r="D433" i="9"/>
  <c r="C433" i="9"/>
  <c r="B433" i="9"/>
  <c r="A433" i="9"/>
  <c r="J432" i="9"/>
  <c r="I432" i="9"/>
  <c r="H432" i="9"/>
  <c r="G432" i="9"/>
  <c r="F432" i="9"/>
  <c r="E432" i="9"/>
  <c r="D432" i="9"/>
  <c r="C432" i="9"/>
  <c r="B432" i="9"/>
  <c r="A432" i="9"/>
  <c r="J431" i="9"/>
  <c r="I431" i="9"/>
  <c r="H431" i="9"/>
  <c r="G431" i="9"/>
  <c r="F431" i="9"/>
  <c r="E431" i="9"/>
  <c r="D431" i="9"/>
  <c r="C431" i="9"/>
  <c r="B431" i="9"/>
  <c r="A431" i="9"/>
  <c r="J430" i="9"/>
  <c r="I430" i="9"/>
  <c r="H430" i="9"/>
  <c r="G430" i="9"/>
  <c r="F430" i="9"/>
  <c r="E430" i="9"/>
  <c r="D430" i="9"/>
  <c r="C430" i="9"/>
  <c r="B430" i="9"/>
  <c r="A430" i="9"/>
  <c r="J429" i="9"/>
  <c r="I429" i="9"/>
  <c r="H429" i="9"/>
  <c r="G429" i="9"/>
  <c r="F429" i="9"/>
  <c r="E429" i="9"/>
  <c r="D429" i="9"/>
  <c r="C429" i="9"/>
  <c r="B429" i="9"/>
  <c r="A429" i="9"/>
  <c r="I428" i="9"/>
  <c r="H428" i="9"/>
  <c r="G428" i="9"/>
  <c r="F428" i="9"/>
  <c r="E428" i="9"/>
  <c r="D428" i="9"/>
  <c r="C428" i="9"/>
  <c r="B428" i="9"/>
  <c r="A428" i="9"/>
  <c r="I427" i="9"/>
  <c r="H427" i="9"/>
  <c r="G427" i="9"/>
  <c r="F427" i="9"/>
  <c r="E427" i="9"/>
  <c r="D427" i="9"/>
  <c r="C427" i="9"/>
  <c r="B427" i="9"/>
  <c r="A427" i="9"/>
  <c r="I426" i="9"/>
  <c r="H426" i="9"/>
  <c r="G426" i="9"/>
  <c r="F426" i="9"/>
  <c r="E426" i="9"/>
  <c r="D426" i="9"/>
  <c r="C426" i="9"/>
  <c r="B426" i="9"/>
  <c r="A426" i="9"/>
  <c r="I425" i="9"/>
  <c r="H425" i="9"/>
  <c r="G425" i="9"/>
  <c r="F425" i="9"/>
  <c r="E425" i="9"/>
  <c r="D425" i="9"/>
  <c r="C425" i="9"/>
  <c r="B425" i="9"/>
  <c r="A425" i="9"/>
  <c r="I424" i="9"/>
  <c r="H424" i="9"/>
  <c r="G424" i="9"/>
  <c r="F424" i="9"/>
  <c r="E424" i="9"/>
  <c r="D424" i="9"/>
  <c r="C424" i="9"/>
  <c r="B424" i="9"/>
  <c r="A424" i="9"/>
  <c r="I423" i="9"/>
  <c r="H423" i="9"/>
  <c r="G423" i="9"/>
  <c r="F423" i="9"/>
  <c r="E423" i="9"/>
  <c r="D423" i="9"/>
  <c r="C423" i="9"/>
  <c r="B423" i="9"/>
  <c r="A423" i="9"/>
  <c r="I422" i="9"/>
  <c r="H422" i="9"/>
  <c r="G422" i="9"/>
  <c r="F422" i="9"/>
  <c r="E422" i="9"/>
  <c r="D422" i="9"/>
  <c r="C422" i="9"/>
  <c r="B422" i="9"/>
  <c r="A422" i="9"/>
  <c r="I421" i="9"/>
  <c r="H421" i="9"/>
  <c r="G421" i="9"/>
  <c r="F421" i="9"/>
  <c r="E421" i="9"/>
  <c r="D421" i="9"/>
  <c r="C421" i="9"/>
  <c r="B421" i="9"/>
  <c r="A421" i="9"/>
  <c r="I420" i="9"/>
  <c r="H420" i="9"/>
  <c r="G420" i="9"/>
  <c r="F420" i="9"/>
  <c r="E420" i="9"/>
  <c r="D420" i="9"/>
  <c r="C420" i="9"/>
  <c r="B420" i="9"/>
  <c r="A420" i="9"/>
  <c r="I419" i="9"/>
  <c r="H419" i="9"/>
  <c r="G419" i="9"/>
  <c r="F419" i="9"/>
  <c r="E419" i="9"/>
  <c r="D419" i="9"/>
  <c r="C419" i="9"/>
  <c r="B419" i="9"/>
  <c r="A419" i="9"/>
  <c r="I418" i="9"/>
  <c r="H418" i="9"/>
  <c r="G418" i="9"/>
  <c r="F418" i="9"/>
  <c r="E418" i="9"/>
  <c r="D418" i="9"/>
  <c r="C418" i="9"/>
  <c r="B418" i="9"/>
  <c r="A418" i="9"/>
  <c r="I417" i="9"/>
  <c r="H417" i="9"/>
  <c r="G417" i="9"/>
  <c r="F417" i="9"/>
  <c r="E417" i="9"/>
  <c r="D417" i="9"/>
  <c r="C417" i="9"/>
  <c r="B417" i="9"/>
  <c r="A417" i="9"/>
  <c r="I416" i="9"/>
  <c r="H416" i="9"/>
  <c r="G416" i="9"/>
  <c r="F416" i="9"/>
  <c r="E416" i="9"/>
  <c r="D416" i="9"/>
  <c r="C416" i="9"/>
  <c r="B416" i="9"/>
  <c r="A416" i="9"/>
  <c r="I415" i="9"/>
  <c r="H415" i="9"/>
  <c r="G415" i="9"/>
  <c r="F415" i="9"/>
  <c r="E415" i="9"/>
  <c r="D415" i="9"/>
  <c r="C415" i="9"/>
  <c r="B415" i="9"/>
  <c r="A415" i="9"/>
  <c r="I414" i="9"/>
  <c r="H414" i="9"/>
  <c r="G414" i="9"/>
  <c r="F414" i="9"/>
  <c r="E414" i="9"/>
  <c r="D414" i="9"/>
  <c r="C414" i="9"/>
  <c r="B414" i="9"/>
  <c r="A414" i="9"/>
  <c r="I413" i="9"/>
  <c r="H413" i="9"/>
  <c r="G413" i="9"/>
  <c r="F413" i="9"/>
  <c r="E413" i="9"/>
  <c r="D413" i="9"/>
  <c r="C413" i="9"/>
  <c r="B413" i="9"/>
  <c r="A413" i="9"/>
  <c r="I412" i="9"/>
  <c r="H412" i="9"/>
  <c r="G412" i="9"/>
  <c r="F412" i="9"/>
  <c r="E412" i="9"/>
  <c r="D412" i="9"/>
  <c r="C412" i="9"/>
  <c r="B412" i="9"/>
  <c r="A412" i="9"/>
  <c r="I411" i="9"/>
  <c r="H411" i="9"/>
  <c r="G411" i="9"/>
  <c r="F411" i="9"/>
  <c r="E411" i="9"/>
  <c r="D411" i="9"/>
  <c r="C411" i="9"/>
  <c r="B411" i="9"/>
  <c r="A411" i="9"/>
  <c r="I410" i="9"/>
  <c r="H410" i="9"/>
  <c r="G410" i="9"/>
  <c r="F410" i="9"/>
  <c r="E410" i="9"/>
  <c r="D410" i="9"/>
  <c r="C410" i="9"/>
  <c r="B410" i="9"/>
  <c r="A410" i="9"/>
  <c r="I409" i="9"/>
  <c r="H409" i="9"/>
  <c r="G409" i="9"/>
  <c r="F409" i="9"/>
  <c r="E409" i="9"/>
  <c r="D409" i="9"/>
  <c r="C409" i="9"/>
  <c r="B409" i="9"/>
  <c r="A409" i="9"/>
  <c r="I408" i="9"/>
  <c r="H408" i="9"/>
  <c r="G408" i="9"/>
  <c r="F408" i="9"/>
  <c r="E408" i="9"/>
  <c r="D408" i="9"/>
  <c r="C408" i="9"/>
  <c r="B408" i="9"/>
  <c r="A408" i="9"/>
  <c r="I407" i="9"/>
  <c r="H407" i="9"/>
  <c r="G407" i="9"/>
  <c r="F407" i="9"/>
  <c r="E407" i="9"/>
  <c r="D407" i="9"/>
  <c r="C407" i="9"/>
  <c r="B407" i="9"/>
  <c r="A407" i="9"/>
  <c r="I406" i="9"/>
  <c r="H406" i="9"/>
  <c r="G406" i="9"/>
  <c r="F406" i="9"/>
  <c r="E406" i="9"/>
  <c r="D406" i="9"/>
  <c r="C406" i="9"/>
  <c r="B406" i="9"/>
  <c r="A406" i="9"/>
  <c r="I405" i="9"/>
  <c r="H405" i="9"/>
  <c r="G405" i="9"/>
  <c r="F405" i="9"/>
  <c r="E405" i="9"/>
  <c r="D405" i="9"/>
  <c r="C405" i="9"/>
  <c r="B405" i="9"/>
  <c r="A405" i="9"/>
  <c r="I404" i="9"/>
  <c r="H404" i="9"/>
  <c r="G404" i="9"/>
  <c r="F404" i="9"/>
  <c r="E404" i="9"/>
  <c r="D404" i="9"/>
  <c r="C404" i="9"/>
  <c r="B404" i="9"/>
  <c r="A404" i="9"/>
  <c r="I403" i="9"/>
  <c r="H403" i="9"/>
  <c r="G403" i="9"/>
  <c r="F403" i="9"/>
  <c r="E403" i="9"/>
  <c r="D403" i="9"/>
  <c r="C403" i="9"/>
  <c r="B403" i="9"/>
  <c r="A403" i="9"/>
  <c r="I402" i="9"/>
  <c r="H402" i="9"/>
  <c r="G402" i="9"/>
  <c r="F402" i="9"/>
  <c r="E402" i="9"/>
  <c r="D402" i="9"/>
  <c r="C402" i="9"/>
  <c r="B402" i="9"/>
  <c r="A402" i="9"/>
  <c r="I401" i="9"/>
  <c r="H401" i="9"/>
  <c r="G401" i="9"/>
  <c r="F401" i="9"/>
  <c r="E401" i="9"/>
  <c r="D401" i="9"/>
  <c r="C401" i="9"/>
  <c r="B401" i="9"/>
  <c r="A401" i="9"/>
  <c r="I400" i="9"/>
  <c r="H400" i="9"/>
  <c r="G400" i="9"/>
  <c r="F400" i="9"/>
  <c r="E400" i="9"/>
  <c r="D400" i="9"/>
  <c r="C400" i="9"/>
  <c r="B400" i="9"/>
  <c r="A400" i="9"/>
  <c r="I399" i="9"/>
  <c r="H399" i="9"/>
  <c r="G399" i="9"/>
  <c r="F399" i="9"/>
  <c r="E399" i="9"/>
  <c r="D399" i="9"/>
  <c r="C399" i="9"/>
  <c r="B399" i="9"/>
  <c r="A399" i="9"/>
  <c r="I398" i="9"/>
  <c r="H398" i="9"/>
  <c r="G398" i="9"/>
  <c r="F398" i="9"/>
  <c r="E398" i="9"/>
  <c r="D398" i="9"/>
  <c r="C398" i="9"/>
  <c r="B398" i="9"/>
  <c r="A398" i="9"/>
  <c r="I397" i="9"/>
  <c r="H397" i="9"/>
  <c r="G397" i="9"/>
  <c r="F397" i="9"/>
  <c r="E397" i="9"/>
  <c r="D397" i="9"/>
  <c r="C397" i="9"/>
  <c r="B397" i="9"/>
  <c r="A397" i="9"/>
  <c r="I396" i="9"/>
  <c r="H396" i="9"/>
  <c r="G396" i="9"/>
  <c r="F396" i="9"/>
  <c r="E396" i="9"/>
  <c r="D396" i="9"/>
  <c r="C396" i="9"/>
  <c r="B396" i="9"/>
  <c r="A396" i="9"/>
  <c r="I395" i="9"/>
  <c r="H395" i="9"/>
  <c r="G395" i="9"/>
  <c r="F395" i="9"/>
  <c r="E395" i="9"/>
  <c r="D395" i="9"/>
  <c r="C395" i="9"/>
  <c r="B395" i="9"/>
  <c r="A395" i="9"/>
  <c r="I394" i="9"/>
  <c r="H394" i="9"/>
  <c r="G394" i="9"/>
  <c r="F394" i="9"/>
  <c r="E394" i="9"/>
  <c r="D394" i="9"/>
  <c r="C394" i="9"/>
  <c r="B394" i="9"/>
  <c r="A394" i="9"/>
  <c r="I393" i="9"/>
  <c r="H393" i="9"/>
  <c r="G393" i="9"/>
  <c r="F393" i="9"/>
  <c r="E393" i="9"/>
  <c r="D393" i="9"/>
  <c r="C393" i="9"/>
  <c r="B393" i="9"/>
  <c r="A393" i="9"/>
  <c r="I392" i="9"/>
  <c r="H392" i="9"/>
  <c r="G392" i="9"/>
  <c r="F392" i="9"/>
  <c r="E392" i="9"/>
  <c r="D392" i="9"/>
  <c r="C392" i="9"/>
  <c r="B392" i="9"/>
  <c r="A392" i="9"/>
  <c r="I391" i="9"/>
  <c r="H391" i="9"/>
  <c r="G391" i="9"/>
  <c r="F391" i="9"/>
  <c r="E391" i="9"/>
  <c r="D391" i="9"/>
  <c r="C391" i="9"/>
  <c r="B391" i="9"/>
  <c r="A391" i="9"/>
  <c r="I390" i="9"/>
  <c r="H390" i="9"/>
  <c r="G390" i="9"/>
  <c r="F390" i="9"/>
  <c r="E390" i="9"/>
  <c r="D390" i="9"/>
  <c r="C390" i="9"/>
  <c r="B390" i="9"/>
  <c r="A390" i="9"/>
  <c r="I389" i="9"/>
  <c r="H389" i="9"/>
  <c r="G389" i="9"/>
  <c r="F389" i="9"/>
  <c r="E389" i="9"/>
  <c r="D389" i="9"/>
  <c r="C389" i="9"/>
  <c r="B389" i="9"/>
  <c r="A389" i="9"/>
  <c r="I388" i="9"/>
  <c r="H388" i="9"/>
  <c r="G388" i="9"/>
  <c r="F388" i="9"/>
  <c r="E388" i="9"/>
  <c r="D388" i="9"/>
  <c r="C388" i="9"/>
  <c r="B388" i="9"/>
  <c r="A388" i="9"/>
  <c r="I387" i="9"/>
  <c r="H387" i="9"/>
  <c r="G387" i="9"/>
  <c r="F387" i="9"/>
  <c r="E387" i="9"/>
  <c r="D387" i="9"/>
  <c r="C387" i="9"/>
  <c r="B387" i="9"/>
  <c r="A387" i="9"/>
  <c r="I386" i="9"/>
  <c r="H386" i="9"/>
  <c r="G386" i="9"/>
  <c r="F386" i="9"/>
  <c r="E386" i="9"/>
  <c r="D386" i="9"/>
  <c r="C386" i="9"/>
  <c r="B386" i="9"/>
  <c r="A386" i="9"/>
  <c r="C385" i="9"/>
  <c r="B385" i="9"/>
  <c r="A385" i="9"/>
  <c r="C384" i="9"/>
  <c r="B384" i="9"/>
  <c r="A384" i="9"/>
  <c r="C383" i="9"/>
  <c r="B383" i="9"/>
  <c r="A383" i="9"/>
  <c r="C382" i="9"/>
  <c r="B382" i="9"/>
  <c r="A382" i="9"/>
  <c r="C381" i="9"/>
  <c r="B381" i="9"/>
  <c r="A381" i="9"/>
  <c r="C380" i="9"/>
  <c r="B380" i="9"/>
  <c r="A380" i="9"/>
  <c r="C379" i="9"/>
  <c r="B379" i="9"/>
  <c r="A379" i="9"/>
  <c r="C378" i="9"/>
  <c r="B378" i="9"/>
  <c r="A378" i="9"/>
  <c r="C377" i="9"/>
  <c r="B377" i="9"/>
  <c r="A377" i="9"/>
  <c r="C376" i="9"/>
  <c r="B376" i="9"/>
  <c r="A376" i="9"/>
  <c r="C375" i="9"/>
  <c r="B375" i="9"/>
  <c r="A375" i="9"/>
  <c r="C374" i="9"/>
  <c r="B374" i="9"/>
  <c r="A374" i="9"/>
  <c r="C373" i="9"/>
  <c r="B373" i="9"/>
  <c r="A373" i="9"/>
  <c r="C372" i="9"/>
  <c r="B372" i="9"/>
  <c r="A372" i="9"/>
  <c r="C371" i="9"/>
  <c r="B371" i="9"/>
  <c r="A371" i="9"/>
  <c r="C370" i="9"/>
  <c r="B370" i="9"/>
  <c r="A370" i="9"/>
  <c r="C369" i="9"/>
  <c r="B369" i="9"/>
  <c r="A369" i="9"/>
  <c r="C368" i="9"/>
  <c r="B368" i="9"/>
  <c r="A368" i="9"/>
  <c r="C367" i="9"/>
  <c r="B367" i="9"/>
  <c r="A367" i="9"/>
  <c r="D366" i="9"/>
  <c r="C366" i="9"/>
  <c r="B366" i="9"/>
  <c r="A366" i="9"/>
  <c r="D365" i="9"/>
  <c r="C365" i="9"/>
  <c r="B365" i="9"/>
  <c r="A365" i="9"/>
  <c r="D364" i="9"/>
  <c r="C364" i="9"/>
  <c r="B364" i="9"/>
  <c r="A364" i="9"/>
  <c r="D363" i="9"/>
  <c r="C363" i="9"/>
  <c r="B363" i="9"/>
  <c r="A363" i="9"/>
  <c r="D362" i="9"/>
  <c r="C362" i="9"/>
  <c r="B362" i="9"/>
  <c r="A362" i="9"/>
  <c r="D361" i="9"/>
  <c r="C361" i="9"/>
  <c r="B361" i="9"/>
  <c r="A361" i="9"/>
  <c r="D360" i="9"/>
  <c r="C360" i="9"/>
  <c r="B360" i="9"/>
  <c r="A360" i="9"/>
  <c r="D359" i="9"/>
  <c r="C359" i="9"/>
  <c r="B359" i="9"/>
  <c r="A359" i="9"/>
  <c r="D358" i="9"/>
  <c r="C358" i="9"/>
  <c r="B358" i="9"/>
  <c r="A358" i="9"/>
  <c r="D357" i="9"/>
  <c r="C357" i="9"/>
  <c r="B357" i="9"/>
  <c r="A357" i="9"/>
  <c r="D356" i="9"/>
  <c r="C356" i="9"/>
  <c r="B356" i="9"/>
  <c r="A356" i="9"/>
  <c r="D355" i="9"/>
  <c r="C355" i="9"/>
  <c r="B355" i="9"/>
  <c r="A355" i="9"/>
  <c r="D354" i="9"/>
  <c r="C354" i="9"/>
  <c r="B354" i="9"/>
  <c r="A354" i="9"/>
  <c r="D353" i="9"/>
  <c r="C353" i="9"/>
  <c r="B353" i="9"/>
  <c r="A353" i="9"/>
  <c r="D352" i="9"/>
  <c r="C352" i="9"/>
  <c r="B352" i="9"/>
  <c r="A352" i="9"/>
  <c r="D351" i="9"/>
  <c r="C351" i="9"/>
  <c r="B351" i="9"/>
  <c r="A351" i="9"/>
  <c r="D350" i="9"/>
  <c r="C350" i="9"/>
  <c r="B350" i="9"/>
  <c r="A350" i="9"/>
  <c r="D349" i="9"/>
  <c r="C349" i="9"/>
  <c r="B349" i="9"/>
  <c r="A349" i="9"/>
  <c r="D348" i="9"/>
  <c r="C348" i="9"/>
  <c r="B348" i="9"/>
  <c r="A348" i="9"/>
  <c r="D347" i="9"/>
  <c r="C347" i="9"/>
  <c r="B347" i="9"/>
  <c r="A347" i="9"/>
  <c r="D346" i="9"/>
  <c r="C346" i="9"/>
  <c r="B346" i="9"/>
  <c r="A346" i="9"/>
  <c r="D345" i="9"/>
  <c r="C345" i="9"/>
  <c r="B345" i="9"/>
  <c r="A345" i="9"/>
  <c r="D344" i="9"/>
  <c r="C344" i="9"/>
  <c r="B344" i="9"/>
  <c r="A344" i="9"/>
  <c r="D343" i="9"/>
  <c r="C343" i="9"/>
  <c r="B343" i="9"/>
  <c r="A343" i="9"/>
  <c r="D342" i="9"/>
  <c r="C342" i="9"/>
  <c r="B342" i="9"/>
  <c r="A342" i="9"/>
  <c r="D341" i="9"/>
  <c r="C341" i="9"/>
  <c r="B341" i="9"/>
  <c r="A341" i="9"/>
  <c r="D340" i="9"/>
  <c r="C340" i="9"/>
  <c r="B340" i="9"/>
  <c r="A340" i="9"/>
  <c r="D339" i="9"/>
  <c r="C339" i="9"/>
  <c r="B339" i="9"/>
  <c r="A339" i="9"/>
  <c r="D338" i="9"/>
  <c r="C338" i="9"/>
  <c r="B338" i="9"/>
  <c r="A338" i="9"/>
  <c r="D337" i="9"/>
  <c r="C337" i="9"/>
  <c r="B337" i="9"/>
  <c r="A337" i="9"/>
  <c r="D336" i="9"/>
  <c r="C336" i="9"/>
  <c r="B336" i="9"/>
  <c r="A336" i="9"/>
  <c r="D335" i="9"/>
  <c r="C335" i="9"/>
  <c r="B335" i="9"/>
  <c r="A335" i="9"/>
  <c r="D334" i="9"/>
  <c r="C334" i="9"/>
  <c r="B334" i="9"/>
  <c r="A334" i="9"/>
  <c r="D333" i="9"/>
  <c r="C333" i="9"/>
  <c r="B333" i="9"/>
  <c r="A333" i="9"/>
  <c r="D332" i="9"/>
  <c r="C332" i="9"/>
  <c r="B332" i="9"/>
  <c r="A332" i="9"/>
  <c r="D331" i="9"/>
  <c r="C331" i="9"/>
  <c r="B331" i="9"/>
  <c r="A331" i="9"/>
  <c r="D330" i="9"/>
  <c r="C330" i="9"/>
  <c r="B330" i="9"/>
  <c r="A330" i="9"/>
  <c r="D329" i="9"/>
  <c r="C329" i="9"/>
  <c r="B329" i="9"/>
  <c r="A329" i="9"/>
  <c r="D328" i="9"/>
  <c r="C328" i="9"/>
  <c r="B328" i="9"/>
  <c r="A328" i="9"/>
  <c r="D327" i="9"/>
  <c r="C327" i="9"/>
  <c r="B327" i="9"/>
  <c r="A327" i="9"/>
  <c r="D326" i="9"/>
  <c r="C326" i="9"/>
  <c r="B326" i="9"/>
  <c r="A326" i="9"/>
  <c r="D325" i="9"/>
  <c r="C325" i="9"/>
  <c r="B325" i="9"/>
  <c r="A325" i="9"/>
  <c r="D324" i="9"/>
  <c r="C324" i="9"/>
  <c r="B324" i="9"/>
  <c r="A324" i="9"/>
  <c r="D323" i="9"/>
  <c r="C323" i="9"/>
  <c r="B323" i="9"/>
  <c r="A323" i="9"/>
  <c r="D322" i="9"/>
  <c r="C322" i="9"/>
  <c r="B322" i="9"/>
  <c r="A322" i="9"/>
  <c r="D321" i="9"/>
  <c r="C321" i="9"/>
  <c r="B321" i="9"/>
  <c r="A321" i="9"/>
  <c r="D320" i="9"/>
  <c r="C320" i="9"/>
  <c r="B320" i="9"/>
  <c r="A320" i="9"/>
  <c r="D319" i="9"/>
  <c r="C319" i="9"/>
  <c r="B319" i="9"/>
  <c r="A319" i="9"/>
  <c r="D318" i="9"/>
  <c r="C318" i="9"/>
  <c r="B318" i="9"/>
  <c r="A318" i="9"/>
  <c r="D317" i="9"/>
  <c r="C317" i="9"/>
  <c r="B317" i="9"/>
  <c r="A317" i="9"/>
  <c r="D316" i="9"/>
  <c r="C316" i="9"/>
  <c r="B316" i="9"/>
  <c r="A316" i="9"/>
  <c r="D315" i="9"/>
  <c r="C315" i="9"/>
  <c r="B315" i="9"/>
  <c r="A315" i="9"/>
  <c r="D314" i="9"/>
  <c r="C314" i="9"/>
  <c r="B314" i="9"/>
  <c r="A314" i="9"/>
  <c r="D313" i="9"/>
  <c r="C313" i="9"/>
  <c r="B313" i="9"/>
  <c r="A313" i="9"/>
  <c r="D312" i="9"/>
  <c r="C312" i="9"/>
  <c r="B312" i="9"/>
  <c r="A312" i="9"/>
  <c r="D311" i="9"/>
  <c r="C311" i="9"/>
  <c r="B311" i="9"/>
  <c r="A311" i="9"/>
  <c r="D310" i="9"/>
  <c r="C310" i="9"/>
  <c r="B310" i="9"/>
  <c r="A310" i="9"/>
  <c r="D309" i="9"/>
  <c r="C309" i="9"/>
  <c r="B309" i="9"/>
  <c r="A309" i="9"/>
  <c r="D308" i="9"/>
  <c r="C308" i="9"/>
  <c r="B308" i="9"/>
  <c r="A308" i="9"/>
  <c r="D307" i="9"/>
  <c r="C307" i="9"/>
  <c r="B307" i="9"/>
  <c r="A307" i="9"/>
  <c r="D306" i="9"/>
  <c r="C306" i="9"/>
  <c r="B306" i="9"/>
  <c r="A306" i="9"/>
  <c r="D305" i="9"/>
  <c r="C305" i="9"/>
  <c r="B305" i="9"/>
  <c r="A305" i="9"/>
  <c r="D304" i="9"/>
  <c r="C304" i="9"/>
  <c r="B304" i="9"/>
  <c r="A304" i="9"/>
  <c r="D303" i="9"/>
  <c r="C303" i="9"/>
  <c r="B303" i="9"/>
  <c r="A303" i="9"/>
  <c r="D302" i="9"/>
  <c r="C302" i="9"/>
  <c r="B302" i="9"/>
  <c r="A302" i="9"/>
  <c r="D301" i="9"/>
  <c r="C301" i="9"/>
  <c r="B301" i="9"/>
  <c r="A301" i="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D293" i="9"/>
  <c r="C293" i="9"/>
  <c r="B293" i="9"/>
  <c r="A293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D289" i="9"/>
  <c r="C289" i="9"/>
  <c r="B289" i="9"/>
  <c r="A289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D285" i="9"/>
  <c r="C285" i="9"/>
  <c r="B285" i="9"/>
  <c r="A285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A270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D252" i="9"/>
  <c r="C252" i="9"/>
  <c r="B252" i="9"/>
  <c r="A252" i="9"/>
  <c r="D251" i="9"/>
  <c r="C251" i="9"/>
  <c r="B251" i="9"/>
  <c r="A251" i="9"/>
  <c r="D250" i="9"/>
  <c r="C250" i="9"/>
  <c r="B250" i="9"/>
  <c r="A250" i="9"/>
  <c r="D249" i="9"/>
  <c r="C249" i="9"/>
  <c r="B249" i="9"/>
  <c r="A249" i="9"/>
  <c r="D248" i="9"/>
  <c r="C248" i="9"/>
  <c r="B248" i="9"/>
  <c r="A248" i="9"/>
  <c r="D247" i="9"/>
  <c r="C247" i="9"/>
  <c r="B247" i="9"/>
  <c r="A247" i="9"/>
  <c r="D246" i="9"/>
  <c r="C246" i="9"/>
  <c r="B246" i="9"/>
  <c r="A246" i="9"/>
  <c r="D245" i="9"/>
  <c r="C245" i="9"/>
  <c r="B245" i="9"/>
  <c r="A245" i="9"/>
  <c r="D244" i="9"/>
  <c r="C244" i="9"/>
  <c r="B244" i="9"/>
  <c r="A244" i="9"/>
  <c r="D243" i="9"/>
  <c r="C243" i="9"/>
  <c r="B243" i="9"/>
  <c r="A243" i="9"/>
  <c r="D242" i="9"/>
  <c r="C242" i="9"/>
  <c r="B242" i="9"/>
  <c r="A242" i="9"/>
  <c r="D241" i="9"/>
  <c r="C241" i="9"/>
  <c r="B241" i="9"/>
  <c r="A241" i="9"/>
  <c r="D240" i="9"/>
  <c r="C240" i="9"/>
  <c r="B240" i="9"/>
  <c r="A240" i="9"/>
  <c r="D239" i="9"/>
  <c r="C239" i="9"/>
  <c r="B239" i="9"/>
  <c r="A239" i="9"/>
  <c r="D238" i="9"/>
  <c r="C238" i="9"/>
  <c r="B238" i="9"/>
  <c r="A238" i="9"/>
  <c r="D237" i="9"/>
  <c r="C237" i="9"/>
  <c r="B237" i="9"/>
  <c r="A237" i="9"/>
  <c r="D236" i="9"/>
  <c r="C236" i="9"/>
  <c r="B236" i="9"/>
  <c r="A236" i="9"/>
  <c r="D235" i="9"/>
  <c r="C235" i="9"/>
  <c r="B235" i="9"/>
  <c r="A235" i="9"/>
  <c r="D234" i="9"/>
  <c r="C234" i="9"/>
  <c r="B234" i="9"/>
  <c r="A234" i="9"/>
  <c r="D233" i="9"/>
  <c r="C233" i="9"/>
  <c r="B233" i="9"/>
  <c r="A233" i="9"/>
  <c r="D232" i="9"/>
  <c r="C232" i="9"/>
  <c r="B232" i="9"/>
  <c r="A232" i="9"/>
  <c r="D231" i="9"/>
  <c r="C231" i="9"/>
  <c r="B231" i="9"/>
  <c r="A231" i="9"/>
  <c r="D230" i="9"/>
  <c r="C230" i="9"/>
  <c r="B230" i="9"/>
  <c r="A230" i="9"/>
  <c r="D229" i="9"/>
  <c r="C229" i="9"/>
  <c r="B229" i="9"/>
  <c r="A229" i="9"/>
  <c r="D228" i="9"/>
  <c r="C228" i="9"/>
  <c r="B228" i="9"/>
  <c r="A228" i="9"/>
  <c r="D227" i="9"/>
  <c r="C227" i="9"/>
  <c r="B227" i="9"/>
  <c r="A227" i="9"/>
  <c r="D226" i="9"/>
  <c r="C226" i="9"/>
  <c r="B226" i="9"/>
  <c r="A226" i="9"/>
  <c r="D225" i="9"/>
  <c r="C225" i="9"/>
  <c r="B225" i="9"/>
  <c r="A225" i="9"/>
  <c r="D224" i="9"/>
  <c r="C224" i="9"/>
  <c r="B224" i="9"/>
  <c r="A224" i="9"/>
  <c r="D223" i="9"/>
  <c r="C223" i="9"/>
  <c r="B223" i="9"/>
  <c r="A223" i="9"/>
  <c r="D222" i="9"/>
  <c r="C222" i="9"/>
  <c r="B222" i="9"/>
  <c r="A222" i="9"/>
  <c r="D221" i="9"/>
  <c r="C221" i="9"/>
  <c r="B221" i="9"/>
  <c r="A221" i="9"/>
  <c r="D220" i="9"/>
  <c r="C220" i="9"/>
  <c r="B220" i="9"/>
  <c r="A220" i="9"/>
  <c r="D219" i="9"/>
  <c r="C219" i="9"/>
  <c r="B219" i="9"/>
  <c r="A219" i="9"/>
  <c r="D218" i="9"/>
  <c r="C218" i="9"/>
  <c r="B218" i="9"/>
  <c r="A218" i="9"/>
  <c r="D217" i="9"/>
  <c r="C217" i="9"/>
  <c r="B217" i="9"/>
  <c r="A217" i="9"/>
  <c r="D216" i="9"/>
  <c r="C216" i="9"/>
  <c r="B216" i="9"/>
  <c r="A216" i="9"/>
  <c r="D215" i="9"/>
  <c r="C215" i="9"/>
  <c r="B215" i="9"/>
  <c r="A215" i="9"/>
  <c r="D214" i="9"/>
  <c r="C214" i="9"/>
  <c r="B214" i="9"/>
  <c r="A214" i="9"/>
  <c r="D213" i="9"/>
  <c r="C213" i="9"/>
  <c r="B213" i="9"/>
  <c r="A213" i="9"/>
  <c r="D212" i="9"/>
  <c r="C212" i="9"/>
  <c r="B212" i="9"/>
  <c r="A212" i="9"/>
  <c r="D211" i="9"/>
  <c r="C211" i="9"/>
  <c r="B211" i="9"/>
  <c r="A211" i="9"/>
  <c r="D210" i="9"/>
  <c r="C210" i="9"/>
  <c r="B210" i="9"/>
  <c r="A210" i="9"/>
  <c r="D209" i="9"/>
  <c r="C209" i="9"/>
  <c r="B209" i="9"/>
  <c r="A209" i="9"/>
  <c r="D208" i="9"/>
  <c r="C208" i="9"/>
  <c r="B208" i="9"/>
  <c r="A208" i="9"/>
  <c r="D207" i="9"/>
  <c r="C207" i="9"/>
  <c r="B207" i="9"/>
  <c r="A207" i="9"/>
  <c r="D206" i="9"/>
  <c r="C206" i="9"/>
  <c r="B206" i="9"/>
  <c r="A206" i="9"/>
  <c r="D205" i="9"/>
  <c r="C205" i="9"/>
  <c r="B205" i="9"/>
  <c r="A205" i="9"/>
  <c r="D204" i="9"/>
  <c r="C204" i="9"/>
  <c r="B204" i="9"/>
  <c r="A204" i="9"/>
  <c r="D203" i="9"/>
  <c r="C203" i="9"/>
  <c r="B203" i="9"/>
  <c r="A203" i="9"/>
  <c r="D202" i="9"/>
  <c r="C202" i="9"/>
  <c r="B202" i="9"/>
  <c r="A202" i="9"/>
  <c r="D201" i="9"/>
  <c r="C201" i="9"/>
  <c r="B201" i="9"/>
  <c r="A201" i="9"/>
  <c r="D200" i="9"/>
  <c r="C200" i="9"/>
  <c r="B200" i="9"/>
  <c r="A200" i="9"/>
  <c r="D199" i="9"/>
  <c r="C199" i="9"/>
  <c r="B199" i="9"/>
  <c r="A199" i="9"/>
  <c r="D198" i="9"/>
  <c r="C198" i="9"/>
  <c r="B198" i="9"/>
  <c r="A198" i="9"/>
  <c r="D197" i="9"/>
  <c r="C197" i="9"/>
  <c r="B197" i="9"/>
  <c r="A197" i="9"/>
  <c r="D196" i="9"/>
  <c r="C196" i="9"/>
  <c r="B196" i="9"/>
  <c r="A196" i="9"/>
  <c r="D195" i="9"/>
  <c r="C195" i="9"/>
  <c r="B195" i="9"/>
  <c r="A195" i="9"/>
  <c r="D194" i="9"/>
  <c r="C194" i="9"/>
  <c r="B194" i="9"/>
  <c r="A194" i="9"/>
  <c r="D193" i="9"/>
  <c r="C193" i="9"/>
  <c r="B193" i="9"/>
  <c r="A193" i="9"/>
  <c r="D192" i="9"/>
  <c r="C192" i="9"/>
  <c r="B192" i="9"/>
  <c r="A192" i="9"/>
  <c r="D191" i="9"/>
  <c r="C191" i="9"/>
  <c r="B191" i="9"/>
  <c r="A191" i="9"/>
  <c r="D190" i="9"/>
  <c r="C190" i="9"/>
  <c r="B190" i="9"/>
  <c r="A190" i="9"/>
  <c r="D189" i="9"/>
  <c r="C189" i="9"/>
  <c r="B189" i="9"/>
  <c r="A189" i="9"/>
  <c r="D188" i="9"/>
  <c r="C188" i="9"/>
  <c r="B188" i="9"/>
  <c r="A188" i="9"/>
  <c r="D187" i="9"/>
  <c r="C187" i="9"/>
  <c r="B187" i="9"/>
  <c r="A187" i="9"/>
  <c r="D186" i="9"/>
  <c r="C186" i="9"/>
  <c r="B186" i="9"/>
  <c r="A186" i="9"/>
  <c r="C185" i="9"/>
  <c r="A185" i="9"/>
  <c r="D184" i="9"/>
  <c r="C184" i="9"/>
  <c r="B184" i="9"/>
  <c r="A184" i="9"/>
  <c r="D183" i="9"/>
  <c r="C183" i="9"/>
  <c r="B183" i="9"/>
  <c r="A183" i="9"/>
  <c r="D182" i="9"/>
  <c r="C182" i="9"/>
  <c r="B182" i="9"/>
  <c r="A182" i="9"/>
  <c r="D181" i="9"/>
  <c r="C181" i="9"/>
  <c r="B181" i="9"/>
  <c r="A181" i="9"/>
  <c r="D180" i="9"/>
  <c r="C180" i="9"/>
  <c r="B180" i="9"/>
  <c r="A180" i="9"/>
  <c r="D179" i="9"/>
  <c r="C179" i="9"/>
  <c r="B179" i="9"/>
  <c r="A179" i="9"/>
  <c r="D178" i="9"/>
  <c r="C178" i="9"/>
  <c r="B178" i="9"/>
  <c r="A178" i="9"/>
  <c r="D177" i="9"/>
  <c r="C177" i="9"/>
  <c r="B177" i="9"/>
  <c r="A177" i="9"/>
  <c r="D176" i="9"/>
  <c r="C176" i="9"/>
  <c r="B176" i="9"/>
  <c r="A176" i="9"/>
  <c r="D175" i="9"/>
  <c r="C175" i="9"/>
  <c r="B175" i="9"/>
  <c r="A175" i="9"/>
  <c r="D174" i="9"/>
  <c r="C174" i="9"/>
  <c r="B174" i="9"/>
  <c r="A174" i="9"/>
  <c r="D173" i="9"/>
  <c r="C173" i="9"/>
  <c r="B173" i="9"/>
  <c r="A173" i="9"/>
  <c r="D172" i="9"/>
  <c r="C172" i="9"/>
  <c r="B172" i="9"/>
  <c r="A172" i="9"/>
  <c r="D171" i="9"/>
  <c r="C171" i="9"/>
  <c r="B171" i="9"/>
  <c r="A171" i="9"/>
  <c r="D170" i="9"/>
  <c r="C170" i="9"/>
  <c r="B170" i="9"/>
  <c r="A170" i="9"/>
  <c r="D169" i="9"/>
  <c r="C169" i="9"/>
  <c r="B169" i="9"/>
  <c r="A169" i="9"/>
  <c r="D168" i="9"/>
  <c r="C168" i="9"/>
  <c r="B168" i="9"/>
  <c r="A168" i="9"/>
  <c r="D167" i="9"/>
  <c r="C167" i="9"/>
  <c r="B167" i="9"/>
  <c r="A167" i="9"/>
  <c r="D166" i="9"/>
  <c r="C166" i="9"/>
  <c r="B166" i="9"/>
  <c r="A166" i="9"/>
  <c r="D165" i="9"/>
  <c r="C165" i="9"/>
  <c r="B165" i="9"/>
  <c r="A165" i="9"/>
  <c r="D164" i="9"/>
  <c r="C164" i="9"/>
  <c r="B164" i="9"/>
  <c r="A164" i="9"/>
  <c r="D163" i="9"/>
  <c r="C163" i="9"/>
  <c r="B163" i="9"/>
  <c r="A163" i="9"/>
  <c r="D162" i="9"/>
  <c r="C162" i="9"/>
  <c r="B162" i="9"/>
  <c r="A162" i="9"/>
  <c r="A161" i="9"/>
  <c r="D160" i="9"/>
  <c r="C160" i="9"/>
  <c r="B160" i="9"/>
  <c r="A160" i="9"/>
  <c r="D159" i="9"/>
  <c r="C159" i="9"/>
  <c r="B159" i="9"/>
  <c r="A159" i="9"/>
  <c r="D158" i="9"/>
  <c r="C158" i="9"/>
  <c r="B158" i="9"/>
  <c r="A158" i="9"/>
  <c r="D157" i="9"/>
  <c r="C157" i="9"/>
  <c r="B157" i="9"/>
  <c r="A157" i="9"/>
  <c r="D156" i="9"/>
  <c r="C156" i="9"/>
  <c r="B156" i="9"/>
  <c r="A156" i="9"/>
  <c r="D155" i="9"/>
  <c r="C155" i="9"/>
  <c r="B155" i="9"/>
  <c r="A155" i="9"/>
  <c r="D154" i="9"/>
  <c r="C154" i="9"/>
  <c r="B154" i="9"/>
  <c r="A154" i="9"/>
  <c r="D153" i="9"/>
  <c r="C153" i="9"/>
  <c r="B153" i="9"/>
  <c r="A153" i="9"/>
  <c r="D152" i="9"/>
  <c r="C152" i="9"/>
  <c r="B152" i="9"/>
  <c r="A152" i="9"/>
  <c r="D151" i="9"/>
  <c r="C151" i="9"/>
  <c r="B151" i="9"/>
  <c r="A151" i="9"/>
  <c r="D150" i="9"/>
  <c r="C150" i="9"/>
  <c r="B150" i="9"/>
  <c r="A150" i="9"/>
  <c r="D149" i="9"/>
  <c r="C149" i="9"/>
  <c r="B149" i="9"/>
  <c r="A149" i="9"/>
  <c r="D148" i="9"/>
  <c r="C148" i="9"/>
  <c r="B148" i="9"/>
  <c r="A148" i="9"/>
  <c r="D147" i="9"/>
  <c r="C147" i="9"/>
  <c r="B147" i="9"/>
  <c r="A147" i="9"/>
  <c r="D146" i="9"/>
  <c r="C146" i="9"/>
  <c r="B146" i="9"/>
  <c r="A146" i="9"/>
  <c r="D145" i="9"/>
  <c r="C145" i="9"/>
  <c r="B145" i="9"/>
  <c r="A145" i="9"/>
  <c r="D144" i="9"/>
  <c r="C144" i="9"/>
  <c r="B144" i="9"/>
  <c r="A144" i="9"/>
  <c r="D143" i="9"/>
  <c r="C143" i="9"/>
  <c r="B143" i="9"/>
  <c r="A143" i="9"/>
  <c r="D142" i="9"/>
  <c r="C142" i="9"/>
  <c r="B142" i="9"/>
  <c r="A142" i="9"/>
  <c r="D141" i="9"/>
  <c r="C141" i="9"/>
  <c r="B141" i="9"/>
  <c r="A141" i="9"/>
  <c r="D140" i="9"/>
  <c r="C140" i="9"/>
  <c r="B140" i="9"/>
  <c r="A140" i="9"/>
  <c r="A139" i="9"/>
  <c r="D138" i="9"/>
  <c r="C138" i="9"/>
  <c r="B138" i="9"/>
  <c r="A138" i="9"/>
  <c r="D137" i="9"/>
  <c r="C137" i="9"/>
  <c r="B137" i="9"/>
  <c r="A137" i="9"/>
  <c r="D136" i="9"/>
  <c r="C136" i="9"/>
  <c r="B136" i="9"/>
  <c r="A136" i="9"/>
  <c r="D135" i="9"/>
  <c r="C135" i="9"/>
  <c r="B135" i="9"/>
  <c r="A135" i="9"/>
  <c r="D134" i="9"/>
  <c r="C134" i="9"/>
  <c r="B134" i="9"/>
  <c r="A134" i="9"/>
  <c r="D133" i="9"/>
  <c r="C133" i="9"/>
  <c r="B133" i="9"/>
  <c r="A133" i="9"/>
  <c r="D132" i="9"/>
  <c r="C132" i="9"/>
  <c r="B132" i="9"/>
  <c r="A132" i="9"/>
  <c r="D131" i="9"/>
  <c r="C131" i="9"/>
  <c r="B131" i="9"/>
  <c r="A131" i="9"/>
  <c r="D130" i="9"/>
  <c r="C130" i="9"/>
  <c r="B130" i="9"/>
  <c r="A130" i="9"/>
  <c r="D129" i="9"/>
  <c r="C129" i="9"/>
  <c r="B129" i="9"/>
  <c r="A129" i="9"/>
  <c r="D128" i="9"/>
  <c r="C128" i="9"/>
  <c r="B128" i="9"/>
  <c r="A128" i="9"/>
  <c r="D127" i="9"/>
  <c r="C127" i="9"/>
  <c r="B127" i="9"/>
  <c r="A127" i="9"/>
  <c r="D126" i="9"/>
  <c r="C126" i="9"/>
  <c r="B126" i="9"/>
  <c r="A126" i="9"/>
  <c r="D125" i="9"/>
  <c r="C125" i="9"/>
  <c r="B125" i="9"/>
  <c r="A125" i="9"/>
  <c r="D124" i="9"/>
  <c r="C124" i="9"/>
  <c r="B124" i="9"/>
  <c r="A124" i="9"/>
  <c r="D123" i="9"/>
  <c r="C123" i="9"/>
  <c r="B123" i="9"/>
  <c r="A123" i="9"/>
  <c r="D122" i="9"/>
  <c r="C122" i="9"/>
  <c r="B122" i="9"/>
  <c r="A122" i="9"/>
  <c r="D121" i="9"/>
  <c r="C121" i="9"/>
  <c r="B121" i="9"/>
  <c r="A121" i="9"/>
  <c r="D120" i="9"/>
  <c r="C120" i="9"/>
  <c r="B120" i="9"/>
  <c r="A120" i="9"/>
  <c r="D119" i="9"/>
  <c r="C119" i="9"/>
  <c r="B119" i="9"/>
  <c r="A119" i="9"/>
  <c r="D118" i="9"/>
  <c r="C118" i="9"/>
  <c r="B118" i="9"/>
  <c r="A118" i="9"/>
  <c r="D117" i="9"/>
  <c r="C117" i="9"/>
  <c r="B117" i="9"/>
  <c r="A117" i="9"/>
  <c r="D116" i="9"/>
  <c r="C116" i="9"/>
  <c r="B116" i="9"/>
  <c r="A116" i="9"/>
  <c r="D115" i="9"/>
  <c r="C115" i="9"/>
  <c r="B115" i="9"/>
  <c r="A115" i="9"/>
  <c r="D114" i="9"/>
  <c r="C114" i="9"/>
  <c r="B114" i="9"/>
  <c r="A114" i="9"/>
  <c r="D113" i="9"/>
  <c r="C113" i="9"/>
  <c r="B113" i="9"/>
  <c r="A113" i="9"/>
  <c r="D112" i="9"/>
  <c r="C112" i="9"/>
  <c r="B112" i="9"/>
  <c r="A112" i="9"/>
  <c r="D111" i="9"/>
  <c r="C111" i="9"/>
  <c r="B111" i="9"/>
  <c r="A111" i="9"/>
  <c r="D110" i="9"/>
  <c r="C110" i="9"/>
  <c r="B110" i="9"/>
  <c r="A110" i="9"/>
  <c r="D109" i="9"/>
  <c r="C109" i="9"/>
  <c r="A109" i="9"/>
  <c r="D108" i="9"/>
  <c r="C108" i="9"/>
  <c r="B108" i="9"/>
  <c r="A108" i="9"/>
  <c r="D107" i="9"/>
  <c r="C107" i="9"/>
  <c r="B107" i="9"/>
  <c r="A107" i="9"/>
  <c r="D106" i="9"/>
  <c r="C106" i="9"/>
  <c r="B106" i="9"/>
  <c r="A106" i="9"/>
  <c r="D105" i="9"/>
  <c r="C105" i="9"/>
  <c r="B105" i="9"/>
  <c r="A105" i="9"/>
  <c r="D104" i="9"/>
  <c r="C104" i="9"/>
  <c r="B104" i="9"/>
  <c r="A104" i="9"/>
  <c r="D103" i="9"/>
  <c r="C103" i="9"/>
  <c r="B103" i="9"/>
  <c r="A103" i="9"/>
  <c r="D102" i="9"/>
  <c r="C102" i="9"/>
  <c r="B102" i="9"/>
  <c r="A102" i="9"/>
  <c r="D101" i="9"/>
  <c r="C101" i="9"/>
  <c r="B101" i="9"/>
  <c r="A101" i="9"/>
  <c r="D100" i="9"/>
  <c r="C100" i="9"/>
  <c r="B100" i="9"/>
  <c r="A100" i="9"/>
  <c r="D99" i="9"/>
  <c r="C99" i="9"/>
  <c r="B99" i="9"/>
  <c r="A99" i="9"/>
  <c r="D98" i="9"/>
  <c r="C98" i="9"/>
  <c r="B98" i="9"/>
  <c r="A98" i="9"/>
  <c r="D97" i="9"/>
  <c r="C97" i="9"/>
  <c r="B97" i="9"/>
  <c r="A97" i="9"/>
  <c r="D96" i="9"/>
  <c r="C96" i="9"/>
  <c r="B96" i="9"/>
  <c r="A96" i="9"/>
  <c r="D95" i="9"/>
  <c r="C95" i="9"/>
  <c r="B95" i="9"/>
  <c r="A95" i="9"/>
  <c r="D94" i="9"/>
  <c r="C94" i="9"/>
  <c r="B94" i="9"/>
  <c r="A94" i="9"/>
  <c r="D93" i="9"/>
  <c r="C93" i="9"/>
  <c r="B93" i="9"/>
  <c r="A93" i="9"/>
  <c r="D92" i="9"/>
  <c r="C92" i="9"/>
  <c r="B92" i="9"/>
  <c r="A92" i="9"/>
  <c r="D91" i="9"/>
  <c r="C91" i="9"/>
  <c r="B91" i="9"/>
  <c r="A91" i="9"/>
  <c r="D90" i="9"/>
  <c r="C90" i="9"/>
  <c r="B90" i="9"/>
  <c r="A90" i="9"/>
  <c r="D89" i="9"/>
  <c r="C89" i="9"/>
  <c r="B89" i="9"/>
  <c r="A89" i="9"/>
  <c r="D88" i="9"/>
  <c r="C88" i="9"/>
  <c r="B88" i="9"/>
  <c r="A88" i="9"/>
  <c r="D87" i="9"/>
  <c r="C87" i="9"/>
  <c r="B87" i="9"/>
  <c r="A87" i="9"/>
  <c r="D86" i="9"/>
  <c r="C86" i="9"/>
  <c r="B86" i="9"/>
  <c r="A86" i="9"/>
  <c r="D85" i="9"/>
  <c r="C85" i="9"/>
  <c r="B85" i="9"/>
  <c r="A85" i="9"/>
  <c r="D84" i="9"/>
  <c r="C84" i="9"/>
  <c r="B84" i="9"/>
  <c r="A84" i="9"/>
  <c r="D83" i="9"/>
  <c r="C83" i="9"/>
  <c r="B83" i="9"/>
  <c r="A83" i="9"/>
  <c r="D82" i="9"/>
  <c r="C82" i="9"/>
  <c r="B82" i="9"/>
  <c r="A82" i="9"/>
  <c r="D81" i="9"/>
  <c r="C81" i="9"/>
  <c r="B81" i="9"/>
  <c r="A81" i="9"/>
  <c r="D80" i="9"/>
  <c r="C80" i="9"/>
  <c r="B80" i="9"/>
  <c r="A80" i="9"/>
  <c r="D79" i="9"/>
  <c r="C79" i="9"/>
  <c r="B79" i="9"/>
  <c r="A79" i="9"/>
  <c r="D78" i="9"/>
  <c r="C78" i="9"/>
  <c r="B78" i="9"/>
  <c r="A78" i="9"/>
  <c r="D77" i="9"/>
  <c r="C77" i="9"/>
  <c r="A77" i="9"/>
  <c r="D76" i="9"/>
  <c r="C76" i="9"/>
  <c r="B76" i="9"/>
  <c r="A76" i="9"/>
  <c r="D75" i="9"/>
  <c r="C75" i="9"/>
  <c r="B75" i="9"/>
  <c r="A75" i="9"/>
  <c r="D74" i="9"/>
  <c r="C74" i="9"/>
  <c r="B74" i="9"/>
  <c r="A74" i="9"/>
  <c r="D73" i="9"/>
  <c r="C73" i="9"/>
  <c r="B73" i="9"/>
  <c r="A73" i="9"/>
  <c r="D72" i="9"/>
  <c r="C72" i="9"/>
  <c r="B72" i="9"/>
  <c r="A72" i="9"/>
  <c r="D71" i="9"/>
  <c r="C71" i="9"/>
  <c r="B71" i="9"/>
  <c r="A71" i="9"/>
  <c r="D70" i="9"/>
  <c r="C70" i="9"/>
  <c r="B70" i="9"/>
  <c r="A70" i="9"/>
  <c r="D69" i="9"/>
  <c r="C69" i="9"/>
  <c r="B69" i="9"/>
  <c r="A69" i="9"/>
  <c r="D68" i="9"/>
  <c r="C68" i="9"/>
  <c r="B68" i="9"/>
  <c r="A68" i="9"/>
  <c r="D67" i="9"/>
  <c r="C67" i="9"/>
  <c r="B67" i="9"/>
  <c r="A67" i="9"/>
  <c r="D66" i="9"/>
  <c r="C66" i="9"/>
  <c r="B66" i="9"/>
  <c r="A66" i="9"/>
  <c r="D65" i="9"/>
  <c r="C65" i="9"/>
  <c r="B65" i="9"/>
  <c r="A65" i="9"/>
  <c r="D64" i="9"/>
  <c r="C64" i="9"/>
  <c r="B64" i="9"/>
  <c r="A64" i="9"/>
  <c r="D63" i="9"/>
  <c r="C63" i="9"/>
  <c r="B63" i="9"/>
  <c r="A63" i="9"/>
  <c r="D62" i="9"/>
  <c r="C62" i="9"/>
  <c r="B62" i="9"/>
  <c r="A62" i="9"/>
  <c r="D61" i="9"/>
  <c r="C61" i="9"/>
  <c r="B61" i="9"/>
  <c r="A61" i="9"/>
  <c r="D60" i="9"/>
  <c r="C60" i="9"/>
  <c r="B60" i="9"/>
  <c r="A60" i="9"/>
  <c r="D59" i="9"/>
  <c r="C59" i="9"/>
  <c r="B59" i="9"/>
  <c r="A59" i="9"/>
  <c r="D58" i="9"/>
  <c r="C58" i="9"/>
  <c r="B58" i="9"/>
  <c r="A58" i="9"/>
  <c r="D57" i="9"/>
  <c r="C57" i="9"/>
  <c r="B57" i="9"/>
  <c r="A57" i="9"/>
  <c r="D56" i="9"/>
  <c r="C56" i="9"/>
  <c r="B56" i="9"/>
  <c r="A56" i="9"/>
  <c r="D55" i="9"/>
  <c r="C55" i="9"/>
  <c r="B55" i="9"/>
  <c r="A55" i="9"/>
  <c r="D54" i="9"/>
  <c r="C54" i="9"/>
  <c r="B54" i="9"/>
  <c r="A54" i="9"/>
  <c r="D53" i="9"/>
  <c r="C53" i="9"/>
  <c r="A53" i="9"/>
  <c r="D52" i="9"/>
  <c r="C52" i="9"/>
  <c r="B52" i="9"/>
  <c r="A52" i="9"/>
  <c r="D51" i="9"/>
  <c r="C51" i="9"/>
  <c r="B51" i="9"/>
  <c r="A51" i="9"/>
  <c r="D50" i="9"/>
  <c r="C50" i="9"/>
  <c r="B50" i="9"/>
  <c r="A50" i="9"/>
  <c r="D49" i="9"/>
  <c r="C49" i="9"/>
  <c r="B49" i="9"/>
  <c r="A49" i="9"/>
  <c r="D48" i="9"/>
  <c r="C48" i="9"/>
  <c r="B48" i="9"/>
  <c r="A48" i="9"/>
  <c r="D47" i="9"/>
  <c r="C47" i="9"/>
  <c r="B47" i="9"/>
  <c r="A47" i="9"/>
  <c r="D46" i="9"/>
  <c r="C46" i="9"/>
  <c r="B46" i="9"/>
  <c r="A46" i="9"/>
  <c r="D45" i="9"/>
  <c r="C45" i="9"/>
  <c r="B45" i="9"/>
  <c r="A45" i="9"/>
  <c r="D44" i="9"/>
  <c r="C44" i="9"/>
  <c r="B44" i="9"/>
  <c r="A44" i="9"/>
  <c r="D43" i="9"/>
  <c r="C43" i="9"/>
  <c r="B43" i="9"/>
  <c r="A43" i="9"/>
  <c r="D42" i="9"/>
  <c r="C42" i="9"/>
  <c r="B42" i="9"/>
  <c r="A42" i="9"/>
  <c r="D41" i="9"/>
  <c r="C41" i="9"/>
  <c r="B41" i="9"/>
  <c r="A41" i="9"/>
  <c r="D40" i="9"/>
  <c r="C40" i="9"/>
  <c r="B40" i="9"/>
  <c r="A40" i="9"/>
  <c r="D39" i="9"/>
  <c r="C39" i="9"/>
  <c r="B39" i="9"/>
  <c r="A39" i="9"/>
  <c r="D38" i="9"/>
  <c r="C38" i="9"/>
  <c r="B38" i="9"/>
  <c r="A38" i="9"/>
  <c r="D37" i="9"/>
  <c r="C37" i="9"/>
  <c r="B37" i="9"/>
  <c r="A37" i="9"/>
  <c r="D36" i="9"/>
  <c r="C36" i="9"/>
  <c r="B36" i="9"/>
  <c r="A36" i="9"/>
  <c r="D35" i="9"/>
  <c r="C35" i="9"/>
  <c r="B35" i="9"/>
  <c r="A35" i="9"/>
  <c r="D34" i="9"/>
  <c r="C34" i="9"/>
  <c r="B34" i="9"/>
  <c r="A34" i="9"/>
  <c r="D33" i="9"/>
  <c r="C33" i="9"/>
  <c r="A33" i="9"/>
  <c r="D32" i="9"/>
  <c r="C32" i="9"/>
  <c r="B32" i="9"/>
  <c r="A32" i="9"/>
  <c r="D31" i="9"/>
  <c r="C31" i="9"/>
  <c r="B31" i="9"/>
  <c r="A31" i="9"/>
  <c r="D30" i="9"/>
  <c r="C30" i="9"/>
  <c r="B30" i="9"/>
  <c r="A30" i="9"/>
  <c r="D29" i="9"/>
  <c r="C29" i="9"/>
  <c r="B29" i="9"/>
  <c r="A29" i="9"/>
  <c r="D28" i="9"/>
  <c r="C28" i="9"/>
  <c r="B28" i="9"/>
  <c r="A28" i="9"/>
  <c r="D27" i="9"/>
  <c r="C27" i="9"/>
  <c r="B27" i="9"/>
  <c r="A27" i="9"/>
  <c r="D26" i="9"/>
  <c r="C26" i="9"/>
  <c r="B26" i="9"/>
  <c r="A26" i="9"/>
  <c r="D25" i="9"/>
  <c r="C25" i="9"/>
  <c r="B25" i="9"/>
  <c r="A25" i="9"/>
  <c r="D24" i="9"/>
  <c r="C24" i="9"/>
  <c r="B24" i="9"/>
  <c r="A24" i="9"/>
  <c r="D23" i="9"/>
  <c r="C23" i="9"/>
  <c r="B23" i="9"/>
  <c r="A23" i="9"/>
  <c r="D22" i="9"/>
  <c r="C22" i="9"/>
  <c r="B22" i="9"/>
  <c r="A22" i="9"/>
  <c r="D21" i="9"/>
  <c r="C21" i="9"/>
  <c r="B21" i="9"/>
  <c r="A21" i="9"/>
  <c r="D20" i="9"/>
  <c r="C20" i="9"/>
  <c r="B20" i="9"/>
  <c r="A20" i="9"/>
  <c r="D19" i="9"/>
  <c r="C19" i="9"/>
  <c r="B19" i="9"/>
  <c r="A19" i="9"/>
  <c r="D18" i="9"/>
  <c r="C18" i="9"/>
  <c r="B18" i="9"/>
  <c r="A18" i="9"/>
  <c r="D17" i="9"/>
  <c r="C17" i="9"/>
  <c r="B17" i="9"/>
  <c r="A17" i="9"/>
  <c r="D16" i="9"/>
  <c r="C16" i="9"/>
  <c r="B16" i="9"/>
  <c r="A16" i="9"/>
  <c r="D15" i="9"/>
  <c r="C15" i="9"/>
  <c r="B15" i="9"/>
  <c r="A15" i="9"/>
  <c r="D14" i="9"/>
  <c r="C14" i="9"/>
  <c r="B14" i="9"/>
  <c r="A14" i="9"/>
  <c r="D13" i="9"/>
  <c r="C13" i="9"/>
  <c r="B13" i="9"/>
  <c r="A13" i="9"/>
  <c r="D12" i="9"/>
  <c r="C12" i="9"/>
  <c r="B12" i="9"/>
  <c r="A12" i="9"/>
  <c r="D11" i="9"/>
  <c r="C11" i="9"/>
  <c r="B11" i="9"/>
  <c r="A11" i="9"/>
  <c r="D10" i="9"/>
  <c r="C10" i="9"/>
  <c r="A10" i="9"/>
  <c r="D9" i="9"/>
  <c r="C9" i="9"/>
  <c r="A9" i="9"/>
  <c r="D8" i="9"/>
  <c r="C8" i="9"/>
  <c r="B8" i="9"/>
  <c r="A8" i="9"/>
  <c r="E7" i="9"/>
  <c r="D7" i="9"/>
  <c r="C7" i="9"/>
  <c r="B7" i="9"/>
  <c r="A7" i="9"/>
  <c r="J6" i="9"/>
  <c r="I6" i="9"/>
  <c r="H6" i="9"/>
  <c r="G6" i="9"/>
  <c r="F6" i="9"/>
  <c r="E6" i="9"/>
  <c r="D6" i="9"/>
  <c r="C6" i="9"/>
  <c r="B6" i="9"/>
  <c r="A6" i="9"/>
  <c r="J5" i="9"/>
  <c r="F5" i="9"/>
  <c r="E5" i="9"/>
  <c r="D5" i="9"/>
  <c r="C5" i="9"/>
  <c r="B5" i="9"/>
  <c r="A5" i="9"/>
  <c r="J4" i="9"/>
  <c r="I4" i="9"/>
  <c r="H4" i="9"/>
  <c r="G4" i="9"/>
  <c r="F4" i="9"/>
  <c r="E4" i="9"/>
  <c r="D4" i="9"/>
  <c r="C4" i="9"/>
  <c r="B4" i="9"/>
  <c r="A4" i="9"/>
  <c r="J3" i="9"/>
  <c r="I3" i="9"/>
  <c r="H3" i="9"/>
  <c r="G3" i="9"/>
  <c r="F3" i="9"/>
  <c r="C3" i="9"/>
  <c r="B3" i="9"/>
  <c r="A3" i="9"/>
  <c r="C2" i="9"/>
  <c r="B2" i="9"/>
  <c r="F1" i="9"/>
  <c r="D1" i="9"/>
  <c r="C1" i="9"/>
  <c r="B1" i="9"/>
  <c r="A1" i="9"/>
  <c r="J438" i="8"/>
  <c r="I438" i="8"/>
  <c r="H438" i="8"/>
  <c r="G438" i="8"/>
  <c r="F438" i="8"/>
  <c r="E438" i="8"/>
  <c r="D438" i="8"/>
  <c r="C438" i="8"/>
  <c r="B438" i="8"/>
  <c r="A438" i="8"/>
  <c r="J437" i="8"/>
  <c r="I437" i="8"/>
  <c r="H437" i="8"/>
  <c r="G437" i="8"/>
  <c r="F437" i="8"/>
  <c r="E437" i="8"/>
  <c r="D437" i="8"/>
  <c r="C437" i="8"/>
  <c r="B437" i="8"/>
  <c r="A437" i="8"/>
  <c r="J436" i="8"/>
  <c r="I436" i="8"/>
  <c r="H436" i="8"/>
  <c r="G436" i="8"/>
  <c r="F436" i="8"/>
  <c r="E436" i="8"/>
  <c r="D436" i="8"/>
  <c r="C436" i="8"/>
  <c r="B436" i="8"/>
  <c r="A436" i="8"/>
  <c r="J435" i="8"/>
  <c r="I435" i="8"/>
  <c r="H435" i="8"/>
  <c r="G435" i="8"/>
  <c r="F435" i="8"/>
  <c r="E435" i="8"/>
  <c r="D435" i="8"/>
  <c r="C435" i="8"/>
  <c r="B435" i="8"/>
  <c r="A435" i="8"/>
  <c r="J434" i="8"/>
  <c r="I434" i="8"/>
  <c r="H434" i="8"/>
  <c r="G434" i="8"/>
  <c r="F434" i="8"/>
  <c r="E434" i="8"/>
  <c r="D434" i="8"/>
  <c r="C434" i="8"/>
  <c r="B434" i="8"/>
  <c r="A434" i="8"/>
  <c r="J433" i="8"/>
  <c r="I433" i="8"/>
  <c r="H433" i="8"/>
  <c r="G433" i="8"/>
  <c r="F433" i="8"/>
  <c r="E433" i="8"/>
  <c r="D433" i="8"/>
  <c r="C433" i="8"/>
  <c r="B433" i="8"/>
  <c r="A433" i="8"/>
  <c r="J432" i="8"/>
  <c r="I432" i="8"/>
  <c r="H432" i="8"/>
  <c r="G432" i="8"/>
  <c r="F432" i="8"/>
  <c r="E432" i="8"/>
  <c r="D432" i="8"/>
  <c r="C432" i="8"/>
  <c r="B432" i="8"/>
  <c r="A432" i="8"/>
  <c r="J431" i="8"/>
  <c r="I431" i="8"/>
  <c r="H431" i="8"/>
  <c r="G431" i="8"/>
  <c r="F431" i="8"/>
  <c r="E431" i="8"/>
  <c r="D431" i="8"/>
  <c r="C431" i="8"/>
  <c r="B431" i="8"/>
  <c r="A431" i="8"/>
  <c r="J430" i="8"/>
  <c r="I430" i="8"/>
  <c r="H430" i="8"/>
  <c r="G430" i="8"/>
  <c r="F430" i="8"/>
  <c r="E430" i="8"/>
  <c r="D430" i="8"/>
  <c r="C430" i="8"/>
  <c r="B430" i="8"/>
  <c r="A430" i="8"/>
  <c r="J429" i="8"/>
  <c r="I429" i="8"/>
  <c r="H429" i="8"/>
  <c r="G429" i="8"/>
  <c r="F429" i="8"/>
  <c r="E429" i="8"/>
  <c r="D429" i="8"/>
  <c r="C429" i="8"/>
  <c r="B429" i="8"/>
  <c r="A429" i="8"/>
  <c r="I428" i="8"/>
  <c r="H428" i="8"/>
  <c r="G428" i="8"/>
  <c r="F428" i="8"/>
  <c r="E428" i="8"/>
  <c r="D428" i="8"/>
  <c r="C428" i="8"/>
  <c r="B428" i="8"/>
  <c r="A428" i="8"/>
  <c r="I427" i="8"/>
  <c r="H427" i="8"/>
  <c r="G427" i="8"/>
  <c r="F427" i="8"/>
  <c r="E427" i="8"/>
  <c r="D427" i="8"/>
  <c r="C427" i="8"/>
  <c r="B427" i="8"/>
  <c r="A427" i="8"/>
  <c r="I426" i="8"/>
  <c r="H426" i="8"/>
  <c r="G426" i="8"/>
  <c r="F426" i="8"/>
  <c r="E426" i="8"/>
  <c r="D426" i="8"/>
  <c r="C426" i="8"/>
  <c r="B426" i="8"/>
  <c r="A426" i="8"/>
  <c r="I425" i="8"/>
  <c r="H425" i="8"/>
  <c r="G425" i="8"/>
  <c r="F425" i="8"/>
  <c r="E425" i="8"/>
  <c r="D425" i="8"/>
  <c r="C425" i="8"/>
  <c r="B425" i="8"/>
  <c r="A425" i="8"/>
  <c r="I424" i="8"/>
  <c r="H424" i="8"/>
  <c r="G424" i="8"/>
  <c r="F424" i="8"/>
  <c r="E424" i="8"/>
  <c r="D424" i="8"/>
  <c r="C424" i="8"/>
  <c r="B424" i="8"/>
  <c r="A424" i="8"/>
  <c r="I423" i="8"/>
  <c r="H423" i="8"/>
  <c r="G423" i="8"/>
  <c r="F423" i="8"/>
  <c r="E423" i="8"/>
  <c r="D423" i="8"/>
  <c r="C423" i="8"/>
  <c r="B423" i="8"/>
  <c r="A423" i="8"/>
  <c r="I422" i="8"/>
  <c r="H422" i="8"/>
  <c r="G422" i="8"/>
  <c r="F422" i="8"/>
  <c r="E422" i="8"/>
  <c r="D422" i="8"/>
  <c r="C422" i="8"/>
  <c r="B422" i="8"/>
  <c r="A422" i="8"/>
  <c r="I421" i="8"/>
  <c r="H421" i="8"/>
  <c r="G421" i="8"/>
  <c r="F421" i="8"/>
  <c r="E421" i="8"/>
  <c r="D421" i="8"/>
  <c r="C421" i="8"/>
  <c r="B421" i="8"/>
  <c r="A421" i="8"/>
  <c r="I420" i="8"/>
  <c r="H420" i="8"/>
  <c r="G420" i="8"/>
  <c r="F420" i="8"/>
  <c r="E420" i="8"/>
  <c r="D420" i="8"/>
  <c r="C420" i="8"/>
  <c r="B420" i="8"/>
  <c r="A420" i="8"/>
  <c r="I419" i="8"/>
  <c r="H419" i="8"/>
  <c r="G419" i="8"/>
  <c r="F419" i="8"/>
  <c r="E419" i="8"/>
  <c r="D419" i="8"/>
  <c r="C419" i="8"/>
  <c r="B419" i="8"/>
  <c r="A419" i="8"/>
  <c r="I418" i="8"/>
  <c r="H418" i="8"/>
  <c r="G418" i="8"/>
  <c r="F418" i="8"/>
  <c r="E418" i="8"/>
  <c r="D418" i="8"/>
  <c r="C418" i="8"/>
  <c r="B418" i="8"/>
  <c r="A418" i="8"/>
  <c r="I417" i="8"/>
  <c r="H417" i="8"/>
  <c r="G417" i="8"/>
  <c r="F417" i="8"/>
  <c r="E417" i="8"/>
  <c r="D417" i="8"/>
  <c r="C417" i="8"/>
  <c r="B417" i="8"/>
  <c r="A417" i="8"/>
  <c r="I416" i="8"/>
  <c r="H416" i="8"/>
  <c r="G416" i="8"/>
  <c r="F416" i="8"/>
  <c r="E416" i="8"/>
  <c r="D416" i="8"/>
  <c r="C416" i="8"/>
  <c r="B416" i="8"/>
  <c r="A416" i="8"/>
  <c r="I415" i="8"/>
  <c r="H415" i="8"/>
  <c r="G415" i="8"/>
  <c r="F415" i="8"/>
  <c r="E415" i="8"/>
  <c r="D415" i="8"/>
  <c r="C415" i="8"/>
  <c r="B415" i="8"/>
  <c r="A415" i="8"/>
  <c r="I414" i="8"/>
  <c r="H414" i="8"/>
  <c r="G414" i="8"/>
  <c r="F414" i="8"/>
  <c r="E414" i="8"/>
  <c r="D414" i="8"/>
  <c r="C414" i="8"/>
  <c r="B414" i="8"/>
  <c r="A414" i="8"/>
  <c r="I413" i="8"/>
  <c r="H413" i="8"/>
  <c r="G413" i="8"/>
  <c r="F413" i="8"/>
  <c r="E413" i="8"/>
  <c r="D413" i="8"/>
  <c r="C413" i="8"/>
  <c r="B413" i="8"/>
  <c r="A413" i="8"/>
  <c r="I412" i="8"/>
  <c r="H412" i="8"/>
  <c r="G412" i="8"/>
  <c r="F412" i="8"/>
  <c r="E412" i="8"/>
  <c r="D412" i="8"/>
  <c r="C412" i="8"/>
  <c r="B412" i="8"/>
  <c r="A412" i="8"/>
  <c r="I411" i="8"/>
  <c r="H411" i="8"/>
  <c r="G411" i="8"/>
  <c r="F411" i="8"/>
  <c r="E411" i="8"/>
  <c r="D411" i="8"/>
  <c r="C411" i="8"/>
  <c r="B411" i="8"/>
  <c r="A411" i="8"/>
  <c r="I410" i="8"/>
  <c r="H410" i="8"/>
  <c r="G410" i="8"/>
  <c r="F410" i="8"/>
  <c r="E410" i="8"/>
  <c r="D410" i="8"/>
  <c r="C410" i="8"/>
  <c r="B410" i="8"/>
  <c r="A410" i="8"/>
  <c r="I409" i="8"/>
  <c r="H409" i="8"/>
  <c r="G409" i="8"/>
  <c r="F409" i="8"/>
  <c r="E409" i="8"/>
  <c r="D409" i="8"/>
  <c r="C409" i="8"/>
  <c r="B409" i="8"/>
  <c r="A409" i="8"/>
  <c r="I408" i="8"/>
  <c r="H408" i="8"/>
  <c r="G408" i="8"/>
  <c r="F408" i="8"/>
  <c r="E408" i="8"/>
  <c r="D408" i="8"/>
  <c r="C408" i="8"/>
  <c r="B408" i="8"/>
  <c r="A408" i="8"/>
  <c r="I407" i="8"/>
  <c r="H407" i="8"/>
  <c r="G407" i="8"/>
  <c r="F407" i="8"/>
  <c r="E407" i="8"/>
  <c r="D407" i="8"/>
  <c r="C407" i="8"/>
  <c r="B407" i="8"/>
  <c r="A407" i="8"/>
  <c r="I406" i="8"/>
  <c r="H406" i="8"/>
  <c r="G406" i="8"/>
  <c r="F406" i="8"/>
  <c r="E406" i="8"/>
  <c r="D406" i="8"/>
  <c r="C406" i="8"/>
  <c r="B406" i="8"/>
  <c r="A406" i="8"/>
  <c r="I405" i="8"/>
  <c r="H405" i="8"/>
  <c r="G405" i="8"/>
  <c r="F405" i="8"/>
  <c r="E405" i="8"/>
  <c r="D405" i="8"/>
  <c r="C405" i="8"/>
  <c r="B405" i="8"/>
  <c r="A405" i="8"/>
  <c r="I404" i="8"/>
  <c r="H404" i="8"/>
  <c r="G404" i="8"/>
  <c r="F404" i="8"/>
  <c r="E404" i="8"/>
  <c r="D404" i="8"/>
  <c r="C404" i="8"/>
  <c r="B404" i="8"/>
  <c r="A404" i="8"/>
  <c r="I403" i="8"/>
  <c r="H403" i="8"/>
  <c r="G403" i="8"/>
  <c r="F403" i="8"/>
  <c r="E403" i="8"/>
  <c r="D403" i="8"/>
  <c r="C403" i="8"/>
  <c r="B403" i="8"/>
  <c r="A403" i="8"/>
  <c r="I402" i="8"/>
  <c r="H402" i="8"/>
  <c r="G402" i="8"/>
  <c r="F402" i="8"/>
  <c r="E402" i="8"/>
  <c r="D402" i="8"/>
  <c r="C402" i="8"/>
  <c r="B402" i="8"/>
  <c r="A402" i="8"/>
  <c r="I401" i="8"/>
  <c r="H401" i="8"/>
  <c r="G401" i="8"/>
  <c r="F401" i="8"/>
  <c r="E401" i="8"/>
  <c r="D401" i="8"/>
  <c r="C401" i="8"/>
  <c r="B401" i="8"/>
  <c r="A401" i="8"/>
  <c r="I400" i="8"/>
  <c r="H400" i="8"/>
  <c r="G400" i="8"/>
  <c r="F400" i="8"/>
  <c r="E400" i="8"/>
  <c r="D400" i="8"/>
  <c r="C400" i="8"/>
  <c r="B400" i="8"/>
  <c r="A400" i="8"/>
  <c r="I399" i="8"/>
  <c r="H399" i="8"/>
  <c r="G399" i="8"/>
  <c r="F399" i="8"/>
  <c r="E399" i="8"/>
  <c r="D399" i="8"/>
  <c r="C399" i="8"/>
  <c r="B399" i="8"/>
  <c r="A399" i="8"/>
  <c r="I398" i="8"/>
  <c r="H398" i="8"/>
  <c r="G398" i="8"/>
  <c r="F398" i="8"/>
  <c r="E398" i="8"/>
  <c r="D398" i="8"/>
  <c r="C398" i="8"/>
  <c r="B398" i="8"/>
  <c r="A398" i="8"/>
  <c r="I397" i="8"/>
  <c r="H397" i="8"/>
  <c r="G397" i="8"/>
  <c r="F397" i="8"/>
  <c r="E397" i="8"/>
  <c r="D397" i="8"/>
  <c r="C397" i="8"/>
  <c r="B397" i="8"/>
  <c r="A397" i="8"/>
  <c r="I396" i="8"/>
  <c r="H396" i="8"/>
  <c r="G396" i="8"/>
  <c r="F396" i="8"/>
  <c r="E396" i="8"/>
  <c r="D396" i="8"/>
  <c r="C396" i="8"/>
  <c r="B396" i="8"/>
  <c r="A396" i="8"/>
  <c r="I395" i="8"/>
  <c r="H395" i="8"/>
  <c r="G395" i="8"/>
  <c r="F395" i="8"/>
  <c r="E395" i="8"/>
  <c r="D395" i="8"/>
  <c r="C395" i="8"/>
  <c r="B395" i="8"/>
  <c r="A395" i="8"/>
  <c r="I394" i="8"/>
  <c r="H394" i="8"/>
  <c r="G394" i="8"/>
  <c r="F394" i="8"/>
  <c r="E394" i="8"/>
  <c r="D394" i="8"/>
  <c r="C394" i="8"/>
  <c r="B394" i="8"/>
  <c r="A394" i="8"/>
  <c r="I393" i="8"/>
  <c r="H393" i="8"/>
  <c r="G393" i="8"/>
  <c r="F393" i="8"/>
  <c r="E393" i="8"/>
  <c r="D393" i="8"/>
  <c r="C393" i="8"/>
  <c r="B393" i="8"/>
  <c r="A393" i="8"/>
  <c r="I392" i="8"/>
  <c r="H392" i="8"/>
  <c r="G392" i="8"/>
  <c r="F392" i="8"/>
  <c r="E392" i="8"/>
  <c r="D392" i="8"/>
  <c r="C392" i="8"/>
  <c r="B392" i="8"/>
  <c r="A392" i="8"/>
  <c r="I391" i="8"/>
  <c r="H391" i="8"/>
  <c r="G391" i="8"/>
  <c r="F391" i="8"/>
  <c r="E391" i="8"/>
  <c r="D391" i="8"/>
  <c r="C391" i="8"/>
  <c r="B391" i="8"/>
  <c r="A391" i="8"/>
  <c r="I390" i="8"/>
  <c r="H390" i="8"/>
  <c r="G390" i="8"/>
  <c r="F390" i="8"/>
  <c r="E390" i="8"/>
  <c r="D390" i="8"/>
  <c r="C390" i="8"/>
  <c r="B390" i="8"/>
  <c r="A390" i="8"/>
  <c r="I389" i="8"/>
  <c r="H389" i="8"/>
  <c r="G389" i="8"/>
  <c r="F389" i="8"/>
  <c r="E389" i="8"/>
  <c r="D389" i="8"/>
  <c r="C389" i="8"/>
  <c r="B389" i="8"/>
  <c r="A389" i="8"/>
  <c r="I388" i="8"/>
  <c r="H388" i="8"/>
  <c r="G388" i="8"/>
  <c r="F388" i="8"/>
  <c r="E388" i="8"/>
  <c r="D388" i="8"/>
  <c r="C388" i="8"/>
  <c r="B388" i="8"/>
  <c r="A388" i="8"/>
  <c r="I387" i="8"/>
  <c r="H387" i="8"/>
  <c r="G387" i="8"/>
  <c r="F387" i="8"/>
  <c r="E387" i="8"/>
  <c r="D387" i="8"/>
  <c r="C387" i="8"/>
  <c r="B387" i="8"/>
  <c r="A387" i="8"/>
  <c r="I386" i="8"/>
  <c r="H386" i="8"/>
  <c r="G386" i="8"/>
  <c r="F386" i="8"/>
  <c r="E386" i="8"/>
  <c r="D386" i="8"/>
  <c r="C386" i="8"/>
  <c r="B386" i="8"/>
  <c r="A386" i="8"/>
  <c r="C385" i="8"/>
  <c r="B385" i="8"/>
  <c r="A385" i="8"/>
  <c r="C384" i="8"/>
  <c r="B384" i="8"/>
  <c r="A384" i="8"/>
  <c r="C383" i="8"/>
  <c r="B383" i="8"/>
  <c r="A383" i="8"/>
  <c r="C382" i="8"/>
  <c r="B382" i="8"/>
  <c r="A382" i="8"/>
  <c r="C381" i="8"/>
  <c r="B381" i="8"/>
  <c r="A381" i="8"/>
  <c r="C380" i="8"/>
  <c r="B380" i="8"/>
  <c r="A380" i="8"/>
  <c r="C379" i="8"/>
  <c r="B379" i="8"/>
  <c r="A379" i="8"/>
  <c r="C378" i="8"/>
  <c r="B378" i="8"/>
  <c r="A378" i="8"/>
  <c r="C377" i="8"/>
  <c r="B377" i="8"/>
  <c r="A377" i="8"/>
  <c r="C376" i="8"/>
  <c r="B376" i="8"/>
  <c r="A376" i="8"/>
  <c r="C375" i="8"/>
  <c r="B375" i="8"/>
  <c r="A375" i="8"/>
  <c r="C374" i="8"/>
  <c r="B374" i="8"/>
  <c r="A374" i="8"/>
  <c r="C373" i="8"/>
  <c r="B373" i="8"/>
  <c r="A373" i="8"/>
  <c r="C372" i="8"/>
  <c r="B372" i="8"/>
  <c r="A372" i="8"/>
  <c r="C371" i="8"/>
  <c r="B371" i="8"/>
  <c r="A371" i="8"/>
  <c r="C370" i="8"/>
  <c r="B370" i="8"/>
  <c r="A370" i="8"/>
  <c r="C369" i="8"/>
  <c r="B369" i="8"/>
  <c r="A369" i="8"/>
  <c r="C368" i="8"/>
  <c r="B368" i="8"/>
  <c r="A368" i="8"/>
  <c r="C367" i="8"/>
  <c r="B367" i="8"/>
  <c r="A367" i="8"/>
  <c r="D366" i="8"/>
  <c r="C366" i="8"/>
  <c r="B366" i="8"/>
  <c r="A366" i="8"/>
  <c r="D365" i="8"/>
  <c r="C365" i="8"/>
  <c r="B365" i="8"/>
  <c r="A365" i="8"/>
  <c r="D364" i="8"/>
  <c r="C364" i="8"/>
  <c r="B364" i="8"/>
  <c r="A364" i="8"/>
  <c r="D363" i="8"/>
  <c r="C363" i="8"/>
  <c r="B363" i="8"/>
  <c r="A363" i="8"/>
  <c r="D362" i="8"/>
  <c r="C362" i="8"/>
  <c r="B362" i="8"/>
  <c r="A362" i="8"/>
  <c r="D361" i="8"/>
  <c r="C361" i="8"/>
  <c r="B361" i="8"/>
  <c r="A361" i="8"/>
  <c r="D360" i="8"/>
  <c r="C360" i="8"/>
  <c r="B360" i="8"/>
  <c r="A360" i="8"/>
  <c r="D359" i="8"/>
  <c r="C359" i="8"/>
  <c r="B359" i="8"/>
  <c r="A359" i="8"/>
  <c r="D358" i="8"/>
  <c r="C358" i="8"/>
  <c r="B358" i="8"/>
  <c r="A358" i="8"/>
  <c r="D357" i="8"/>
  <c r="C357" i="8"/>
  <c r="B357" i="8"/>
  <c r="A357" i="8"/>
  <c r="D356" i="8"/>
  <c r="C356" i="8"/>
  <c r="B356" i="8"/>
  <c r="A356" i="8"/>
  <c r="D355" i="8"/>
  <c r="C355" i="8"/>
  <c r="B355" i="8"/>
  <c r="A355" i="8"/>
  <c r="D354" i="8"/>
  <c r="C354" i="8"/>
  <c r="B354" i="8"/>
  <c r="A354" i="8"/>
  <c r="D353" i="8"/>
  <c r="C353" i="8"/>
  <c r="B353" i="8"/>
  <c r="A353" i="8"/>
  <c r="D352" i="8"/>
  <c r="C352" i="8"/>
  <c r="B352" i="8"/>
  <c r="A352" i="8"/>
  <c r="D351" i="8"/>
  <c r="C351" i="8"/>
  <c r="B351" i="8"/>
  <c r="A351" i="8"/>
  <c r="D350" i="8"/>
  <c r="C350" i="8"/>
  <c r="B350" i="8"/>
  <c r="A350" i="8"/>
  <c r="D349" i="8"/>
  <c r="C349" i="8"/>
  <c r="B349" i="8"/>
  <c r="A349" i="8"/>
  <c r="D348" i="8"/>
  <c r="C348" i="8"/>
  <c r="B348" i="8"/>
  <c r="A348" i="8"/>
  <c r="D347" i="8"/>
  <c r="C347" i="8"/>
  <c r="B347" i="8"/>
  <c r="A347" i="8"/>
  <c r="D346" i="8"/>
  <c r="C346" i="8"/>
  <c r="B346" i="8"/>
  <c r="A346" i="8"/>
  <c r="D345" i="8"/>
  <c r="C345" i="8"/>
  <c r="B345" i="8"/>
  <c r="A345" i="8"/>
  <c r="D344" i="8"/>
  <c r="C344" i="8"/>
  <c r="B344" i="8"/>
  <c r="A344" i="8"/>
  <c r="D343" i="8"/>
  <c r="C343" i="8"/>
  <c r="B343" i="8"/>
  <c r="A343" i="8"/>
  <c r="D342" i="8"/>
  <c r="C342" i="8"/>
  <c r="B342" i="8"/>
  <c r="A342" i="8"/>
  <c r="D341" i="8"/>
  <c r="C341" i="8"/>
  <c r="B341" i="8"/>
  <c r="A341" i="8"/>
  <c r="D340" i="8"/>
  <c r="C340" i="8"/>
  <c r="B340" i="8"/>
  <c r="A340" i="8"/>
  <c r="D339" i="8"/>
  <c r="C339" i="8"/>
  <c r="B339" i="8"/>
  <c r="A339" i="8"/>
  <c r="D338" i="8"/>
  <c r="C338" i="8"/>
  <c r="B338" i="8"/>
  <c r="A338" i="8"/>
  <c r="D337" i="8"/>
  <c r="C337" i="8"/>
  <c r="B337" i="8"/>
  <c r="A337" i="8"/>
  <c r="D336" i="8"/>
  <c r="C336" i="8"/>
  <c r="B336" i="8"/>
  <c r="A336" i="8"/>
  <c r="D335" i="8"/>
  <c r="C335" i="8"/>
  <c r="B335" i="8"/>
  <c r="A335" i="8"/>
  <c r="D334" i="8"/>
  <c r="C334" i="8"/>
  <c r="B334" i="8"/>
  <c r="A334" i="8"/>
  <c r="D333" i="8"/>
  <c r="C333" i="8"/>
  <c r="B333" i="8"/>
  <c r="A333" i="8"/>
  <c r="D332" i="8"/>
  <c r="C332" i="8"/>
  <c r="B332" i="8"/>
  <c r="A332" i="8"/>
  <c r="D331" i="8"/>
  <c r="C331" i="8"/>
  <c r="B331" i="8"/>
  <c r="A331" i="8"/>
  <c r="D330" i="8"/>
  <c r="C330" i="8"/>
  <c r="B330" i="8"/>
  <c r="A330" i="8"/>
  <c r="D329" i="8"/>
  <c r="C329" i="8"/>
  <c r="B329" i="8"/>
  <c r="A329" i="8"/>
  <c r="D328" i="8"/>
  <c r="C328" i="8"/>
  <c r="B328" i="8"/>
  <c r="A328" i="8"/>
  <c r="D327" i="8"/>
  <c r="C327" i="8"/>
  <c r="B327" i="8"/>
  <c r="A327" i="8"/>
  <c r="D326" i="8"/>
  <c r="C326" i="8"/>
  <c r="B326" i="8"/>
  <c r="A326" i="8"/>
  <c r="D325" i="8"/>
  <c r="C325" i="8"/>
  <c r="B325" i="8"/>
  <c r="A325" i="8"/>
  <c r="D324" i="8"/>
  <c r="C324" i="8"/>
  <c r="B324" i="8"/>
  <c r="A324" i="8"/>
  <c r="D323" i="8"/>
  <c r="C323" i="8"/>
  <c r="B323" i="8"/>
  <c r="A323" i="8"/>
  <c r="D322" i="8"/>
  <c r="C322" i="8"/>
  <c r="B322" i="8"/>
  <c r="A322" i="8"/>
  <c r="D321" i="8"/>
  <c r="C321" i="8"/>
  <c r="B321" i="8"/>
  <c r="A321" i="8"/>
  <c r="D320" i="8"/>
  <c r="C320" i="8"/>
  <c r="B320" i="8"/>
  <c r="A320" i="8"/>
  <c r="D319" i="8"/>
  <c r="C319" i="8"/>
  <c r="B319" i="8"/>
  <c r="A319" i="8"/>
  <c r="D318" i="8"/>
  <c r="C318" i="8"/>
  <c r="B318" i="8"/>
  <c r="A318" i="8"/>
  <c r="D317" i="8"/>
  <c r="C317" i="8"/>
  <c r="B317" i="8"/>
  <c r="A317" i="8"/>
  <c r="D316" i="8"/>
  <c r="C316" i="8"/>
  <c r="B316" i="8"/>
  <c r="A316" i="8"/>
  <c r="D315" i="8"/>
  <c r="C315" i="8"/>
  <c r="B315" i="8"/>
  <c r="A315" i="8"/>
  <c r="D314" i="8"/>
  <c r="C314" i="8"/>
  <c r="B314" i="8"/>
  <c r="A314" i="8"/>
  <c r="D313" i="8"/>
  <c r="C313" i="8"/>
  <c r="B313" i="8"/>
  <c r="A313" i="8"/>
  <c r="D312" i="8"/>
  <c r="C312" i="8"/>
  <c r="B312" i="8"/>
  <c r="A312" i="8"/>
  <c r="D311" i="8"/>
  <c r="C311" i="8"/>
  <c r="B311" i="8"/>
  <c r="A311" i="8"/>
  <c r="D310" i="8"/>
  <c r="C310" i="8"/>
  <c r="B310" i="8"/>
  <c r="A310" i="8"/>
  <c r="D309" i="8"/>
  <c r="C309" i="8"/>
  <c r="B309" i="8"/>
  <c r="A309" i="8"/>
  <c r="D308" i="8"/>
  <c r="C308" i="8"/>
  <c r="B308" i="8"/>
  <c r="A308" i="8"/>
  <c r="D307" i="8"/>
  <c r="C307" i="8"/>
  <c r="B307" i="8"/>
  <c r="A307" i="8"/>
  <c r="D306" i="8"/>
  <c r="C306" i="8"/>
  <c r="B306" i="8"/>
  <c r="A306" i="8"/>
  <c r="D305" i="8"/>
  <c r="C305" i="8"/>
  <c r="B305" i="8"/>
  <c r="A305" i="8"/>
  <c r="D304" i="8"/>
  <c r="C304" i="8"/>
  <c r="B304" i="8"/>
  <c r="A304" i="8"/>
  <c r="D303" i="8"/>
  <c r="C303" i="8"/>
  <c r="B303" i="8"/>
  <c r="A303" i="8"/>
  <c r="D302" i="8"/>
  <c r="C302" i="8"/>
  <c r="B302" i="8"/>
  <c r="A302" i="8"/>
  <c r="D301" i="8"/>
  <c r="C301" i="8"/>
  <c r="B301" i="8"/>
  <c r="A301" i="8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D295" i="8"/>
  <c r="C295" i="8"/>
  <c r="B295" i="8"/>
  <c r="A295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D250" i="8"/>
  <c r="C250" i="8"/>
  <c r="B250" i="8"/>
  <c r="A250" i="8"/>
  <c r="D249" i="8"/>
  <c r="C249" i="8"/>
  <c r="B249" i="8"/>
  <c r="A249" i="8"/>
  <c r="D248" i="8"/>
  <c r="C248" i="8"/>
  <c r="B248" i="8"/>
  <c r="A248" i="8"/>
  <c r="D247" i="8"/>
  <c r="C247" i="8"/>
  <c r="B247" i="8"/>
  <c r="A247" i="8"/>
  <c r="D246" i="8"/>
  <c r="C246" i="8"/>
  <c r="B246" i="8"/>
  <c r="A246" i="8"/>
  <c r="D245" i="8"/>
  <c r="C245" i="8"/>
  <c r="B245" i="8"/>
  <c r="A245" i="8"/>
  <c r="D244" i="8"/>
  <c r="C244" i="8"/>
  <c r="B244" i="8"/>
  <c r="A244" i="8"/>
  <c r="D243" i="8"/>
  <c r="C243" i="8"/>
  <c r="B243" i="8"/>
  <c r="A243" i="8"/>
  <c r="D242" i="8"/>
  <c r="C242" i="8"/>
  <c r="B242" i="8"/>
  <c r="A242" i="8"/>
  <c r="D241" i="8"/>
  <c r="C241" i="8"/>
  <c r="B241" i="8"/>
  <c r="A241" i="8"/>
  <c r="D240" i="8"/>
  <c r="C240" i="8"/>
  <c r="B240" i="8"/>
  <c r="A240" i="8"/>
  <c r="D239" i="8"/>
  <c r="C239" i="8"/>
  <c r="B239" i="8"/>
  <c r="A239" i="8"/>
  <c r="D238" i="8"/>
  <c r="C238" i="8"/>
  <c r="B238" i="8"/>
  <c r="A238" i="8"/>
  <c r="D237" i="8"/>
  <c r="C237" i="8"/>
  <c r="B237" i="8"/>
  <c r="A237" i="8"/>
  <c r="D236" i="8"/>
  <c r="C236" i="8"/>
  <c r="B236" i="8"/>
  <c r="A236" i="8"/>
  <c r="D235" i="8"/>
  <c r="C235" i="8"/>
  <c r="B235" i="8"/>
  <c r="A235" i="8"/>
  <c r="D234" i="8"/>
  <c r="C234" i="8"/>
  <c r="B234" i="8"/>
  <c r="A234" i="8"/>
  <c r="D233" i="8"/>
  <c r="C233" i="8"/>
  <c r="B233" i="8"/>
  <c r="A233" i="8"/>
  <c r="D232" i="8"/>
  <c r="C232" i="8"/>
  <c r="B232" i="8"/>
  <c r="A232" i="8"/>
  <c r="D231" i="8"/>
  <c r="C231" i="8"/>
  <c r="B231" i="8"/>
  <c r="A231" i="8"/>
  <c r="D230" i="8"/>
  <c r="C230" i="8"/>
  <c r="B230" i="8"/>
  <c r="A230" i="8"/>
  <c r="D229" i="8"/>
  <c r="C229" i="8"/>
  <c r="B229" i="8"/>
  <c r="A229" i="8"/>
  <c r="D228" i="8"/>
  <c r="C228" i="8"/>
  <c r="B228" i="8"/>
  <c r="A228" i="8"/>
  <c r="D227" i="8"/>
  <c r="C227" i="8"/>
  <c r="B227" i="8"/>
  <c r="A227" i="8"/>
  <c r="D226" i="8"/>
  <c r="C226" i="8"/>
  <c r="B226" i="8"/>
  <c r="A226" i="8"/>
  <c r="D225" i="8"/>
  <c r="C225" i="8"/>
  <c r="B225" i="8"/>
  <c r="A225" i="8"/>
  <c r="D224" i="8"/>
  <c r="C224" i="8"/>
  <c r="B224" i="8"/>
  <c r="A224" i="8"/>
  <c r="D223" i="8"/>
  <c r="C223" i="8"/>
  <c r="B223" i="8"/>
  <c r="A223" i="8"/>
  <c r="D222" i="8"/>
  <c r="C222" i="8"/>
  <c r="B222" i="8"/>
  <c r="A222" i="8"/>
  <c r="D221" i="8"/>
  <c r="C221" i="8"/>
  <c r="B221" i="8"/>
  <c r="A221" i="8"/>
  <c r="D220" i="8"/>
  <c r="C220" i="8"/>
  <c r="B220" i="8"/>
  <c r="A220" i="8"/>
  <c r="D219" i="8"/>
  <c r="C219" i="8"/>
  <c r="B219" i="8"/>
  <c r="A219" i="8"/>
  <c r="D218" i="8"/>
  <c r="C218" i="8"/>
  <c r="B218" i="8"/>
  <c r="A218" i="8"/>
  <c r="D217" i="8"/>
  <c r="C217" i="8"/>
  <c r="B217" i="8"/>
  <c r="A217" i="8"/>
  <c r="D216" i="8"/>
  <c r="C216" i="8"/>
  <c r="B216" i="8"/>
  <c r="A216" i="8"/>
  <c r="D215" i="8"/>
  <c r="C215" i="8"/>
  <c r="B215" i="8"/>
  <c r="A215" i="8"/>
  <c r="D214" i="8"/>
  <c r="C214" i="8"/>
  <c r="B214" i="8"/>
  <c r="A214" i="8"/>
  <c r="D213" i="8"/>
  <c r="C213" i="8"/>
  <c r="B213" i="8"/>
  <c r="A213" i="8"/>
  <c r="D212" i="8"/>
  <c r="C212" i="8"/>
  <c r="B212" i="8"/>
  <c r="A212" i="8"/>
  <c r="D211" i="8"/>
  <c r="C211" i="8"/>
  <c r="B211" i="8"/>
  <c r="A211" i="8"/>
  <c r="D210" i="8"/>
  <c r="C210" i="8"/>
  <c r="B210" i="8"/>
  <c r="A210" i="8"/>
  <c r="D209" i="8"/>
  <c r="C209" i="8"/>
  <c r="B209" i="8"/>
  <c r="A209" i="8"/>
  <c r="D208" i="8"/>
  <c r="C208" i="8"/>
  <c r="B208" i="8"/>
  <c r="A208" i="8"/>
  <c r="D207" i="8"/>
  <c r="C207" i="8"/>
  <c r="B207" i="8"/>
  <c r="A207" i="8"/>
  <c r="D206" i="8"/>
  <c r="C206" i="8"/>
  <c r="B206" i="8"/>
  <c r="A206" i="8"/>
  <c r="D205" i="8"/>
  <c r="C205" i="8"/>
  <c r="B205" i="8"/>
  <c r="A205" i="8"/>
  <c r="D204" i="8"/>
  <c r="C204" i="8"/>
  <c r="B204" i="8"/>
  <c r="A204" i="8"/>
  <c r="D203" i="8"/>
  <c r="C203" i="8"/>
  <c r="B203" i="8"/>
  <c r="A203" i="8"/>
  <c r="D202" i="8"/>
  <c r="C202" i="8"/>
  <c r="B202" i="8"/>
  <c r="A202" i="8"/>
  <c r="D201" i="8"/>
  <c r="C201" i="8"/>
  <c r="B201" i="8"/>
  <c r="A201" i="8"/>
  <c r="D200" i="8"/>
  <c r="C200" i="8"/>
  <c r="B200" i="8"/>
  <c r="A200" i="8"/>
  <c r="D199" i="8"/>
  <c r="C199" i="8"/>
  <c r="B199" i="8"/>
  <c r="A199" i="8"/>
  <c r="D198" i="8"/>
  <c r="C198" i="8"/>
  <c r="B198" i="8"/>
  <c r="A198" i="8"/>
  <c r="D197" i="8"/>
  <c r="C197" i="8"/>
  <c r="B197" i="8"/>
  <c r="A197" i="8"/>
  <c r="D196" i="8"/>
  <c r="C196" i="8"/>
  <c r="B196" i="8"/>
  <c r="A196" i="8"/>
  <c r="D195" i="8"/>
  <c r="C195" i="8"/>
  <c r="B195" i="8"/>
  <c r="A195" i="8"/>
  <c r="D194" i="8"/>
  <c r="C194" i="8"/>
  <c r="B194" i="8"/>
  <c r="A194" i="8"/>
  <c r="D193" i="8"/>
  <c r="C193" i="8"/>
  <c r="B193" i="8"/>
  <c r="A193" i="8"/>
  <c r="D192" i="8"/>
  <c r="C192" i="8"/>
  <c r="B192" i="8"/>
  <c r="A192" i="8"/>
  <c r="D191" i="8"/>
  <c r="C191" i="8"/>
  <c r="B191" i="8"/>
  <c r="A191" i="8"/>
  <c r="D190" i="8"/>
  <c r="C190" i="8"/>
  <c r="B190" i="8"/>
  <c r="A190" i="8"/>
  <c r="D189" i="8"/>
  <c r="C189" i="8"/>
  <c r="B189" i="8"/>
  <c r="A189" i="8"/>
  <c r="D188" i="8"/>
  <c r="C188" i="8"/>
  <c r="B188" i="8"/>
  <c r="A188" i="8"/>
  <c r="D187" i="8"/>
  <c r="C187" i="8"/>
  <c r="B187" i="8"/>
  <c r="A187" i="8"/>
  <c r="D186" i="8"/>
  <c r="C186" i="8"/>
  <c r="B186" i="8"/>
  <c r="A186" i="8"/>
  <c r="C185" i="8"/>
  <c r="A185" i="8"/>
  <c r="D184" i="8"/>
  <c r="C184" i="8"/>
  <c r="B184" i="8"/>
  <c r="A184" i="8"/>
  <c r="D183" i="8"/>
  <c r="C183" i="8"/>
  <c r="B183" i="8"/>
  <c r="A183" i="8"/>
  <c r="D182" i="8"/>
  <c r="C182" i="8"/>
  <c r="B182" i="8"/>
  <c r="A182" i="8"/>
  <c r="D181" i="8"/>
  <c r="C181" i="8"/>
  <c r="B181" i="8"/>
  <c r="A181" i="8"/>
  <c r="D180" i="8"/>
  <c r="C180" i="8"/>
  <c r="B180" i="8"/>
  <c r="A180" i="8"/>
  <c r="D179" i="8"/>
  <c r="C179" i="8"/>
  <c r="B179" i="8"/>
  <c r="A179" i="8"/>
  <c r="D178" i="8"/>
  <c r="C178" i="8"/>
  <c r="B178" i="8"/>
  <c r="A178" i="8"/>
  <c r="D177" i="8"/>
  <c r="C177" i="8"/>
  <c r="B177" i="8"/>
  <c r="A177" i="8"/>
  <c r="D176" i="8"/>
  <c r="C176" i="8"/>
  <c r="B176" i="8"/>
  <c r="A176" i="8"/>
  <c r="D175" i="8"/>
  <c r="C175" i="8"/>
  <c r="B175" i="8"/>
  <c r="A175" i="8"/>
  <c r="D174" i="8"/>
  <c r="C174" i="8"/>
  <c r="B174" i="8"/>
  <c r="A174" i="8"/>
  <c r="D173" i="8"/>
  <c r="C173" i="8"/>
  <c r="B173" i="8"/>
  <c r="A173" i="8"/>
  <c r="D172" i="8"/>
  <c r="C172" i="8"/>
  <c r="B172" i="8"/>
  <c r="A172" i="8"/>
  <c r="D171" i="8"/>
  <c r="C171" i="8"/>
  <c r="B171" i="8"/>
  <c r="A171" i="8"/>
  <c r="D170" i="8"/>
  <c r="C170" i="8"/>
  <c r="B170" i="8"/>
  <c r="A170" i="8"/>
  <c r="D169" i="8"/>
  <c r="C169" i="8"/>
  <c r="B169" i="8"/>
  <c r="A169" i="8"/>
  <c r="D168" i="8"/>
  <c r="C168" i="8"/>
  <c r="B168" i="8"/>
  <c r="A168" i="8"/>
  <c r="D167" i="8"/>
  <c r="C167" i="8"/>
  <c r="B167" i="8"/>
  <c r="A167" i="8"/>
  <c r="D166" i="8"/>
  <c r="C166" i="8"/>
  <c r="B166" i="8"/>
  <c r="A166" i="8"/>
  <c r="D165" i="8"/>
  <c r="C165" i="8"/>
  <c r="B165" i="8"/>
  <c r="A165" i="8"/>
  <c r="D164" i="8"/>
  <c r="C164" i="8"/>
  <c r="B164" i="8"/>
  <c r="A164" i="8"/>
  <c r="D163" i="8"/>
  <c r="C163" i="8"/>
  <c r="B163" i="8"/>
  <c r="A163" i="8"/>
  <c r="D162" i="8"/>
  <c r="C162" i="8"/>
  <c r="B162" i="8"/>
  <c r="A162" i="8"/>
  <c r="A161" i="8"/>
  <c r="D160" i="8"/>
  <c r="C160" i="8"/>
  <c r="B160" i="8"/>
  <c r="A160" i="8"/>
  <c r="D159" i="8"/>
  <c r="C159" i="8"/>
  <c r="B159" i="8"/>
  <c r="A159" i="8"/>
  <c r="D158" i="8"/>
  <c r="C158" i="8"/>
  <c r="B158" i="8"/>
  <c r="A158" i="8"/>
  <c r="D157" i="8"/>
  <c r="C157" i="8"/>
  <c r="B157" i="8"/>
  <c r="A157" i="8"/>
  <c r="D156" i="8"/>
  <c r="C156" i="8"/>
  <c r="B156" i="8"/>
  <c r="A156" i="8"/>
  <c r="D155" i="8"/>
  <c r="C155" i="8"/>
  <c r="B155" i="8"/>
  <c r="A155" i="8"/>
  <c r="D154" i="8"/>
  <c r="C154" i="8"/>
  <c r="B154" i="8"/>
  <c r="A154" i="8"/>
  <c r="D153" i="8"/>
  <c r="C153" i="8"/>
  <c r="B153" i="8"/>
  <c r="A153" i="8"/>
  <c r="D152" i="8"/>
  <c r="C152" i="8"/>
  <c r="B152" i="8"/>
  <c r="A152" i="8"/>
  <c r="D151" i="8"/>
  <c r="C151" i="8"/>
  <c r="B151" i="8"/>
  <c r="A151" i="8"/>
  <c r="D150" i="8"/>
  <c r="C150" i="8"/>
  <c r="B150" i="8"/>
  <c r="A150" i="8"/>
  <c r="D149" i="8"/>
  <c r="C149" i="8"/>
  <c r="B149" i="8"/>
  <c r="A149" i="8"/>
  <c r="D148" i="8"/>
  <c r="C148" i="8"/>
  <c r="B148" i="8"/>
  <c r="A148" i="8"/>
  <c r="D147" i="8"/>
  <c r="C147" i="8"/>
  <c r="B147" i="8"/>
  <c r="A147" i="8"/>
  <c r="D146" i="8"/>
  <c r="C146" i="8"/>
  <c r="B146" i="8"/>
  <c r="A146" i="8"/>
  <c r="D145" i="8"/>
  <c r="C145" i="8"/>
  <c r="B145" i="8"/>
  <c r="A145" i="8"/>
  <c r="D144" i="8"/>
  <c r="C144" i="8"/>
  <c r="B144" i="8"/>
  <c r="A144" i="8"/>
  <c r="D143" i="8"/>
  <c r="C143" i="8"/>
  <c r="B143" i="8"/>
  <c r="A143" i="8"/>
  <c r="D142" i="8"/>
  <c r="C142" i="8"/>
  <c r="B142" i="8"/>
  <c r="A142" i="8"/>
  <c r="D141" i="8"/>
  <c r="C141" i="8"/>
  <c r="B141" i="8"/>
  <c r="A141" i="8"/>
  <c r="D140" i="8"/>
  <c r="C140" i="8"/>
  <c r="B140" i="8"/>
  <c r="A140" i="8"/>
  <c r="A139" i="8"/>
  <c r="D138" i="8"/>
  <c r="C138" i="8"/>
  <c r="B138" i="8"/>
  <c r="A138" i="8"/>
  <c r="D137" i="8"/>
  <c r="C137" i="8"/>
  <c r="B137" i="8"/>
  <c r="A137" i="8"/>
  <c r="D136" i="8"/>
  <c r="C136" i="8"/>
  <c r="B136" i="8"/>
  <c r="A136" i="8"/>
  <c r="D135" i="8"/>
  <c r="C135" i="8"/>
  <c r="B135" i="8"/>
  <c r="A135" i="8"/>
  <c r="D134" i="8"/>
  <c r="C134" i="8"/>
  <c r="B134" i="8"/>
  <c r="A134" i="8"/>
  <c r="D133" i="8"/>
  <c r="C133" i="8"/>
  <c r="B133" i="8"/>
  <c r="A133" i="8"/>
  <c r="D132" i="8"/>
  <c r="C132" i="8"/>
  <c r="B132" i="8"/>
  <c r="A132" i="8"/>
  <c r="D131" i="8"/>
  <c r="C131" i="8"/>
  <c r="B131" i="8"/>
  <c r="A131" i="8"/>
  <c r="D130" i="8"/>
  <c r="C130" i="8"/>
  <c r="B130" i="8"/>
  <c r="A130" i="8"/>
  <c r="D129" i="8"/>
  <c r="C129" i="8"/>
  <c r="B129" i="8"/>
  <c r="A129" i="8"/>
  <c r="D128" i="8"/>
  <c r="C128" i="8"/>
  <c r="B128" i="8"/>
  <c r="A128" i="8"/>
  <c r="D127" i="8"/>
  <c r="C127" i="8"/>
  <c r="B127" i="8"/>
  <c r="A127" i="8"/>
  <c r="D126" i="8"/>
  <c r="C126" i="8"/>
  <c r="B126" i="8"/>
  <c r="A126" i="8"/>
  <c r="D125" i="8"/>
  <c r="C125" i="8"/>
  <c r="B125" i="8"/>
  <c r="A125" i="8"/>
  <c r="D124" i="8"/>
  <c r="C124" i="8"/>
  <c r="B124" i="8"/>
  <c r="A124" i="8"/>
  <c r="D123" i="8"/>
  <c r="C123" i="8"/>
  <c r="B123" i="8"/>
  <c r="A123" i="8"/>
  <c r="D122" i="8"/>
  <c r="C122" i="8"/>
  <c r="B122" i="8"/>
  <c r="A122" i="8"/>
  <c r="D121" i="8"/>
  <c r="C121" i="8"/>
  <c r="B121" i="8"/>
  <c r="A121" i="8"/>
  <c r="D120" i="8"/>
  <c r="C120" i="8"/>
  <c r="B120" i="8"/>
  <c r="A120" i="8"/>
  <c r="D119" i="8"/>
  <c r="C119" i="8"/>
  <c r="B119" i="8"/>
  <c r="A119" i="8"/>
  <c r="D118" i="8"/>
  <c r="C118" i="8"/>
  <c r="B118" i="8"/>
  <c r="A118" i="8"/>
  <c r="D117" i="8"/>
  <c r="C117" i="8"/>
  <c r="B117" i="8"/>
  <c r="A117" i="8"/>
  <c r="D116" i="8"/>
  <c r="C116" i="8"/>
  <c r="B116" i="8"/>
  <c r="A116" i="8"/>
  <c r="D115" i="8"/>
  <c r="C115" i="8"/>
  <c r="B115" i="8"/>
  <c r="A115" i="8"/>
  <c r="D114" i="8"/>
  <c r="C114" i="8"/>
  <c r="B114" i="8"/>
  <c r="A114" i="8"/>
  <c r="D113" i="8"/>
  <c r="C113" i="8"/>
  <c r="B113" i="8"/>
  <c r="A113" i="8"/>
  <c r="D112" i="8"/>
  <c r="C112" i="8"/>
  <c r="B112" i="8"/>
  <c r="A112" i="8"/>
  <c r="D111" i="8"/>
  <c r="C111" i="8"/>
  <c r="B111" i="8"/>
  <c r="A111" i="8"/>
  <c r="D110" i="8"/>
  <c r="C110" i="8"/>
  <c r="B110" i="8"/>
  <c r="A110" i="8"/>
  <c r="D109" i="8"/>
  <c r="C109" i="8"/>
  <c r="A109" i="8"/>
  <c r="D108" i="8"/>
  <c r="C108" i="8"/>
  <c r="B108" i="8"/>
  <c r="A108" i="8"/>
  <c r="D107" i="8"/>
  <c r="C107" i="8"/>
  <c r="B107" i="8"/>
  <c r="A107" i="8"/>
  <c r="D106" i="8"/>
  <c r="C106" i="8"/>
  <c r="B106" i="8"/>
  <c r="A106" i="8"/>
  <c r="D105" i="8"/>
  <c r="C105" i="8"/>
  <c r="B105" i="8"/>
  <c r="A105" i="8"/>
  <c r="D104" i="8"/>
  <c r="C104" i="8"/>
  <c r="B104" i="8"/>
  <c r="A104" i="8"/>
  <c r="D103" i="8"/>
  <c r="C103" i="8"/>
  <c r="B103" i="8"/>
  <c r="A103" i="8"/>
  <c r="D102" i="8"/>
  <c r="C102" i="8"/>
  <c r="B102" i="8"/>
  <c r="A102" i="8"/>
  <c r="D101" i="8"/>
  <c r="C101" i="8"/>
  <c r="B101" i="8"/>
  <c r="A101" i="8"/>
  <c r="D100" i="8"/>
  <c r="C100" i="8"/>
  <c r="B100" i="8"/>
  <c r="A100" i="8"/>
  <c r="D99" i="8"/>
  <c r="C99" i="8"/>
  <c r="B99" i="8"/>
  <c r="A99" i="8"/>
  <c r="D98" i="8"/>
  <c r="C98" i="8"/>
  <c r="B98" i="8"/>
  <c r="A98" i="8"/>
  <c r="D97" i="8"/>
  <c r="C97" i="8"/>
  <c r="B97" i="8"/>
  <c r="A97" i="8"/>
  <c r="D96" i="8"/>
  <c r="C96" i="8"/>
  <c r="B96" i="8"/>
  <c r="A96" i="8"/>
  <c r="D95" i="8"/>
  <c r="C95" i="8"/>
  <c r="B95" i="8"/>
  <c r="A95" i="8"/>
  <c r="D94" i="8"/>
  <c r="C94" i="8"/>
  <c r="B94" i="8"/>
  <c r="A94" i="8"/>
  <c r="D93" i="8"/>
  <c r="C93" i="8"/>
  <c r="B93" i="8"/>
  <c r="A93" i="8"/>
  <c r="D92" i="8"/>
  <c r="C92" i="8"/>
  <c r="B92" i="8"/>
  <c r="A92" i="8"/>
  <c r="D91" i="8"/>
  <c r="C91" i="8"/>
  <c r="B91" i="8"/>
  <c r="A91" i="8"/>
  <c r="D90" i="8"/>
  <c r="C90" i="8"/>
  <c r="B90" i="8"/>
  <c r="A90" i="8"/>
  <c r="D89" i="8"/>
  <c r="C89" i="8"/>
  <c r="B89" i="8"/>
  <c r="A89" i="8"/>
  <c r="D88" i="8"/>
  <c r="C88" i="8"/>
  <c r="B88" i="8"/>
  <c r="A88" i="8"/>
  <c r="D87" i="8"/>
  <c r="C87" i="8"/>
  <c r="B87" i="8"/>
  <c r="A87" i="8"/>
  <c r="D86" i="8"/>
  <c r="C86" i="8"/>
  <c r="B86" i="8"/>
  <c r="A86" i="8"/>
  <c r="D85" i="8"/>
  <c r="C85" i="8"/>
  <c r="B85" i="8"/>
  <c r="A85" i="8"/>
  <c r="D84" i="8"/>
  <c r="C84" i="8"/>
  <c r="B84" i="8"/>
  <c r="A84" i="8"/>
  <c r="D83" i="8"/>
  <c r="C83" i="8"/>
  <c r="B83" i="8"/>
  <c r="A83" i="8"/>
  <c r="D82" i="8"/>
  <c r="C82" i="8"/>
  <c r="B82" i="8"/>
  <c r="A82" i="8"/>
  <c r="D81" i="8"/>
  <c r="C81" i="8"/>
  <c r="B81" i="8"/>
  <c r="A81" i="8"/>
  <c r="D80" i="8"/>
  <c r="C80" i="8"/>
  <c r="B80" i="8"/>
  <c r="A80" i="8"/>
  <c r="D79" i="8"/>
  <c r="C79" i="8"/>
  <c r="B79" i="8"/>
  <c r="A79" i="8"/>
  <c r="D78" i="8"/>
  <c r="C78" i="8"/>
  <c r="B78" i="8"/>
  <c r="A78" i="8"/>
  <c r="D77" i="8"/>
  <c r="C77" i="8"/>
  <c r="A77" i="8"/>
  <c r="D76" i="8"/>
  <c r="C76" i="8"/>
  <c r="B76" i="8"/>
  <c r="A76" i="8"/>
  <c r="D75" i="8"/>
  <c r="C75" i="8"/>
  <c r="B75" i="8"/>
  <c r="A75" i="8"/>
  <c r="D74" i="8"/>
  <c r="C74" i="8"/>
  <c r="B74" i="8"/>
  <c r="A74" i="8"/>
  <c r="D73" i="8"/>
  <c r="C73" i="8"/>
  <c r="B73" i="8"/>
  <c r="A73" i="8"/>
  <c r="D72" i="8"/>
  <c r="C72" i="8"/>
  <c r="B72" i="8"/>
  <c r="A72" i="8"/>
  <c r="D71" i="8"/>
  <c r="C71" i="8"/>
  <c r="B71" i="8"/>
  <c r="A71" i="8"/>
  <c r="D70" i="8"/>
  <c r="C70" i="8"/>
  <c r="B70" i="8"/>
  <c r="A70" i="8"/>
  <c r="D69" i="8"/>
  <c r="C69" i="8"/>
  <c r="B69" i="8"/>
  <c r="A69" i="8"/>
  <c r="D68" i="8"/>
  <c r="C68" i="8"/>
  <c r="B68" i="8"/>
  <c r="A68" i="8"/>
  <c r="D67" i="8"/>
  <c r="C67" i="8"/>
  <c r="B67" i="8"/>
  <c r="A67" i="8"/>
  <c r="D66" i="8"/>
  <c r="C66" i="8"/>
  <c r="B66" i="8"/>
  <c r="A66" i="8"/>
  <c r="D65" i="8"/>
  <c r="C65" i="8"/>
  <c r="B65" i="8"/>
  <c r="A65" i="8"/>
  <c r="D64" i="8"/>
  <c r="C64" i="8"/>
  <c r="B64" i="8"/>
  <c r="A64" i="8"/>
  <c r="D63" i="8"/>
  <c r="C63" i="8"/>
  <c r="B63" i="8"/>
  <c r="A63" i="8"/>
  <c r="D62" i="8"/>
  <c r="C62" i="8"/>
  <c r="B62" i="8"/>
  <c r="A62" i="8"/>
  <c r="D61" i="8"/>
  <c r="C61" i="8"/>
  <c r="B61" i="8"/>
  <c r="A61" i="8"/>
  <c r="D60" i="8"/>
  <c r="C60" i="8"/>
  <c r="B60" i="8"/>
  <c r="A60" i="8"/>
  <c r="D59" i="8"/>
  <c r="C59" i="8"/>
  <c r="B59" i="8"/>
  <c r="A59" i="8"/>
  <c r="D58" i="8"/>
  <c r="C58" i="8"/>
  <c r="B58" i="8"/>
  <c r="A58" i="8"/>
  <c r="D57" i="8"/>
  <c r="C57" i="8"/>
  <c r="B57" i="8"/>
  <c r="A57" i="8"/>
  <c r="D56" i="8"/>
  <c r="C56" i="8"/>
  <c r="B56" i="8"/>
  <c r="A56" i="8"/>
  <c r="D55" i="8"/>
  <c r="C55" i="8"/>
  <c r="B55" i="8"/>
  <c r="A55" i="8"/>
  <c r="D54" i="8"/>
  <c r="C54" i="8"/>
  <c r="B54" i="8"/>
  <c r="A54" i="8"/>
  <c r="D53" i="8"/>
  <c r="C53" i="8"/>
  <c r="A53" i="8"/>
  <c r="D52" i="8"/>
  <c r="C52" i="8"/>
  <c r="B52" i="8"/>
  <c r="A52" i="8"/>
  <c r="D51" i="8"/>
  <c r="C51" i="8"/>
  <c r="B51" i="8"/>
  <c r="A51" i="8"/>
  <c r="D50" i="8"/>
  <c r="C50" i="8"/>
  <c r="B50" i="8"/>
  <c r="A50" i="8"/>
  <c r="D49" i="8"/>
  <c r="C49" i="8"/>
  <c r="B49" i="8"/>
  <c r="A49" i="8"/>
  <c r="D48" i="8"/>
  <c r="C48" i="8"/>
  <c r="B48" i="8"/>
  <c r="A48" i="8"/>
  <c r="D47" i="8"/>
  <c r="C47" i="8"/>
  <c r="B47" i="8"/>
  <c r="A47" i="8"/>
  <c r="D46" i="8"/>
  <c r="C46" i="8"/>
  <c r="B46" i="8"/>
  <c r="A46" i="8"/>
  <c r="D45" i="8"/>
  <c r="C45" i="8"/>
  <c r="B45" i="8"/>
  <c r="A45" i="8"/>
  <c r="D44" i="8"/>
  <c r="C44" i="8"/>
  <c r="B44" i="8"/>
  <c r="A44" i="8"/>
  <c r="D43" i="8"/>
  <c r="C43" i="8"/>
  <c r="B43" i="8"/>
  <c r="A43" i="8"/>
  <c r="D42" i="8"/>
  <c r="C42" i="8"/>
  <c r="B42" i="8"/>
  <c r="A42" i="8"/>
  <c r="D41" i="8"/>
  <c r="C41" i="8"/>
  <c r="B41" i="8"/>
  <c r="A41" i="8"/>
  <c r="D40" i="8"/>
  <c r="C40" i="8"/>
  <c r="B40" i="8"/>
  <c r="A40" i="8"/>
  <c r="D39" i="8"/>
  <c r="C39" i="8"/>
  <c r="B39" i="8"/>
  <c r="A39" i="8"/>
  <c r="D38" i="8"/>
  <c r="C38" i="8"/>
  <c r="B38" i="8"/>
  <c r="A38" i="8"/>
  <c r="D37" i="8"/>
  <c r="C37" i="8"/>
  <c r="B37" i="8"/>
  <c r="A37" i="8"/>
  <c r="D36" i="8"/>
  <c r="C36" i="8"/>
  <c r="B36" i="8"/>
  <c r="A36" i="8"/>
  <c r="D35" i="8"/>
  <c r="C35" i="8"/>
  <c r="B35" i="8"/>
  <c r="A35" i="8"/>
  <c r="D34" i="8"/>
  <c r="C34" i="8"/>
  <c r="B34" i="8"/>
  <c r="A34" i="8"/>
  <c r="D33" i="8"/>
  <c r="C33" i="8"/>
  <c r="A33" i="8"/>
  <c r="D32" i="8"/>
  <c r="C32" i="8"/>
  <c r="B32" i="8"/>
  <c r="A32" i="8"/>
  <c r="D31" i="8"/>
  <c r="C31" i="8"/>
  <c r="B31" i="8"/>
  <c r="A31" i="8"/>
  <c r="D30" i="8"/>
  <c r="C30" i="8"/>
  <c r="B30" i="8"/>
  <c r="A30" i="8"/>
  <c r="D29" i="8"/>
  <c r="C29" i="8"/>
  <c r="B29" i="8"/>
  <c r="A29" i="8"/>
  <c r="D28" i="8"/>
  <c r="C28" i="8"/>
  <c r="B28" i="8"/>
  <c r="A28" i="8"/>
  <c r="D27" i="8"/>
  <c r="C27" i="8"/>
  <c r="B27" i="8"/>
  <c r="A27" i="8"/>
  <c r="D26" i="8"/>
  <c r="C26" i="8"/>
  <c r="B26" i="8"/>
  <c r="A26" i="8"/>
  <c r="D25" i="8"/>
  <c r="C25" i="8"/>
  <c r="B25" i="8"/>
  <c r="A25" i="8"/>
  <c r="D24" i="8"/>
  <c r="C24" i="8"/>
  <c r="B24" i="8"/>
  <c r="A24" i="8"/>
  <c r="D23" i="8"/>
  <c r="C23" i="8"/>
  <c r="B23" i="8"/>
  <c r="A23" i="8"/>
  <c r="D22" i="8"/>
  <c r="C22" i="8"/>
  <c r="B22" i="8"/>
  <c r="A22" i="8"/>
  <c r="D21" i="8"/>
  <c r="C21" i="8"/>
  <c r="B21" i="8"/>
  <c r="A21" i="8"/>
  <c r="D20" i="8"/>
  <c r="C20" i="8"/>
  <c r="B20" i="8"/>
  <c r="A20" i="8"/>
  <c r="D19" i="8"/>
  <c r="C19" i="8"/>
  <c r="B19" i="8"/>
  <c r="A19" i="8"/>
  <c r="D18" i="8"/>
  <c r="C18" i="8"/>
  <c r="B18" i="8"/>
  <c r="A18" i="8"/>
  <c r="D17" i="8"/>
  <c r="C17" i="8"/>
  <c r="B17" i="8"/>
  <c r="A17" i="8"/>
  <c r="D16" i="8"/>
  <c r="C16" i="8"/>
  <c r="B16" i="8"/>
  <c r="A16" i="8"/>
  <c r="D15" i="8"/>
  <c r="C15" i="8"/>
  <c r="B15" i="8"/>
  <c r="A15" i="8"/>
  <c r="D14" i="8"/>
  <c r="C14" i="8"/>
  <c r="B14" i="8"/>
  <c r="A14" i="8"/>
  <c r="D13" i="8"/>
  <c r="C13" i="8"/>
  <c r="B13" i="8"/>
  <c r="A13" i="8"/>
  <c r="D12" i="8"/>
  <c r="C12" i="8"/>
  <c r="B12" i="8"/>
  <c r="A12" i="8"/>
  <c r="D11" i="8"/>
  <c r="C11" i="8"/>
  <c r="B11" i="8"/>
  <c r="A11" i="8"/>
  <c r="D10" i="8"/>
  <c r="C10" i="8"/>
  <c r="A10" i="8"/>
  <c r="D9" i="8"/>
  <c r="C9" i="8"/>
  <c r="A9" i="8"/>
  <c r="D8" i="8"/>
  <c r="C8" i="8"/>
  <c r="B8" i="8"/>
  <c r="A8" i="8"/>
  <c r="E7" i="8"/>
  <c r="D7" i="8"/>
  <c r="C7" i="8"/>
  <c r="B7" i="8"/>
  <c r="A7" i="8"/>
  <c r="J6" i="8"/>
  <c r="I6" i="8"/>
  <c r="H6" i="8"/>
  <c r="G6" i="8"/>
  <c r="F6" i="8"/>
  <c r="E6" i="8"/>
  <c r="D6" i="8"/>
  <c r="C6" i="8"/>
  <c r="B6" i="8"/>
  <c r="A6" i="8"/>
  <c r="J5" i="8"/>
  <c r="F5" i="8"/>
  <c r="E5" i="8"/>
  <c r="D5" i="8"/>
  <c r="C5" i="8"/>
  <c r="B5" i="8"/>
  <c r="A5" i="8"/>
  <c r="J4" i="8"/>
  <c r="I4" i="8"/>
  <c r="H4" i="8"/>
  <c r="G4" i="8"/>
  <c r="F4" i="8"/>
  <c r="E4" i="8"/>
  <c r="D4" i="8"/>
  <c r="C4" i="8"/>
  <c r="B4" i="8"/>
  <c r="A4" i="8"/>
  <c r="J3" i="8"/>
  <c r="I3" i="8"/>
  <c r="H3" i="8"/>
  <c r="G3" i="8"/>
  <c r="F3" i="8"/>
  <c r="C3" i="8"/>
  <c r="B3" i="8"/>
  <c r="A3" i="8"/>
  <c r="C2" i="8"/>
  <c r="B2" i="8"/>
  <c r="F1" i="8"/>
  <c r="C1" i="8"/>
  <c r="B1" i="8"/>
  <c r="A1" i="8"/>
  <c r="J438" i="7"/>
  <c r="I438" i="7"/>
  <c r="H438" i="7"/>
  <c r="G438" i="7"/>
  <c r="F438" i="7"/>
  <c r="E438" i="7"/>
  <c r="D438" i="7"/>
  <c r="C438" i="7"/>
  <c r="B438" i="7"/>
  <c r="A438" i="7"/>
  <c r="J437" i="7"/>
  <c r="I437" i="7"/>
  <c r="H437" i="7"/>
  <c r="G437" i="7"/>
  <c r="F437" i="7"/>
  <c r="E437" i="7"/>
  <c r="D437" i="7"/>
  <c r="C437" i="7"/>
  <c r="B437" i="7"/>
  <c r="A437" i="7"/>
  <c r="J436" i="7"/>
  <c r="I436" i="7"/>
  <c r="H436" i="7"/>
  <c r="G436" i="7"/>
  <c r="F436" i="7"/>
  <c r="E436" i="7"/>
  <c r="D436" i="7"/>
  <c r="C436" i="7"/>
  <c r="B436" i="7"/>
  <c r="A436" i="7"/>
  <c r="J435" i="7"/>
  <c r="I435" i="7"/>
  <c r="H435" i="7"/>
  <c r="G435" i="7"/>
  <c r="F435" i="7"/>
  <c r="E435" i="7"/>
  <c r="D435" i="7"/>
  <c r="C435" i="7"/>
  <c r="B435" i="7"/>
  <c r="A435" i="7"/>
  <c r="J434" i="7"/>
  <c r="I434" i="7"/>
  <c r="H434" i="7"/>
  <c r="G434" i="7"/>
  <c r="F434" i="7"/>
  <c r="E434" i="7"/>
  <c r="D434" i="7"/>
  <c r="C434" i="7"/>
  <c r="B434" i="7"/>
  <c r="A434" i="7"/>
  <c r="J433" i="7"/>
  <c r="I433" i="7"/>
  <c r="H433" i="7"/>
  <c r="G433" i="7"/>
  <c r="F433" i="7"/>
  <c r="E433" i="7"/>
  <c r="D433" i="7"/>
  <c r="C433" i="7"/>
  <c r="B433" i="7"/>
  <c r="A433" i="7"/>
  <c r="J432" i="7"/>
  <c r="I432" i="7"/>
  <c r="H432" i="7"/>
  <c r="G432" i="7"/>
  <c r="F432" i="7"/>
  <c r="E432" i="7"/>
  <c r="D432" i="7"/>
  <c r="C432" i="7"/>
  <c r="B432" i="7"/>
  <c r="A432" i="7"/>
  <c r="J431" i="7"/>
  <c r="I431" i="7"/>
  <c r="H431" i="7"/>
  <c r="G431" i="7"/>
  <c r="F431" i="7"/>
  <c r="E431" i="7"/>
  <c r="D431" i="7"/>
  <c r="C431" i="7"/>
  <c r="B431" i="7"/>
  <c r="A431" i="7"/>
  <c r="J430" i="7"/>
  <c r="I430" i="7"/>
  <c r="H430" i="7"/>
  <c r="G430" i="7"/>
  <c r="F430" i="7"/>
  <c r="E430" i="7"/>
  <c r="D430" i="7"/>
  <c r="C430" i="7"/>
  <c r="B430" i="7"/>
  <c r="A430" i="7"/>
  <c r="J429" i="7"/>
  <c r="I429" i="7"/>
  <c r="H429" i="7"/>
  <c r="G429" i="7"/>
  <c r="F429" i="7"/>
  <c r="E429" i="7"/>
  <c r="D429" i="7"/>
  <c r="C429" i="7"/>
  <c r="B429" i="7"/>
  <c r="A429" i="7"/>
  <c r="I428" i="7"/>
  <c r="H428" i="7"/>
  <c r="G428" i="7"/>
  <c r="F428" i="7"/>
  <c r="E428" i="7"/>
  <c r="D428" i="7"/>
  <c r="C428" i="7"/>
  <c r="B428" i="7"/>
  <c r="A428" i="7"/>
  <c r="I427" i="7"/>
  <c r="H427" i="7"/>
  <c r="G427" i="7"/>
  <c r="F427" i="7"/>
  <c r="E427" i="7"/>
  <c r="D427" i="7"/>
  <c r="C427" i="7"/>
  <c r="B427" i="7"/>
  <c r="A427" i="7"/>
  <c r="I426" i="7"/>
  <c r="H426" i="7"/>
  <c r="G426" i="7"/>
  <c r="F426" i="7"/>
  <c r="E426" i="7"/>
  <c r="D426" i="7"/>
  <c r="C426" i="7"/>
  <c r="B426" i="7"/>
  <c r="A426" i="7"/>
  <c r="I425" i="7"/>
  <c r="H425" i="7"/>
  <c r="G425" i="7"/>
  <c r="F425" i="7"/>
  <c r="E425" i="7"/>
  <c r="D425" i="7"/>
  <c r="C425" i="7"/>
  <c r="B425" i="7"/>
  <c r="A425" i="7"/>
  <c r="I424" i="7"/>
  <c r="H424" i="7"/>
  <c r="G424" i="7"/>
  <c r="F424" i="7"/>
  <c r="E424" i="7"/>
  <c r="D424" i="7"/>
  <c r="C424" i="7"/>
  <c r="B424" i="7"/>
  <c r="A424" i="7"/>
  <c r="I423" i="7"/>
  <c r="H423" i="7"/>
  <c r="G423" i="7"/>
  <c r="F423" i="7"/>
  <c r="E423" i="7"/>
  <c r="D423" i="7"/>
  <c r="C423" i="7"/>
  <c r="B423" i="7"/>
  <c r="A423" i="7"/>
  <c r="I422" i="7"/>
  <c r="H422" i="7"/>
  <c r="G422" i="7"/>
  <c r="F422" i="7"/>
  <c r="E422" i="7"/>
  <c r="D422" i="7"/>
  <c r="C422" i="7"/>
  <c r="B422" i="7"/>
  <c r="A422" i="7"/>
  <c r="I421" i="7"/>
  <c r="H421" i="7"/>
  <c r="G421" i="7"/>
  <c r="F421" i="7"/>
  <c r="E421" i="7"/>
  <c r="D421" i="7"/>
  <c r="C421" i="7"/>
  <c r="B421" i="7"/>
  <c r="A421" i="7"/>
  <c r="I420" i="7"/>
  <c r="H420" i="7"/>
  <c r="G420" i="7"/>
  <c r="F420" i="7"/>
  <c r="E420" i="7"/>
  <c r="D420" i="7"/>
  <c r="C420" i="7"/>
  <c r="B420" i="7"/>
  <c r="A420" i="7"/>
  <c r="I419" i="7"/>
  <c r="H419" i="7"/>
  <c r="G419" i="7"/>
  <c r="F419" i="7"/>
  <c r="E419" i="7"/>
  <c r="D419" i="7"/>
  <c r="C419" i="7"/>
  <c r="B419" i="7"/>
  <c r="A419" i="7"/>
  <c r="I418" i="7"/>
  <c r="H418" i="7"/>
  <c r="G418" i="7"/>
  <c r="F418" i="7"/>
  <c r="E418" i="7"/>
  <c r="D418" i="7"/>
  <c r="C418" i="7"/>
  <c r="B418" i="7"/>
  <c r="A418" i="7"/>
  <c r="I417" i="7"/>
  <c r="H417" i="7"/>
  <c r="G417" i="7"/>
  <c r="F417" i="7"/>
  <c r="E417" i="7"/>
  <c r="D417" i="7"/>
  <c r="C417" i="7"/>
  <c r="B417" i="7"/>
  <c r="A417" i="7"/>
  <c r="I416" i="7"/>
  <c r="H416" i="7"/>
  <c r="G416" i="7"/>
  <c r="F416" i="7"/>
  <c r="E416" i="7"/>
  <c r="D416" i="7"/>
  <c r="C416" i="7"/>
  <c r="B416" i="7"/>
  <c r="A416" i="7"/>
  <c r="I415" i="7"/>
  <c r="H415" i="7"/>
  <c r="G415" i="7"/>
  <c r="F415" i="7"/>
  <c r="E415" i="7"/>
  <c r="D415" i="7"/>
  <c r="C415" i="7"/>
  <c r="B415" i="7"/>
  <c r="A415" i="7"/>
  <c r="I414" i="7"/>
  <c r="H414" i="7"/>
  <c r="G414" i="7"/>
  <c r="F414" i="7"/>
  <c r="E414" i="7"/>
  <c r="D414" i="7"/>
  <c r="C414" i="7"/>
  <c r="B414" i="7"/>
  <c r="A414" i="7"/>
  <c r="I413" i="7"/>
  <c r="H413" i="7"/>
  <c r="G413" i="7"/>
  <c r="F413" i="7"/>
  <c r="E413" i="7"/>
  <c r="D413" i="7"/>
  <c r="C413" i="7"/>
  <c r="B413" i="7"/>
  <c r="A413" i="7"/>
  <c r="I412" i="7"/>
  <c r="H412" i="7"/>
  <c r="G412" i="7"/>
  <c r="F412" i="7"/>
  <c r="E412" i="7"/>
  <c r="D412" i="7"/>
  <c r="C412" i="7"/>
  <c r="B412" i="7"/>
  <c r="A412" i="7"/>
  <c r="I411" i="7"/>
  <c r="H411" i="7"/>
  <c r="G411" i="7"/>
  <c r="F411" i="7"/>
  <c r="E411" i="7"/>
  <c r="D411" i="7"/>
  <c r="C411" i="7"/>
  <c r="B411" i="7"/>
  <c r="A411" i="7"/>
  <c r="I410" i="7"/>
  <c r="H410" i="7"/>
  <c r="G410" i="7"/>
  <c r="F410" i="7"/>
  <c r="E410" i="7"/>
  <c r="D410" i="7"/>
  <c r="C410" i="7"/>
  <c r="B410" i="7"/>
  <c r="A410" i="7"/>
  <c r="I409" i="7"/>
  <c r="H409" i="7"/>
  <c r="G409" i="7"/>
  <c r="F409" i="7"/>
  <c r="E409" i="7"/>
  <c r="D409" i="7"/>
  <c r="C409" i="7"/>
  <c r="B409" i="7"/>
  <c r="A409" i="7"/>
  <c r="I408" i="7"/>
  <c r="H408" i="7"/>
  <c r="G408" i="7"/>
  <c r="F408" i="7"/>
  <c r="E408" i="7"/>
  <c r="D408" i="7"/>
  <c r="C408" i="7"/>
  <c r="B408" i="7"/>
  <c r="A408" i="7"/>
  <c r="I407" i="7"/>
  <c r="H407" i="7"/>
  <c r="G407" i="7"/>
  <c r="F407" i="7"/>
  <c r="E407" i="7"/>
  <c r="D407" i="7"/>
  <c r="C407" i="7"/>
  <c r="B407" i="7"/>
  <c r="A407" i="7"/>
  <c r="I406" i="7"/>
  <c r="H406" i="7"/>
  <c r="G406" i="7"/>
  <c r="F406" i="7"/>
  <c r="E406" i="7"/>
  <c r="D406" i="7"/>
  <c r="C406" i="7"/>
  <c r="B406" i="7"/>
  <c r="A406" i="7"/>
  <c r="I405" i="7"/>
  <c r="H405" i="7"/>
  <c r="G405" i="7"/>
  <c r="F405" i="7"/>
  <c r="E405" i="7"/>
  <c r="D405" i="7"/>
  <c r="C405" i="7"/>
  <c r="B405" i="7"/>
  <c r="A405" i="7"/>
  <c r="I404" i="7"/>
  <c r="H404" i="7"/>
  <c r="G404" i="7"/>
  <c r="F404" i="7"/>
  <c r="E404" i="7"/>
  <c r="D404" i="7"/>
  <c r="C404" i="7"/>
  <c r="B404" i="7"/>
  <c r="A404" i="7"/>
  <c r="I403" i="7"/>
  <c r="H403" i="7"/>
  <c r="G403" i="7"/>
  <c r="F403" i="7"/>
  <c r="E403" i="7"/>
  <c r="D403" i="7"/>
  <c r="C403" i="7"/>
  <c r="B403" i="7"/>
  <c r="A403" i="7"/>
  <c r="I402" i="7"/>
  <c r="H402" i="7"/>
  <c r="G402" i="7"/>
  <c r="F402" i="7"/>
  <c r="E402" i="7"/>
  <c r="D402" i="7"/>
  <c r="C402" i="7"/>
  <c r="B402" i="7"/>
  <c r="A402" i="7"/>
  <c r="I401" i="7"/>
  <c r="H401" i="7"/>
  <c r="G401" i="7"/>
  <c r="F401" i="7"/>
  <c r="E401" i="7"/>
  <c r="D401" i="7"/>
  <c r="C401" i="7"/>
  <c r="B401" i="7"/>
  <c r="A401" i="7"/>
  <c r="I400" i="7"/>
  <c r="H400" i="7"/>
  <c r="G400" i="7"/>
  <c r="F400" i="7"/>
  <c r="E400" i="7"/>
  <c r="D400" i="7"/>
  <c r="C400" i="7"/>
  <c r="B400" i="7"/>
  <c r="A400" i="7"/>
  <c r="I399" i="7"/>
  <c r="H399" i="7"/>
  <c r="G399" i="7"/>
  <c r="F399" i="7"/>
  <c r="E399" i="7"/>
  <c r="D399" i="7"/>
  <c r="C399" i="7"/>
  <c r="B399" i="7"/>
  <c r="A399" i="7"/>
  <c r="I398" i="7"/>
  <c r="H398" i="7"/>
  <c r="G398" i="7"/>
  <c r="F398" i="7"/>
  <c r="E398" i="7"/>
  <c r="D398" i="7"/>
  <c r="C398" i="7"/>
  <c r="B398" i="7"/>
  <c r="A398" i="7"/>
  <c r="I397" i="7"/>
  <c r="H397" i="7"/>
  <c r="G397" i="7"/>
  <c r="F397" i="7"/>
  <c r="E397" i="7"/>
  <c r="D397" i="7"/>
  <c r="C397" i="7"/>
  <c r="B397" i="7"/>
  <c r="A397" i="7"/>
  <c r="I396" i="7"/>
  <c r="H396" i="7"/>
  <c r="G396" i="7"/>
  <c r="F396" i="7"/>
  <c r="E396" i="7"/>
  <c r="D396" i="7"/>
  <c r="C396" i="7"/>
  <c r="B396" i="7"/>
  <c r="A396" i="7"/>
  <c r="I395" i="7"/>
  <c r="H395" i="7"/>
  <c r="G395" i="7"/>
  <c r="F395" i="7"/>
  <c r="E395" i="7"/>
  <c r="D395" i="7"/>
  <c r="C395" i="7"/>
  <c r="B395" i="7"/>
  <c r="A395" i="7"/>
  <c r="I394" i="7"/>
  <c r="H394" i="7"/>
  <c r="G394" i="7"/>
  <c r="F394" i="7"/>
  <c r="E394" i="7"/>
  <c r="D394" i="7"/>
  <c r="C394" i="7"/>
  <c r="B394" i="7"/>
  <c r="A394" i="7"/>
  <c r="I393" i="7"/>
  <c r="H393" i="7"/>
  <c r="G393" i="7"/>
  <c r="F393" i="7"/>
  <c r="E393" i="7"/>
  <c r="D393" i="7"/>
  <c r="C393" i="7"/>
  <c r="B393" i="7"/>
  <c r="A393" i="7"/>
  <c r="I392" i="7"/>
  <c r="H392" i="7"/>
  <c r="G392" i="7"/>
  <c r="F392" i="7"/>
  <c r="E392" i="7"/>
  <c r="D392" i="7"/>
  <c r="C392" i="7"/>
  <c r="B392" i="7"/>
  <c r="A392" i="7"/>
  <c r="I391" i="7"/>
  <c r="H391" i="7"/>
  <c r="G391" i="7"/>
  <c r="F391" i="7"/>
  <c r="E391" i="7"/>
  <c r="D391" i="7"/>
  <c r="C391" i="7"/>
  <c r="B391" i="7"/>
  <c r="A391" i="7"/>
  <c r="I390" i="7"/>
  <c r="H390" i="7"/>
  <c r="G390" i="7"/>
  <c r="F390" i="7"/>
  <c r="E390" i="7"/>
  <c r="D390" i="7"/>
  <c r="C390" i="7"/>
  <c r="B390" i="7"/>
  <c r="A390" i="7"/>
  <c r="I389" i="7"/>
  <c r="H389" i="7"/>
  <c r="G389" i="7"/>
  <c r="F389" i="7"/>
  <c r="E389" i="7"/>
  <c r="D389" i="7"/>
  <c r="C389" i="7"/>
  <c r="B389" i="7"/>
  <c r="A389" i="7"/>
  <c r="I388" i="7"/>
  <c r="H388" i="7"/>
  <c r="G388" i="7"/>
  <c r="F388" i="7"/>
  <c r="E388" i="7"/>
  <c r="D388" i="7"/>
  <c r="C388" i="7"/>
  <c r="B388" i="7"/>
  <c r="A388" i="7"/>
  <c r="I387" i="7"/>
  <c r="H387" i="7"/>
  <c r="G387" i="7"/>
  <c r="F387" i="7"/>
  <c r="E387" i="7"/>
  <c r="D387" i="7"/>
  <c r="C387" i="7"/>
  <c r="B387" i="7"/>
  <c r="A387" i="7"/>
  <c r="I386" i="7"/>
  <c r="H386" i="7"/>
  <c r="G386" i="7"/>
  <c r="F386" i="7"/>
  <c r="E386" i="7"/>
  <c r="D386" i="7"/>
  <c r="C386" i="7"/>
  <c r="B386" i="7"/>
  <c r="A386" i="7"/>
  <c r="C385" i="7"/>
  <c r="B385" i="7"/>
  <c r="A385" i="7"/>
  <c r="C384" i="7"/>
  <c r="B384" i="7"/>
  <c r="A384" i="7"/>
  <c r="C383" i="7"/>
  <c r="B383" i="7"/>
  <c r="A383" i="7"/>
  <c r="C382" i="7"/>
  <c r="B382" i="7"/>
  <c r="A382" i="7"/>
  <c r="C381" i="7"/>
  <c r="B381" i="7"/>
  <c r="A381" i="7"/>
  <c r="C380" i="7"/>
  <c r="B380" i="7"/>
  <c r="A380" i="7"/>
  <c r="C379" i="7"/>
  <c r="B379" i="7"/>
  <c r="A379" i="7"/>
  <c r="C378" i="7"/>
  <c r="B378" i="7"/>
  <c r="A378" i="7"/>
  <c r="C377" i="7"/>
  <c r="B377" i="7"/>
  <c r="A377" i="7"/>
  <c r="C376" i="7"/>
  <c r="B376" i="7"/>
  <c r="A376" i="7"/>
  <c r="C375" i="7"/>
  <c r="B375" i="7"/>
  <c r="A375" i="7"/>
  <c r="C374" i="7"/>
  <c r="B374" i="7"/>
  <c r="A374" i="7"/>
  <c r="C373" i="7"/>
  <c r="B373" i="7"/>
  <c r="A373" i="7"/>
  <c r="C372" i="7"/>
  <c r="B372" i="7"/>
  <c r="A372" i="7"/>
  <c r="C371" i="7"/>
  <c r="B371" i="7"/>
  <c r="A371" i="7"/>
  <c r="C370" i="7"/>
  <c r="B370" i="7"/>
  <c r="A370" i="7"/>
  <c r="C369" i="7"/>
  <c r="B369" i="7"/>
  <c r="A369" i="7"/>
  <c r="C368" i="7"/>
  <c r="B368" i="7"/>
  <c r="A368" i="7"/>
  <c r="C367" i="7"/>
  <c r="B367" i="7"/>
  <c r="A367" i="7"/>
  <c r="D366" i="7"/>
  <c r="C366" i="7"/>
  <c r="B366" i="7"/>
  <c r="A366" i="7"/>
  <c r="D365" i="7"/>
  <c r="C365" i="7"/>
  <c r="B365" i="7"/>
  <c r="A365" i="7"/>
  <c r="D364" i="7"/>
  <c r="C364" i="7"/>
  <c r="B364" i="7"/>
  <c r="A364" i="7"/>
  <c r="D363" i="7"/>
  <c r="C363" i="7"/>
  <c r="B363" i="7"/>
  <c r="A363" i="7"/>
  <c r="D362" i="7"/>
  <c r="C362" i="7"/>
  <c r="B362" i="7"/>
  <c r="A362" i="7"/>
  <c r="D361" i="7"/>
  <c r="C361" i="7"/>
  <c r="B361" i="7"/>
  <c r="A361" i="7"/>
  <c r="D360" i="7"/>
  <c r="C360" i="7"/>
  <c r="B360" i="7"/>
  <c r="A360" i="7"/>
  <c r="D359" i="7"/>
  <c r="C359" i="7"/>
  <c r="B359" i="7"/>
  <c r="A359" i="7"/>
  <c r="D358" i="7"/>
  <c r="C358" i="7"/>
  <c r="B358" i="7"/>
  <c r="A358" i="7"/>
  <c r="D357" i="7"/>
  <c r="C357" i="7"/>
  <c r="B357" i="7"/>
  <c r="A357" i="7"/>
  <c r="D356" i="7"/>
  <c r="C356" i="7"/>
  <c r="B356" i="7"/>
  <c r="A356" i="7"/>
  <c r="D355" i="7"/>
  <c r="C355" i="7"/>
  <c r="B355" i="7"/>
  <c r="A355" i="7"/>
  <c r="D354" i="7"/>
  <c r="C354" i="7"/>
  <c r="B354" i="7"/>
  <c r="A354" i="7"/>
  <c r="D353" i="7"/>
  <c r="C353" i="7"/>
  <c r="B353" i="7"/>
  <c r="A353" i="7"/>
  <c r="D352" i="7"/>
  <c r="C352" i="7"/>
  <c r="B352" i="7"/>
  <c r="A352" i="7"/>
  <c r="D351" i="7"/>
  <c r="C351" i="7"/>
  <c r="B351" i="7"/>
  <c r="A351" i="7"/>
  <c r="D350" i="7"/>
  <c r="C350" i="7"/>
  <c r="B350" i="7"/>
  <c r="A350" i="7"/>
  <c r="D349" i="7"/>
  <c r="C349" i="7"/>
  <c r="B349" i="7"/>
  <c r="A349" i="7"/>
  <c r="D348" i="7"/>
  <c r="C348" i="7"/>
  <c r="B348" i="7"/>
  <c r="A348" i="7"/>
  <c r="D347" i="7"/>
  <c r="C347" i="7"/>
  <c r="B347" i="7"/>
  <c r="A347" i="7"/>
  <c r="D346" i="7"/>
  <c r="C346" i="7"/>
  <c r="B346" i="7"/>
  <c r="A346" i="7"/>
  <c r="D345" i="7"/>
  <c r="C345" i="7"/>
  <c r="B345" i="7"/>
  <c r="A345" i="7"/>
  <c r="D344" i="7"/>
  <c r="C344" i="7"/>
  <c r="B344" i="7"/>
  <c r="A344" i="7"/>
  <c r="D343" i="7"/>
  <c r="C343" i="7"/>
  <c r="B343" i="7"/>
  <c r="A343" i="7"/>
  <c r="D342" i="7"/>
  <c r="C342" i="7"/>
  <c r="B342" i="7"/>
  <c r="A342" i="7"/>
  <c r="D341" i="7"/>
  <c r="C341" i="7"/>
  <c r="B341" i="7"/>
  <c r="A341" i="7"/>
  <c r="D340" i="7"/>
  <c r="C340" i="7"/>
  <c r="B340" i="7"/>
  <c r="A340" i="7"/>
  <c r="D339" i="7"/>
  <c r="C339" i="7"/>
  <c r="B339" i="7"/>
  <c r="A339" i="7"/>
  <c r="D338" i="7"/>
  <c r="C338" i="7"/>
  <c r="B338" i="7"/>
  <c r="A338" i="7"/>
  <c r="D337" i="7"/>
  <c r="C337" i="7"/>
  <c r="B337" i="7"/>
  <c r="A337" i="7"/>
  <c r="D336" i="7"/>
  <c r="C336" i="7"/>
  <c r="B336" i="7"/>
  <c r="A336" i="7"/>
  <c r="D335" i="7"/>
  <c r="C335" i="7"/>
  <c r="B335" i="7"/>
  <c r="A335" i="7"/>
  <c r="D334" i="7"/>
  <c r="C334" i="7"/>
  <c r="B334" i="7"/>
  <c r="A334" i="7"/>
  <c r="D333" i="7"/>
  <c r="C333" i="7"/>
  <c r="B333" i="7"/>
  <c r="A333" i="7"/>
  <c r="D332" i="7"/>
  <c r="C332" i="7"/>
  <c r="B332" i="7"/>
  <c r="A332" i="7"/>
  <c r="D331" i="7"/>
  <c r="C331" i="7"/>
  <c r="B331" i="7"/>
  <c r="A331" i="7"/>
  <c r="D330" i="7"/>
  <c r="C330" i="7"/>
  <c r="B330" i="7"/>
  <c r="A330" i="7"/>
  <c r="D329" i="7"/>
  <c r="C329" i="7"/>
  <c r="B329" i="7"/>
  <c r="A329" i="7"/>
  <c r="D328" i="7"/>
  <c r="C328" i="7"/>
  <c r="B328" i="7"/>
  <c r="A328" i="7"/>
  <c r="D327" i="7"/>
  <c r="C327" i="7"/>
  <c r="B327" i="7"/>
  <c r="A327" i="7"/>
  <c r="D326" i="7"/>
  <c r="C326" i="7"/>
  <c r="B326" i="7"/>
  <c r="A326" i="7"/>
  <c r="D325" i="7"/>
  <c r="C325" i="7"/>
  <c r="B325" i="7"/>
  <c r="A325" i="7"/>
  <c r="D324" i="7"/>
  <c r="C324" i="7"/>
  <c r="B324" i="7"/>
  <c r="A324" i="7"/>
  <c r="D323" i="7"/>
  <c r="C323" i="7"/>
  <c r="B323" i="7"/>
  <c r="A323" i="7"/>
  <c r="D322" i="7"/>
  <c r="C322" i="7"/>
  <c r="B322" i="7"/>
  <c r="A322" i="7"/>
  <c r="D321" i="7"/>
  <c r="C321" i="7"/>
  <c r="B321" i="7"/>
  <c r="A321" i="7"/>
  <c r="D320" i="7"/>
  <c r="C320" i="7"/>
  <c r="B320" i="7"/>
  <c r="A320" i="7"/>
  <c r="D319" i="7"/>
  <c r="C319" i="7"/>
  <c r="B319" i="7"/>
  <c r="A319" i="7"/>
  <c r="D318" i="7"/>
  <c r="C318" i="7"/>
  <c r="B318" i="7"/>
  <c r="A318" i="7"/>
  <c r="D317" i="7"/>
  <c r="C317" i="7"/>
  <c r="B317" i="7"/>
  <c r="A317" i="7"/>
  <c r="D316" i="7"/>
  <c r="C316" i="7"/>
  <c r="B316" i="7"/>
  <c r="A316" i="7"/>
  <c r="D315" i="7"/>
  <c r="C315" i="7"/>
  <c r="B315" i="7"/>
  <c r="A315" i="7"/>
  <c r="D314" i="7"/>
  <c r="C314" i="7"/>
  <c r="B314" i="7"/>
  <c r="A314" i="7"/>
  <c r="D313" i="7"/>
  <c r="C313" i="7"/>
  <c r="B313" i="7"/>
  <c r="A313" i="7"/>
  <c r="D312" i="7"/>
  <c r="C312" i="7"/>
  <c r="B312" i="7"/>
  <c r="A312" i="7"/>
  <c r="D311" i="7"/>
  <c r="C311" i="7"/>
  <c r="B311" i="7"/>
  <c r="A311" i="7"/>
  <c r="D310" i="7"/>
  <c r="C310" i="7"/>
  <c r="B310" i="7"/>
  <c r="A310" i="7"/>
  <c r="D309" i="7"/>
  <c r="C309" i="7"/>
  <c r="B309" i="7"/>
  <c r="A309" i="7"/>
  <c r="D308" i="7"/>
  <c r="C308" i="7"/>
  <c r="B308" i="7"/>
  <c r="A308" i="7"/>
  <c r="D307" i="7"/>
  <c r="C307" i="7"/>
  <c r="B307" i="7"/>
  <c r="A307" i="7"/>
  <c r="D306" i="7"/>
  <c r="C306" i="7"/>
  <c r="B306" i="7"/>
  <c r="A306" i="7"/>
  <c r="D305" i="7"/>
  <c r="C305" i="7"/>
  <c r="B305" i="7"/>
  <c r="A305" i="7"/>
  <c r="D304" i="7"/>
  <c r="C304" i="7"/>
  <c r="B304" i="7"/>
  <c r="A304" i="7"/>
  <c r="D303" i="7"/>
  <c r="C303" i="7"/>
  <c r="B303" i="7"/>
  <c r="A303" i="7"/>
  <c r="D302" i="7"/>
  <c r="C302" i="7"/>
  <c r="B302" i="7"/>
  <c r="A302" i="7"/>
  <c r="D301" i="7"/>
  <c r="C301" i="7"/>
  <c r="B301" i="7"/>
  <c r="A301" i="7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D281" i="7"/>
  <c r="C281" i="7"/>
  <c r="B281" i="7"/>
  <c r="A281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A270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D250" i="7"/>
  <c r="C250" i="7"/>
  <c r="B250" i="7"/>
  <c r="A250" i="7"/>
  <c r="D249" i="7"/>
  <c r="C249" i="7"/>
  <c r="B249" i="7"/>
  <c r="A249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D242" i="7"/>
  <c r="C242" i="7"/>
  <c r="B242" i="7"/>
  <c r="A242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D234" i="7"/>
  <c r="C234" i="7"/>
  <c r="B234" i="7"/>
  <c r="A234" i="7"/>
  <c r="D233" i="7"/>
  <c r="C233" i="7"/>
  <c r="B233" i="7"/>
  <c r="A233" i="7"/>
  <c r="D232" i="7"/>
  <c r="C232" i="7"/>
  <c r="B232" i="7"/>
  <c r="A232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D228" i="7"/>
  <c r="C228" i="7"/>
  <c r="B228" i="7"/>
  <c r="A228" i="7"/>
  <c r="D227" i="7"/>
  <c r="C227" i="7"/>
  <c r="B227" i="7"/>
  <c r="A227" i="7"/>
  <c r="D226" i="7"/>
  <c r="C226" i="7"/>
  <c r="B226" i="7"/>
  <c r="A226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D222" i="7"/>
  <c r="C222" i="7"/>
  <c r="B222" i="7"/>
  <c r="A222" i="7"/>
  <c r="D221" i="7"/>
  <c r="C221" i="7"/>
  <c r="B221" i="7"/>
  <c r="A221" i="7"/>
  <c r="D220" i="7"/>
  <c r="C220" i="7"/>
  <c r="B220" i="7"/>
  <c r="A220" i="7"/>
  <c r="D219" i="7"/>
  <c r="C219" i="7"/>
  <c r="B219" i="7"/>
  <c r="A219" i="7"/>
  <c r="D218" i="7"/>
  <c r="C218" i="7"/>
  <c r="B218" i="7"/>
  <c r="A218" i="7"/>
  <c r="D217" i="7"/>
  <c r="C217" i="7"/>
  <c r="B217" i="7"/>
  <c r="A217" i="7"/>
  <c r="D216" i="7"/>
  <c r="C216" i="7"/>
  <c r="B216" i="7"/>
  <c r="A216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D212" i="7"/>
  <c r="C212" i="7"/>
  <c r="B212" i="7"/>
  <c r="A212" i="7"/>
  <c r="D211" i="7"/>
  <c r="C211" i="7"/>
  <c r="B211" i="7"/>
  <c r="A211" i="7"/>
  <c r="D210" i="7"/>
  <c r="C210" i="7"/>
  <c r="B210" i="7"/>
  <c r="A210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D206" i="7"/>
  <c r="C206" i="7"/>
  <c r="B206" i="7"/>
  <c r="A206" i="7"/>
  <c r="D205" i="7"/>
  <c r="C205" i="7"/>
  <c r="B205" i="7"/>
  <c r="A205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D201" i="7"/>
  <c r="C201" i="7"/>
  <c r="B201" i="7"/>
  <c r="A201" i="7"/>
  <c r="D200" i="7"/>
  <c r="C200" i="7"/>
  <c r="B200" i="7"/>
  <c r="A200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D196" i="7"/>
  <c r="C196" i="7"/>
  <c r="B196" i="7"/>
  <c r="A196" i="7"/>
  <c r="D195" i="7"/>
  <c r="C195" i="7"/>
  <c r="B195" i="7"/>
  <c r="A195" i="7"/>
  <c r="D194" i="7"/>
  <c r="C194" i="7"/>
  <c r="B194" i="7"/>
  <c r="A194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D190" i="7"/>
  <c r="C190" i="7"/>
  <c r="B190" i="7"/>
  <c r="A190" i="7"/>
  <c r="D189" i="7"/>
  <c r="C189" i="7"/>
  <c r="B189" i="7"/>
  <c r="A189" i="7"/>
  <c r="D188" i="7"/>
  <c r="C188" i="7"/>
  <c r="B188" i="7"/>
  <c r="A188" i="7"/>
  <c r="D187" i="7"/>
  <c r="C187" i="7"/>
  <c r="B187" i="7"/>
  <c r="A187" i="7"/>
  <c r="D186" i="7"/>
  <c r="C186" i="7"/>
  <c r="B186" i="7"/>
  <c r="A186" i="7"/>
  <c r="C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D180" i="7"/>
  <c r="C180" i="7"/>
  <c r="B180" i="7"/>
  <c r="A180" i="7"/>
  <c r="D179" i="7"/>
  <c r="C179" i="7"/>
  <c r="B179" i="7"/>
  <c r="A179" i="7"/>
  <c r="D178" i="7"/>
  <c r="C178" i="7"/>
  <c r="B178" i="7"/>
  <c r="A178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D174" i="7"/>
  <c r="C174" i="7"/>
  <c r="B174" i="7"/>
  <c r="A174" i="7"/>
  <c r="D173" i="7"/>
  <c r="C173" i="7"/>
  <c r="B173" i="7"/>
  <c r="A173" i="7"/>
  <c r="D172" i="7"/>
  <c r="C172" i="7"/>
  <c r="B172" i="7"/>
  <c r="A172" i="7"/>
  <c r="D171" i="7"/>
  <c r="C171" i="7"/>
  <c r="B171" i="7"/>
  <c r="A171" i="7"/>
  <c r="D170" i="7"/>
  <c r="C170" i="7"/>
  <c r="B170" i="7"/>
  <c r="A170" i="7"/>
  <c r="D169" i="7"/>
  <c r="C169" i="7"/>
  <c r="B169" i="7"/>
  <c r="A169" i="7"/>
  <c r="D168" i="7"/>
  <c r="C168" i="7"/>
  <c r="B168" i="7"/>
  <c r="A168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D164" i="7"/>
  <c r="C164" i="7"/>
  <c r="B164" i="7"/>
  <c r="A164" i="7"/>
  <c r="D163" i="7"/>
  <c r="C163" i="7"/>
  <c r="B163" i="7"/>
  <c r="A163" i="7"/>
  <c r="D162" i="7"/>
  <c r="C162" i="7"/>
  <c r="B162" i="7"/>
  <c r="A162" i="7"/>
  <c r="A161" i="7"/>
  <c r="D160" i="7"/>
  <c r="C160" i="7"/>
  <c r="B160" i="7"/>
  <c r="A160" i="7"/>
  <c r="D159" i="7"/>
  <c r="C159" i="7"/>
  <c r="B159" i="7"/>
  <c r="A159" i="7"/>
  <c r="D158" i="7"/>
  <c r="C158" i="7"/>
  <c r="B158" i="7"/>
  <c r="A158" i="7"/>
  <c r="D157" i="7"/>
  <c r="C157" i="7"/>
  <c r="B157" i="7"/>
  <c r="A157" i="7"/>
  <c r="D156" i="7"/>
  <c r="C156" i="7"/>
  <c r="B156" i="7"/>
  <c r="A156" i="7"/>
  <c r="D155" i="7"/>
  <c r="C155" i="7"/>
  <c r="B155" i="7"/>
  <c r="A155" i="7"/>
  <c r="D154" i="7"/>
  <c r="C154" i="7"/>
  <c r="B154" i="7"/>
  <c r="A154" i="7"/>
  <c r="D153" i="7"/>
  <c r="C153" i="7"/>
  <c r="B153" i="7"/>
  <c r="A153" i="7"/>
  <c r="D152" i="7"/>
  <c r="C152" i="7"/>
  <c r="B152" i="7"/>
  <c r="A152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D148" i="7"/>
  <c r="C148" i="7"/>
  <c r="B148" i="7"/>
  <c r="A148" i="7"/>
  <c r="D147" i="7"/>
  <c r="C147" i="7"/>
  <c r="B147" i="7"/>
  <c r="A147" i="7"/>
  <c r="D146" i="7"/>
  <c r="C146" i="7"/>
  <c r="B146" i="7"/>
  <c r="A146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D142" i="7"/>
  <c r="C142" i="7"/>
  <c r="B142" i="7"/>
  <c r="A142" i="7"/>
  <c r="D141" i="7"/>
  <c r="C141" i="7"/>
  <c r="B141" i="7"/>
  <c r="A141" i="7"/>
  <c r="D140" i="7"/>
  <c r="C140" i="7"/>
  <c r="B140" i="7"/>
  <c r="A140" i="7"/>
  <c r="A139" i="7"/>
  <c r="D138" i="7"/>
  <c r="C138" i="7"/>
  <c r="B138" i="7"/>
  <c r="A138" i="7"/>
  <c r="D137" i="7"/>
  <c r="C137" i="7"/>
  <c r="B137" i="7"/>
  <c r="A137" i="7"/>
  <c r="D136" i="7"/>
  <c r="C136" i="7"/>
  <c r="B136" i="7"/>
  <c r="A136" i="7"/>
  <c r="D135" i="7"/>
  <c r="C135" i="7"/>
  <c r="B135" i="7"/>
  <c r="A135" i="7"/>
  <c r="D134" i="7"/>
  <c r="C134" i="7"/>
  <c r="B134" i="7"/>
  <c r="A134" i="7"/>
  <c r="D133" i="7"/>
  <c r="C133" i="7"/>
  <c r="B133" i="7"/>
  <c r="A133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D129" i="7"/>
  <c r="C129" i="7"/>
  <c r="B129" i="7"/>
  <c r="A129" i="7"/>
  <c r="D128" i="7"/>
  <c r="C128" i="7"/>
  <c r="B128" i="7"/>
  <c r="A128" i="7"/>
  <c r="D127" i="7"/>
  <c r="C127" i="7"/>
  <c r="B127" i="7"/>
  <c r="A127" i="7"/>
  <c r="D126" i="7"/>
  <c r="C126" i="7"/>
  <c r="B126" i="7"/>
  <c r="A126" i="7"/>
  <c r="D125" i="7"/>
  <c r="C125" i="7"/>
  <c r="B125" i="7"/>
  <c r="A125" i="7"/>
  <c r="D124" i="7"/>
  <c r="C124" i="7"/>
  <c r="B124" i="7"/>
  <c r="A124" i="7"/>
  <c r="D123" i="7"/>
  <c r="C123" i="7"/>
  <c r="B123" i="7"/>
  <c r="A123" i="7"/>
  <c r="D122" i="7"/>
  <c r="C122" i="7"/>
  <c r="B122" i="7"/>
  <c r="A122" i="7"/>
  <c r="D121" i="7"/>
  <c r="C121" i="7"/>
  <c r="B121" i="7"/>
  <c r="A121" i="7"/>
  <c r="D120" i="7"/>
  <c r="C120" i="7"/>
  <c r="B120" i="7"/>
  <c r="A120" i="7"/>
  <c r="D119" i="7"/>
  <c r="C119" i="7"/>
  <c r="B119" i="7"/>
  <c r="A119" i="7"/>
  <c r="D118" i="7"/>
  <c r="C118" i="7"/>
  <c r="B118" i="7"/>
  <c r="A118" i="7"/>
  <c r="D117" i="7"/>
  <c r="C117" i="7"/>
  <c r="B117" i="7"/>
  <c r="A117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D113" i="7"/>
  <c r="C113" i="7"/>
  <c r="B113" i="7"/>
  <c r="A113" i="7"/>
  <c r="D112" i="7"/>
  <c r="C112" i="7"/>
  <c r="B112" i="7"/>
  <c r="A112" i="7"/>
  <c r="D111" i="7"/>
  <c r="C111" i="7"/>
  <c r="B111" i="7"/>
  <c r="A111" i="7"/>
  <c r="D110" i="7"/>
  <c r="C110" i="7"/>
  <c r="B110" i="7"/>
  <c r="A110" i="7"/>
  <c r="D109" i="7"/>
  <c r="C109" i="7"/>
  <c r="A109" i="7"/>
  <c r="D108" i="7"/>
  <c r="C108" i="7"/>
  <c r="B108" i="7"/>
  <c r="A108" i="7"/>
  <c r="D107" i="7"/>
  <c r="C107" i="7"/>
  <c r="B107" i="7"/>
  <c r="A107" i="7"/>
  <c r="D106" i="7"/>
  <c r="C106" i="7"/>
  <c r="B106" i="7"/>
  <c r="A106" i="7"/>
  <c r="D105" i="7"/>
  <c r="C105" i="7"/>
  <c r="B105" i="7"/>
  <c r="A105" i="7"/>
  <c r="D104" i="7"/>
  <c r="C104" i="7"/>
  <c r="B104" i="7"/>
  <c r="A104" i="7"/>
  <c r="D103" i="7"/>
  <c r="C103" i="7"/>
  <c r="B103" i="7"/>
  <c r="A103" i="7"/>
  <c r="D102" i="7"/>
  <c r="C102" i="7"/>
  <c r="B102" i="7"/>
  <c r="A102" i="7"/>
  <c r="D101" i="7"/>
  <c r="C101" i="7"/>
  <c r="B101" i="7"/>
  <c r="A101" i="7"/>
  <c r="D100" i="7"/>
  <c r="C100" i="7"/>
  <c r="B100" i="7"/>
  <c r="A100" i="7"/>
  <c r="D99" i="7"/>
  <c r="C99" i="7"/>
  <c r="B99" i="7"/>
  <c r="A99" i="7"/>
  <c r="D98" i="7"/>
  <c r="C98" i="7"/>
  <c r="B98" i="7"/>
  <c r="A98" i="7"/>
  <c r="D97" i="7"/>
  <c r="C97" i="7"/>
  <c r="B97" i="7"/>
  <c r="A97" i="7"/>
  <c r="D96" i="7"/>
  <c r="C96" i="7"/>
  <c r="B96" i="7"/>
  <c r="A96" i="7"/>
  <c r="D95" i="7"/>
  <c r="C95" i="7"/>
  <c r="B95" i="7"/>
  <c r="A95" i="7"/>
  <c r="D94" i="7"/>
  <c r="C94" i="7"/>
  <c r="B94" i="7"/>
  <c r="A94" i="7"/>
  <c r="D93" i="7"/>
  <c r="C93" i="7"/>
  <c r="B93" i="7"/>
  <c r="A93" i="7"/>
  <c r="D92" i="7"/>
  <c r="C92" i="7"/>
  <c r="B92" i="7"/>
  <c r="A92" i="7"/>
  <c r="D91" i="7"/>
  <c r="C91" i="7"/>
  <c r="B91" i="7"/>
  <c r="A91" i="7"/>
  <c r="D90" i="7"/>
  <c r="C90" i="7"/>
  <c r="B90" i="7"/>
  <c r="A90" i="7"/>
  <c r="D89" i="7"/>
  <c r="C89" i="7"/>
  <c r="B89" i="7"/>
  <c r="A89" i="7"/>
  <c r="D88" i="7"/>
  <c r="C88" i="7"/>
  <c r="B88" i="7"/>
  <c r="A88" i="7"/>
  <c r="D87" i="7"/>
  <c r="C87" i="7"/>
  <c r="B87" i="7"/>
  <c r="A87" i="7"/>
  <c r="D86" i="7"/>
  <c r="C86" i="7"/>
  <c r="B86" i="7"/>
  <c r="A86" i="7"/>
  <c r="D85" i="7"/>
  <c r="C85" i="7"/>
  <c r="B85" i="7"/>
  <c r="A85" i="7"/>
  <c r="D84" i="7"/>
  <c r="C84" i="7"/>
  <c r="B84" i="7"/>
  <c r="A84" i="7"/>
  <c r="D83" i="7"/>
  <c r="C83" i="7"/>
  <c r="B83" i="7"/>
  <c r="A83" i="7"/>
  <c r="D82" i="7"/>
  <c r="C82" i="7"/>
  <c r="B82" i="7"/>
  <c r="A82" i="7"/>
  <c r="D81" i="7"/>
  <c r="C81" i="7"/>
  <c r="B81" i="7"/>
  <c r="A81" i="7"/>
  <c r="D80" i="7"/>
  <c r="C80" i="7"/>
  <c r="B80" i="7"/>
  <c r="A80" i="7"/>
  <c r="D79" i="7"/>
  <c r="C79" i="7"/>
  <c r="B79" i="7"/>
  <c r="A79" i="7"/>
  <c r="D78" i="7"/>
  <c r="C78" i="7"/>
  <c r="B78" i="7"/>
  <c r="A78" i="7"/>
  <c r="D77" i="7"/>
  <c r="C77" i="7"/>
  <c r="A77" i="7"/>
  <c r="D76" i="7"/>
  <c r="C76" i="7"/>
  <c r="B76" i="7"/>
  <c r="A76" i="7"/>
  <c r="D75" i="7"/>
  <c r="C75" i="7"/>
  <c r="B75" i="7"/>
  <c r="A75" i="7"/>
  <c r="D74" i="7"/>
  <c r="C74" i="7"/>
  <c r="B74" i="7"/>
  <c r="A74" i="7"/>
  <c r="D73" i="7"/>
  <c r="C73" i="7"/>
  <c r="B73" i="7"/>
  <c r="A73" i="7"/>
  <c r="D72" i="7"/>
  <c r="C72" i="7"/>
  <c r="B72" i="7"/>
  <c r="A72" i="7"/>
  <c r="D71" i="7"/>
  <c r="C71" i="7"/>
  <c r="B71" i="7"/>
  <c r="A71" i="7"/>
  <c r="D70" i="7"/>
  <c r="C70" i="7"/>
  <c r="B70" i="7"/>
  <c r="A70" i="7"/>
  <c r="D69" i="7"/>
  <c r="C69" i="7"/>
  <c r="B69" i="7"/>
  <c r="A69" i="7"/>
  <c r="D68" i="7"/>
  <c r="C68" i="7"/>
  <c r="B68" i="7"/>
  <c r="A68" i="7"/>
  <c r="D67" i="7"/>
  <c r="C67" i="7"/>
  <c r="B67" i="7"/>
  <c r="A67" i="7"/>
  <c r="D66" i="7"/>
  <c r="C66" i="7"/>
  <c r="B66" i="7"/>
  <c r="A66" i="7"/>
  <c r="D65" i="7"/>
  <c r="C65" i="7"/>
  <c r="B65" i="7"/>
  <c r="A65" i="7"/>
  <c r="D64" i="7"/>
  <c r="C64" i="7"/>
  <c r="B64" i="7"/>
  <c r="A64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D59" i="7"/>
  <c r="C59" i="7"/>
  <c r="B59" i="7"/>
  <c r="A59" i="7"/>
  <c r="D58" i="7"/>
  <c r="C58" i="7"/>
  <c r="B58" i="7"/>
  <c r="A58" i="7"/>
  <c r="D57" i="7"/>
  <c r="C57" i="7"/>
  <c r="B57" i="7"/>
  <c r="A57" i="7"/>
  <c r="D56" i="7"/>
  <c r="C56" i="7"/>
  <c r="B56" i="7"/>
  <c r="A56" i="7"/>
  <c r="D55" i="7"/>
  <c r="C55" i="7"/>
  <c r="B55" i="7"/>
  <c r="A55" i="7"/>
  <c r="D54" i="7"/>
  <c r="C54" i="7"/>
  <c r="B54" i="7"/>
  <c r="A54" i="7"/>
  <c r="D53" i="7"/>
  <c r="C53" i="7"/>
  <c r="A53" i="7"/>
  <c r="D52" i="7"/>
  <c r="C52" i="7"/>
  <c r="B52" i="7"/>
  <c r="A52" i="7"/>
  <c r="D51" i="7"/>
  <c r="C51" i="7"/>
  <c r="B51" i="7"/>
  <c r="A51" i="7"/>
  <c r="D50" i="7"/>
  <c r="C50" i="7"/>
  <c r="B50" i="7"/>
  <c r="A50" i="7"/>
  <c r="D49" i="7"/>
  <c r="C49" i="7"/>
  <c r="B49" i="7"/>
  <c r="A49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D41" i="7"/>
  <c r="C41" i="7"/>
  <c r="B41" i="7"/>
  <c r="A41" i="7"/>
  <c r="D40" i="7"/>
  <c r="C40" i="7"/>
  <c r="B40" i="7"/>
  <c r="A40" i="7"/>
  <c r="D39" i="7"/>
  <c r="C39" i="7"/>
  <c r="B39" i="7"/>
  <c r="A39" i="7"/>
  <c r="D38" i="7"/>
  <c r="C38" i="7"/>
  <c r="B38" i="7"/>
  <c r="A38" i="7"/>
  <c r="D37" i="7"/>
  <c r="C37" i="7"/>
  <c r="B37" i="7"/>
  <c r="A37" i="7"/>
  <c r="D36" i="7"/>
  <c r="C36" i="7"/>
  <c r="B36" i="7"/>
  <c r="A36" i="7"/>
  <c r="D35" i="7"/>
  <c r="C35" i="7"/>
  <c r="B35" i="7"/>
  <c r="A35" i="7"/>
  <c r="D34" i="7"/>
  <c r="C34" i="7"/>
  <c r="B34" i="7"/>
  <c r="A34" i="7"/>
  <c r="D33" i="7"/>
  <c r="C33" i="7"/>
  <c r="A33" i="7"/>
  <c r="D32" i="7"/>
  <c r="C32" i="7"/>
  <c r="B32" i="7"/>
  <c r="A32" i="7"/>
  <c r="D31" i="7"/>
  <c r="C31" i="7"/>
  <c r="B31" i="7"/>
  <c r="A31" i="7"/>
  <c r="D30" i="7"/>
  <c r="C30" i="7"/>
  <c r="B30" i="7"/>
  <c r="A30" i="7"/>
  <c r="D29" i="7"/>
  <c r="C29" i="7"/>
  <c r="B29" i="7"/>
  <c r="A29" i="7"/>
  <c r="D28" i="7"/>
  <c r="C28" i="7"/>
  <c r="B28" i="7"/>
  <c r="A28" i="7"/>
  <c r="D27" i="7"/>
  <c r="C27" i="7"/>
  <c r="B27" i="7"/>
  <c r="A27" i="7"/>
  <c r="D26" i="7"/>
  <c r="C26" i="7"/>
  <c r="B26" i="7"/>
  <c r="A26" i="7"/>
  <c r="D25" i="7"/>
  <c r="C25" i="7"/>
  <c r="B25" i="7"/>
  <c r="A25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D20" i="7"/>
  <c r="C20" i="7"/>
  <c r="B20" i="7"/>
  <c r="A20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D15" i="7"/>
  <c r="C15" i="7"/>
  <c r="B15" i="7"/>
  <c r="A15" i="7"/>
  <c r="D14" i="7"/>
  <c r="C14" i="7"/>
  <c r="B14" i="7"/>
  <c r="A14" i="7"/>
  <c r="D13" i="7"/>
  <c r="C13" i="7"/>
  <c r="B13" i="7"/>
  <c r="A13" i="7"/>
  <c r="D12" i="7"/>
  <c r="C12" i="7"/>
  <c r="B12" i="7"/>
  <c r="A12" i="7"/>
  <c r="D11" i="7"/>
  <c r="C11" i="7"/>
  <c r="B11" i="7"/>
  <c r="A11" i="7"/>
  <c r="D10" i="7"/>
  <c r="C10" i="7"/>
  <c r="A10" i="7"/>
  <c r="D9" i="7"/>
  <c r="C9" i="7"/>
  <c r="A9" i="7"/>
  <c r="D8" i="7"/>
  <c r="C8" i="7"/>
  <c r="B8" i="7"/>
  <c r="A8" i="7"/>
  <c r="E7" i="7"/>
  <c r="D7" i="7"/>
  <c r="C7" i="7"/>
  <c r="B7" i="7"/>
  <c r="A7" i="7"/>
  <c r="J6" i="7"/>
  <c r="I6" i="7"/>
  <c r="H6" i="7"/>
  <c r="G6" i="7"/>
  <c r="F6" i="7"/>
  <c r="E6" i="7"/>
  <c r="D6" i="7"/>
  <c r="C6" i="7"/>
  <c r="B6" i="7"/>
  <c r="A6" i="7"/>
  <c r="J5" i="7"/>
  <c r="F5" i="7"/>
  <c r="E5" i="7"/>
  <c r="D5" i="7"/>
  <c r="C5" i="7"/>
  <c r="B5" i="7"/>
  <c r="A5" i="7"/>
  <c r="J4" i="7"/>
  <c r="I4" i="7"/>
  <c r="H4" i="7"/>
  <c r="G4" i="7"/>
  <c r="F4" i="7"/>
  <c r="E4" i="7"/>
  <c r="D4" i="7"/>
  <c r="C4" i="7"/>
  <c r="B4" i="7"/>
  <c r="A4" i="7"/>
  <c r="J3" i="7"/>
  <c r="I3" i="7"/>
  <c r="H3" i="7"/>
  <c r="G3" i="7"/>
  <c r="F3" i="7"/>
  <c r="C3" i="7"/>
  <c r="B3" i="7"/>
  <c r="A3" i="7"/>
  <c r="C2" i="7"/>
  <c r="B2" i="7"/>
  <c r="F1" i="7"/>
  <c r="D1" i="7"/>
  <c r="C1" i="7"/>
  <c r="B1" i="7"/>
  <c r="A1" i="7"/>
  <c r="J438" i="6"/>
  <c r="I438" i="6"/>
  <c r="H438" i="6"/>
  <c r="G438" i="6"/>
  <c r="F438" i="6"/>
  <c r="E438" i="6"/>
  <c r="D438" i="6"/>
  <c r="C438" i="6"/>
  <c r="B438" i="6"/>
  <c r="A438" i="6"/>
  <c r="J437" i="6"/>
  <c r="I437" i="6"/>
  <c r="H437" i="6"/>
  <c r="G437" i="6"/>
  <c r="F437" i="6"/>
  <c r="E437" i="6"/>
  <c r="D437" i="6"/>
  <c r="C437" i="6"/>
  <c r="B437" i="6"/>
  <c r="A437" i="6"/>
  <c r="J436" i="6"/>
  <c r="I436" i="6"/>
  <c r="H436" i="6"/>
  <c r="G436" i="6"/>
  <c r="F436" i="6"/>
  <c r="E436" i="6"/>
  <c r="D436" i="6"/>
  <c r="C436" i="6"/>
  <c r="B436" i="6"/>
  <c r="A436" i="6"/>
  <c r="J435" i="6"/>
  <c r="I435" i="6"/>
  <c r="H435" i="6"/>
  <c r="G435" i="6"/>
  <c r="F435" i="6"/>
  <c r="E435" i="6"/>
  <c r="D435" i="6"/>
  <c r="C435" i="6"/>
  <c r="B435" i="6"/>
  <c r="A435" i="6"/>
  <c r="J434" i="6"/>
  <c r="I434" i="6"/>
  <c r="H434" i="6"/>
  <c r="G434" i="6"/>
  <c r="F434" i="6"/>
  <c r="E434" i="6"/>
  <c r="D434" i="6"/>
  <c r="C434" i="6"/>
  <c r="B434" i="6"/>
  <c r="A434" i="6"/>
  <c r="J433" i="6"/>
  <c r="I433" i="6"/>
  <c r="H433" i="6"/>
  <c r="G433" i="6"/>
  <c r="F433" i="6"/>
  <c r="E433" i="6"/>
  <c r="D433" i="6"/>
  <c r="C433" i="6"/>
  <c r="B433" i="6"/>
  <c r="A433" i="6"/>
  <c r="J432" i="6"/>
  <c r="I432" i="6"/>
  <c r="H432" i="6"/>
  <c r="G432" i="6"/>
  <c r="F432" i="6"/>
  <c r="E432" i="6"/>
  <c r="D432" i="6"/>
  <c r="C432" i="6"/>
  <c r="B432" i="6"/>
  <c r="A432" i="6"/>
  <c r="J431" i="6"/>
  <c r="I431" i="6"/>
  <c r="H431" i="6"/>
  <c r="G431" i="6"/>
  <c r="F431" i="6"/>
  <c r="E431" i="6"/>
  <c r="D431" i="6"/>
  <c r="C431" i="6"/>
  <c r="B431" i="6"/>
  <c r="A431" i="6"/>
  <c r="J430" i="6"/>
  <c r="I430" i="6"/>
  <c r="H430" i="6"/>
  <c r="G430" i="6"/>
  <c r="F430" i="6"/>
  <c r="E430" i="6"/>
  <c r="D430" i="6"/>
  <c r="C430" i="6"/>
  <c r="B430" i="6"/>
  <c r="A430" i="6"/>
  <c r="J429" i="6"/>
  <c r="I429" i="6"/>
  <c r="H429" i="6"/>
  <c r="G429" i="6"/>
  <c r="F429" i="6"/>
  <c r="E429" i="6"/>
  <c r="D429" i="6"/>
  <c r="C429" i="6"/>
  <c r="B429" i="6"/>
  <c r="A429" i="6"/>
  <c r="I428" i="6"/>
  <c r="H428" i="6"/>
  <c r="G428" i="6"/>
  <c r="F428" i="6"/>
  <c r="E428" i="6"/>
  <c r="D428" i="6"/>
  <c r="C428" i="6"/>
  <c r="B428" i="6"/>
  <c r="A428" i="6"/>
  <c r="I427" i="6"/>
  <c r="H427" i="6"/>
  <c r="G427" i="6"/>
  <c r="F427" i="6"/>
  <c r="E427" i="6"/>
  <c r="D427" i="6"/>
  <c r="C427" i="6"/>
  <c r="B427" i="6"/>
  <c r="A427" i="6"/>
  <c r="I426" i="6"/>
  <c r="H426" i="6"/>
  <c r="G426" i="6"/>
  <c r="F426" i="6"/>
  <c r="E426" i="6"/>
  <c r="D426" i="6"/>
  <c r="C426" i="6"/>
  <c r="B426" i="6"/>
  <c r="A426" i="6"/>
  <c r="I425" i="6"/>
  <c r="H425" i="6"/>
  <c r="G425" i="6"/>
  <c r="F425" i="6"/>
  <c r="E425" i="6"/>
  <c r="D425" i="6"/>
  <c r="C425" i="6"/>
  <c r="B425" i="6"/>
  <c r="A425" i="6"/>
  <c r="I424" i="6"/>
  <c r="H424" i="6"/>
  <c r="G424" i="6"/>
  <c r="F424" i="6"/>
  <c r="E424" i="6"/>
  <c r="D424" i="6"/>
  <c r="C424" i="6"/>
  <c r="B424" i="6"/>
  <c r="A424" i="6"/>
  <c r="I423" i="6"/>
  <c r="H423" i="6"/>
  <c r="G423" i="6"/>
  <c r="F423" i="6"/>
  <c r="E423" i="6"/>
  <c r="D423" i="6"/>
  <c r="C423" i="6"/>
  <c r="B423" i="6"/>
  <c r="A423" i="6"/>
  <c r="I422" i="6"/>
  <c r="H422" i="6"/>
  <c r="G422" i="6"/>
  <c r="F422" i="6"/>
  <c r="E422" i="6"/>
  <c r="D422" i="6"/>
  <c r="C422" i="6"/>
  <c r="B422" i="6"/>
  <c r="A422" i="6"/>
  <c r="I421" i="6"/>
  <c r="H421" i="6"/>
  <c r="G421" i="6"/>
  <c r="F421" i="6"/>
  <c r="E421" i="6"/>
  <c r="D421" i="6"/>
  <c r="C421" i="6"/>
  <c r="B421" i="6"/>
  <c r="A421" i="6"/>
  <c r="I420" i="6"/>
  <c r="H420" i="6"/>
  <c r="G420" i="6"/>
  <c r="F420" i="6"/>
  <c r="E420" i="6"/>
  <c r="D420" i="6"/>
  <c r="C420" i="6"/>
  <c r="B420" i="6"/>
  <c r="A420" i="6"/>
  <c r="I419" i="6"/>
  <c r="H419" i="6"/>
  <c r="G419" i="6"/>
  <c r="F419" i="6"/>
  <c r="E419" i="6"/>
  <c r="D419" i="6"/>
  <c r="C419" i="6"/>
  <c r="B419" i="6"/>
  <c r="A419" i="6"/>
  <c r="I418" i="6"/>
  <c r="H418" i="6"/>
  <c r="G418" i="6"/>
  <c r="F418" i="6"/>
  <c r="E418" i="6"/>
  <c r="D418" i="6"/>
  <c r="C418" i="6"/>
  <c r="B418" i="6"/>
  <c r="A418" i="6"/>
  <c r="I417" i="6"/>
  <c r="H417" i="6"/>
  <c r="G417" i="6"/>
  <c r="F417" i="6"/>
  <c r="E417" i="6"/>
  <c r="D417" i="6"/>
  <c r="C417" i="6"/>
  <c r="B417" i="6"/>
  <c r="A417" i="6"/>
  <c r="I416" i="6"/>
  <c r="H416" i="6"/>
  <c r="G416" i="6"/>
  <c r="F416" i="6"/>
  <c r="E416" i="6"/>
  <c r="D416" i="6"/>
  <c r="C416" i="6"/>
  <c r="B416" i="6"/>
  <c r="A416" i="6"/>
  <c r="I415" i="6"/>
  <c r="H415" i="6"/>
  <c r="G415" i="6"/>
  <c r="F415" i="6"/>
  <c r="E415" i="6"/>
  <c r="D415" i="6"/>
  <c r="C415" i="6"/>
  <c r="B415" i="6"/>
  <c r="A415" i="6"/>
  <c r="I414" i="6"/>
  <c r="H414" i="6"/>
  <c r="G414" i="6"/>
  <c r="F414" i="6"/>
  <c r="E414" i="6"/>
  <c r="D414" i="6"/>
  <c r="C414" i="6"/>
  <c r="B414" i="6"/>
  <c r="A414" i="6"/>
  <c r="I413" i="6"/>
  <c r="H413" i="6"/>
  <c r="G413" i="6"/>
  <c r="F413" i="6"/>
  <c r="E413" i="6"/>
  <c r="D413" i="6"/>
  <c r="C413" i="6"/>
  <c r="B413" i="6"/>
  <c r="A413" i="6"/>
  <c r="I412" i="6"/>
  <c r="H412" i="6"/>
  <c r="G412" i="6"/>
  <c r="F412" i="6"/>
  <c r="E412" i="6"/>
  <c r="D412" i="6"/>
  <c r="C412" i="6"/>
  <c r="B412" i="6"/>
  <c r="A412" i="6"/>
  <c r="I411" i="6"/>
  <c r="H411" i="6"/>
  <c r="G411" i="6"/>
  <c r="F411" i="6"/>
  <c r="E411" i="6"/>
  <c r="D411" i="6"/>
  <c r="C411" i="6"/>
  <c r="B411" i="6"/>
  <c r="A411" i="6"/>
  <c r="I410" i="6"/>
  <c r="H410" i="6"/>
  <c r="G410" i="6"/>
  <c r="F410" i="6"/>
  <c r="E410" i="6"/>
  <c r="D410" i="6"/>
  <c r="C410" i="6"/>
  <c r="B410" i="6"/>
  <c r="A410" i="6"/>
  <c r="I409" i="6"/>
  <c r="H409" i="6"/>
  <c r="G409" i="6"/>
  <c r="F409" i="6"/>
  <c r="E409" i="6"/>
  <c r="D409" i="6"/>
  <c r="C409" i="6"/>
  <c r="B409" i="6"/>
  <c r="A409" i="6"/>
  <c r="I408" i="6"/>
  <c r="H408" i="6"/>
  <c r="G408" i="6"/>
  <c r="F408" i="6"/>
  <c r="E408" i="6"/>
  <c r="D408" i="6"/>
  <c r="C408" i="6"/>
  <c r="B408" i="6"/>
  <c r="A408" i="6"/>
  <c r="I407" i="6"/>
  <c r="H407" i="6"/>
  <c r="G407" i="6"/>
  <c r="F407" i="6"/>
  <c r="E407" i="6"/>
  <c r="D407" i="6"/>
  <c r="C407" i="6"/>
  <c r="B407" i="6"/>
  <c r="A407" i="6"/>
  <c r="I406" i="6"/>
  <c r="H406" i="6"/>
  <c r="G406" i="6"/>
  <c r="F406" i="6"/>
  <c r="E406" i="6"/>
  <c r="D406" i="6"/>
  <c r="C406" i="6"/>
  <c r="B406" i="6"/>
  <c r="A406" i="6"/>
  <c r="I405" i="6"/>
  <c r="H405" i="6"/>
  <c r="G405" i="6"/>
  <c r="F405" i="6"/>
  <c r="E405" i="6"/>
  <c r="D405" i="6"/>
  <c r="C405" i="6"/>
  <c r="B405" i="6"/>
  <c r="A405" i="6"/>
  <c r="I404" i="6"/>
  <c r="H404" i="6"/>
  <c r="G404" i="6"/>
  <c r="F404" i="6"/>
  <c r="E404" i="6"/>
  <c r="D404" i="6"/>
  <c r="C404" i="6"/>
  <c r="B404" i="6"/>
  <c r="A404" i="6"/>
  <c r="I403" i="6"/>
  <c r="H403" i="6"/>
  <c r="G403" i="6"/>
  <c r="F403" i="6"/>
  <c r="E403" i="6"/>
  <c r="D403" i="6"/>
  <c r="C403" i="6"/>
  <c r="B403" i="6"/>
  <c r="A403" i="6"/>
  <c r="I402" i="6"/>
  <c r="H402" i="6"/>
  <c r="G402" i="6"/>
  <c r="F402" i="6"/>
  <c r="E402" i="6"/>
  <c r="D402" i="6"/>
  <c r="C402" i="6"/>
  <c r="B402" i="6"/>
  <c r="A402" i="6"/>
  <c r="I401" i="6"/>
  <c r="H401" i="6"/>
  <c r="G401" i="6"/>
  <c r="F401" i="6"/>
  <c r="E401" i="6"/>
  <c r="D401" i="6"/>
  <c r="C401" i="6"/>
  <c r="B401" i="6"/>
  <c r="A401" i="6"/>
  <c r="I400" i="6"/>
  <c r="H400" i="6"/>
  <c r="G400" i="6"/>
  <c r="F400" i="6"/>
  <c r="E400" i="6"/>
  <c r="D400" i="6"/>
  <c r="C400" i="6"/>
  <c r="B400" i="6"/>
  <c r="A400" i="6"/>
  <c r="I399" i="6"/>
  <c r="H399" i="6"/>
  <c r="G399" i="6"/>
  <c r="F399" i="6"/>
  <c r="E399" i="6"/>
  <c r="D399" i="6"/>
  <c r="C399" i="6"/>
  <c r="B399" i="6"/>
  <c r="A399" i="6"/>
  <c r="I398" i="6"/>
  <c r="H398" i="6"/>
  <c r="G398" i="6"/>
  <c r="F398" i="6"/>
  <c r="E398" i="6"/>
  <c r="D398" i="6"/>
  <c r="C398" i="6"/>
  <c r="B398" i="6"/>
  <c r="A398" i="6"/>
  <c r="I397" i="6"/>
  <c r="H397" i="6"/>
  <c r="G397" i="6"/>
  <c r="F397" i="6"/>
  <c r="E397" i="6"/>
  <c r="D397" i="6"/>
  <c r="C397" i="6"/>
  <c r="B397" i="6"/>
  <c r="A397" i="6"/>
  <c r="I396" i="6"/>
  <c r="H396" i="6"/>
  <c r="G396" i="6"/>
  <c r="F396" i="6"/>
  <c r="E396" i="6"/>
  <c r="D396" i="6"/>
  <c r="C396" i="6"/>
  <c r="B396" i="6"/>
  <c r="A396" i="6"/>
  <c r="I395" i="6"/>
  <c r="H395" i="6"/>
  <c r="G395" i="6"/>
  <c r="F395" i="6"/>
  <c r="E395" i="6"/>
  <c r="D395" i="6"/>
  <c r="C395" i="6"/>
  <c r="B395" i="6"/>
  <c r="A395" i="6"/>
  <c r="I394" i="6"/>
  <c r="H394" i="6"/>
  <c r="G394" i="6"/>
  <c r="F394" i="6"/>
  <c r="E394" i="6"/>
  <c r="D394" i="6"/>
  <c r="C394" i="6"/>
  <c r="B394" i="6"/>
  <c r="A394" i="6"/>
  <c r="I393" i="6"/>
  <c r="H393" i="6"/>
  <c r="G393" i="6"/>
  <c r="F393" i="6"/>
  <c r="E393" i="6"/>
  <c r="D393" i="6"/>
  <c r="C393" i="6"/>
  <c r="B393" i="6"/>
  <c r="A393" i="6"/>
  <c r="I392" i="6"/>
  <c r="H392" i="6"/>
  <c r="G392" i="6"/>
  <c r="F392" i="6"/>
  <c r="E392" i="6"/>
  <c r="D392" i="6"/>
  <c r="C392" i="6"/>
  <c r="B392" i="6"/>
  <c r="A392" i="6"/>
  <c r="I391" i="6"/>
  <c r="H391" i="6"/>
  <c r="G391" i="6"/>
  <c r="F391" i="6"/>
  <c r="E391" i="6"/>
  <c r="D391" i="6"/>
  <c r="C391" i="6"/>
  <c r="B391" i="6"/>
  <c r="A391" i="6"/>
  <c r="I390" i="6"/>
  <c r="H390" i="6"/>
  <c r="G390" i="6"/>
  <c r="F390" i="6"/>
  <c r="E390" i="6"/>
  <c r="D390" i="6"/>
  <c r="C390" i="6"/>
  <c r="B390" i="6"/>
  <c r="A390" i="6"/>
  <c r="I389" i="6"/>
  <c r="H389" i="6"/>
  <c r="G389" i="6"/>
  <c r="F389" i="6"/>
  <c r="E389" i="6"/>
  <c r="D389" i="6"/>
  <c r="C389" i="6"/>
  <c r="B389" i="6"/>
  <c r="A389" i="6"/>
  <c r="I388" i="6"/>
  <c r="H388" i="6"/>
  <c r="G388" i="6"/>
  <c r="F388" i="6"/>
  <c r="E388" i="6"/>
  <c r="D388" i="6"/>
  <c r="C388" i="6"/>
  <c r="B388" i="6"/>
  <c r="A388" i="6"/>
  <c r="I387" i="6"/>
  <c r="H387" i="6"/>
  <c r="G387" i="6"/>
  <c r="F387" i="6"/>
  <c r="E387" i="6"/>
  <c r="D387" i="6"/>
  <c r="C387" i="6"/>
  <c r="B387" i="6"/>
  <c r="A387" i="6"/>
  <c r="I386" i="6"/>
  <c r="H386" i="6"/>
  <c r="G386" i="6"/>
  <c r="F386" i="6"/>
  <c r="E386" i="6"/>
  <c r="D386" i="6"/>
  <c r="C386" i="6"/>
  <c r="B386" i="6"/>
  <c r="A386" i="6"/>
  <c r="C385" i="6"/>
  <c r="B385" i="6"/>
  <c r="A385" i="6"/>
  <c r="C384" i="6"/>
  <c r="B384" i="6"/>
  <c r="A384" i="6"/>
  <c r="C383" i="6"/>
  <c r="B383" i="6"/>
  <c r="A383" i="6"/>
  <c r="C382" i="6"/>
  <c r="B382" i="6"/>
  <c r="A382" i="6"/>
  <c r="C381" i="6"/>
  <c r="B381" i="6"/>
  <c r="A381" i="6"/>
  <c r="C380" i="6"/>
  <c r="B380" i="6"/>
  <c r="A380" i="6"/>
  <c r="C379" i="6"/>
  <c r="B379" i="6"/>
  <c r="A379" i="6"/>
  <c r="C378" i="6"/>
  <c r="B378" i="6"/>
  <c r="A378" i="6"/>
  <c r="C377" i="6"/>
  <c r="B377" i="6"/>
  <c r="A377" i="6"/>
  <c r="C376" i="6"/>
  <c r="B376" i="6"/>
  <c r="A376" i="6"/>
  <c r="C375" i="6"/>
  <c r="B375" i="6"/>
  <c r="A375" i="6"/>
  <c r="C374" i="6"/>
  <c r="B374" i="6"/>
  <c r="A374" i="6"/>
  <c r="C373" i="6"/>
  <c r="B373" i="6"/>
  <c r="A373" i="6"/>
  <c r="C372" i="6"/>
  <c r="B372" i="6"/>
  <c r="A372" i="6"/>
  <c r="C371" i="6"/>
  <c r="B371" i="6"/>
  <c r="A371" i="6"/>
  <c r="C370" i="6"/>
  <c r="B370" i="6"/>
  <c r="A370" i="6"/>
  <c r="C369" i="6"/>
  <c r="B369" i="6"/>
  <c r="A369" i="6"/>
  <c r="C368" i="6"/>
  <c r="B368" i="6"/>
  <c r="A368" i="6"/>
  <c r="C367" i="6"/>
  <c r="B367" i="6"/>
  <c r="A367" i="6"/>
  <c r="D366" i="6"/>
  <c r="C366" i="6"/>
  <c r="B366" i="6"/>
  <c r="A366" i="6"/>
  <c r="D365" i="6"/>
  <c r="C365" i="6"/>
  <c r="B365" i="6"/>
  <c r="A365" i="6"/>
  <c r="D364" i="6"/>
  <c r="C364" i="6"/>
  <c r="B364" i="6"/>
  <c r="A364" i="6"/>
  <c r="D363" i="6"/>
  <c r="C363" i="6"/>
  <c r="B363" i="6"/>
  <c r="A363" i="6"/>
  <c r="D362" i="6"/>
  <c r="C362" i="6"/>
  <c r="B362" i="6"/>
  <c r="A362" i="6"/>
  <c r="D361" i="6"/>
  <c r="C361" i="6"/>
  <c r="B361" i="6"/>
  <c r="A361" i="6"/>
  <c r="D346" i="6"/>
  <c r="C346" i="6"/>
  <c r="B346" i="6"/>
  <c r="A346" i="6"/>
  <c r="D345" i="6"/>
  <c r="C345" i="6"/>
  <c r="B345" i="6"/>
  <c r="A345" i="6"/>
  <c r="D344" i="6"/>
  <c r="C344" i="6"/>
  <c r="B344" i="6"/>
  <c r="A344" i="6"/>
  <c r="D343" i="6"/>
  <c r="C343" i="6"/>
  <c r="B343" i="6"/>
  <c r="A343" i="6"/>
  <c r="D342" i="6"/>
  <c r="C342" i="6"/>
  <c r="B342" i="6"/>
  <c r="A342" i="6"/>
  <c r="D341" i="6"/>
  <c r="C341" i="6"/>
  <c r="B341" i="6"/>
  <c r="A341" i="6"/>
  <c r="D340" i="6"/>
  <c r="C340" i="6"/>
  <c r="B340" i="6"/>
  <c r="A340" i="6"/>
  <c r="D339" i="6"/>
  <c r="C339" i="6"/>
  <c r="B339" i="6"/>
  <c r="A339" i="6"/>
  <c r="D338" i="6"/>
  <c r="C338" i="6"/>
  <c r="B338" i="6"/>
  <c r="A338" i="6"/>
  <c r="D337" i="6"/>
  <c r="C337" i="6"/>
  <c r="B337" i="6"/>
  <c r="A337" i="6"/>
  <c r="D336" i="6"/>
  <c r="C336" i="6"/>
  <c r="B336" i="6"/>
  <c r="A336" i="6"/>
  <c r="D335" i="6"/>
  <c r="C335" i="6"/>
  <c r="B335" i="6"/>
  <c r="A335" i="6"/>
  <c r="D334" i="6"/>
  <c r="C334" i="6"/>
  <c r="B334" i="6"/>
  <c r="A334" i="6"/>
  <c r="D333" i="6"/>
  <c r="C333" i="6"/>
  <c r="B333" i="6"/>
  <c r="A333" i="6"/>
  <c r="D332" i="6"/>
  <c r="C332" i="6"/>
  <c r="B332" i="6"/>
  <c r="A332" i="6"/>
  <c r="D331" i="6"/>
  <c r="C331" i="6"/>
  <c r="B331" i="6"/>
  <c r="A331" i="6"/>
  <c r="D330" i="6"/>
  <c r="C330" i="6"/>
  <c r="B330" i="6"/>
  <c r="A330" i="6"/>
  <c r="D329" i="6"/>
  <c r="C329" i="6"/>
  <c r="B329" i="6"/>
  <c r="A329" i="6"/>
  <c r="D328" i="6"/>
  <c r="C328" i="6"/>
  <c r="B328" i="6"/>
  <c r="A328" i="6"/>
  <c r="D327" i="6"/>
  <c r="C327" i="6"/>
  <c r="B327" i="6"/>
  <c r="A327" i="6"/>
  <c r="D326" i="6"/>
  <c r="C326" i="6"/>
  <c r="B326" i="6"/>
  <c r="A326" i="6"/>
  <c r="D325" i="6"/>
  <c r="C325" i="6"/>
  <c r="B325" i="6"/>
  <c r="A325" i="6"/>
  <c r="D324" i="6"/>
  <c r="C324" i="6"/>
  <c r="B324" i="6"/>
  <c r="A324" i="6"/>
  <c r="D323" i="6"/>
  <c r="C323" i="6"/>
  <c r="B323" i="6"/>
  <c r="A323" i="6"/>
  <c r="D322" i="6"/>
  <c r="C322" i="6"/>
  <c r="B322" i="6"/>
  <c r="A322" i="6"/>
  <c r="D321" i="6"/>
  <c r="C321" i="6"/>
  <c r="B321" i="6"/>
  <c r="A321" i="6"/>
  <c r="D320" i="6"/>
  <c r="C320" i="6"/>
  <c r="B320" i="6"/>
  <c r="A320" i="6"/>
  <c r="D319" i="6"/>
  <c r="C319" i="6"/>
  <c r="B319" i="6"/>
  <c r="A319" i="6"/>
  <c r="D318" i="6"/>
  <c r="C318" i="6"/>
  <c r="B318" i="6"/>
  <c r="A318" i="6"/>
  <c r="D317" i="6"/>
  <c r="C317" i="6"/>
  <c r="B317" i="6"/>
  <c r="A317" i="6"/>
  <c r="D316" i="6"/>
  <c r="C316" i="6"/>
  <c r="B316" i="6"/>
  <c r="A316" i="6"/>
  <c r="D315" i="6"/>
  <c r="C315" i="6"/>
  <c r="B315" i="6"/>
  <c r="A315" i="6"/>
  <c r="D314" i="6"/>
  <c r="C314" i="6"/>
  <c r="B314" i="6"/>
  <c r="A314" i="6"/>
  <c r="D313" i="6"/>
  <c r="C313" i="6"/>
  <c r="B313" i="6"/>
  <c r="A313" i="6"/>
  <c r="D312" i="6"/>
  <c r="C312" i="6"/>
  <c r="B312" i="6"/>
  <c r="A312" i="6"/>
  <c r="D311" i="6"/>
  <c r="C311" i="6"/>
  <c r="B311" i="6"/>
  <c r="A311" i="6"/>
  <c r="D310" i="6"/>
  <c r="C310" i="6"/>
  <c r="B310" i="6"/>
  <c r="A310" i="6"/>
  <c r="D309" i="6"/>
  <c r="C309" i="6"/>
  <c r="B309" i="6"/>
  <c r="A309" i="6"/>
  <c r="D308" i="6"/>
  <c r="C308" i="6"/>
  <c r="B308" i="6"/>
  <c r="A308" i="6"/>
  <c r="D307" i="6"/>
  <c r="C307" i="6"/>
  <c r="B307" i="6"/>
  <c r="A307" i="6"/>
  <c r="D306" i="6"/>
  <c r="C306" i="6"/>
  <c r="B306" i="6"/>
  <c r="A306" i="6"/>
  <c r="D305" i="6"/>
  <c r="C305" i="6"/>
  <c r="B305" i="6"/>
  <c r="A305" i="6"/>
  <c r="D304" i="6"/>
  <c r="C304" i="6"/>
  <c r="B304" i="6"/>
  <c r="A304" i="6"/>
  <c r="D303" i="6"/>
  <c r="C303" i="6"/>
  <c r="B303" i="6"/>
  <c r="A303" i="6"/>
  <c r="D302" i="6"/>
  <c r="C302" i="6"/>
  <c r="B302" i="6"/>
  <c r="A302" i="6"/>
  <c r="D301" i="6"/>
  <c r="C301" i="6"/>
  <c r="B301" i="6"/>
  <c r="A301" i="6"/>
  <c r="D300" i="6"/>
  <c r="C300" i="6"/>
  <c r="B300" i="6"/>
  <c r="A300" i="6"/>
  <c r="D299" i="6"/>
  <c r="C299" i="6"/>
  <c r="B299" i="6"/>
  <c r="A299" i="6"/>
  <c r="D298" i="6"/>
  <c r="C298" i="6"/>
  <c r="B298" i="6"/>
  <c r="A298" i="6"/>
  <c r="D297" i="6"/>
  <c r="C297" i="6"/>
  <c r="B297" i="6"/>
  <c r="A297" i="6"/>
  <c r="D296" i="6"/>
  <c r="C296" i="6"/>
  <c r="B296" i="6"/>
  <c r="A296" i="6"/>
  <c r="D295" i="6"/>
  <c r="C295" i="6"/>
  <c r="B295" i="6"/>
  <c r="A295" i="6"/>
  <c r="D294" i="6"/>
  <c r="C294" i="6"/>
  <c r="B294" i="6"/>
  <c r="A294" i="6"/>
  <c r="D293" i="6"/>
  <c r="C293" i="6"/>
  <c r="B293" i="6"/>
  <c r="A293" i="6"/>
  <c r="D292" i="6"/>
  <c r="C292" i="6"/>
  <c r="B292" i="6"/>
  <c r="A292" i="6"/>
  <c r="D291" i="6"/>
  <c r="C291" i="6"/>
  <c r="B291" i="6"/>
  <c r="A291" i="6"/>
  <c r="D290" i="6"/>
  <c r="C290" i="6"/>
  <c r="B290" i="6"/>
  <c r="A290" i="6"/>
  <c r="D289" i="6"/>
  <c r="C289" i="6"/>
  <c r="B289" i="6"/>
  <c r="A289" i="6"/>
  <c r="D288" i="6"/>
  <c r="C288" i="6"/>
  <c r="B288" i="6"/>
  <c r="A288" i="6"/>
  <c r="D287" i="6"/>
  <c r="C287" i="6"/>
  <c r="B287" i="6"/>
  <c r="A287" i="6"/>
  <c r="D286" i="6"/>
  <c r="C286" i="6"/>
  <c r="B286" i="6"/>
  <c r="A286" i="6"/>
  <c r="D285" i="6"/>
  <c r="C285" i="6"/>
  <c r="B285" i="6"/>
  <c r="A285" i="6"/>
  <c r="D284" i="6"/>
  <c r="C284" i="6"/>
  <c r="B284" i="6"/>
  <c r="A284" i="6"/>
  <c r="D283" i="6"/>
  <c r="C283" i="6"/>
  <c r="B283" i="6"/>
  <c r="A283" i="6"/>
  <c r="D282" i="6"/>
  <c r="C282" i="6"/>
  <c r="B282" i="6"/>
  <c r="A282" i="6"/>
  <c r="D281" i="6"/>
  <c r="C281" i="6"/>
  <c r="B281" i="6"/>
  <c r="A281" i="6"/>
  <c r="D280" i="6"/>
  <c r="C280" i="6"/>
  <c r="B280" i="6"/>
  <c r="A280" i="6"/>
  <c r="D279" i="6"/>
  <c r="C279" i="6"/>
  <c r="B279" i="6"/>
  <c r="A279" i="6"/>
  <c r="D278" i="6"/>
  <c r="C278" i="6"/>
  <c r="B278" i="6"/>
  <c r="A278" i="6"/>
  <c r="D277" i="6"/>
  <c r="C277" i="6"/>
  <c r="B277" i="6"/>
  <c r="A277" i="6"/>
  <c r="D276" i="6"/>
  <c r="C276" i="6"/>
  <c r="B276" i="6"/>
  <c r="A276" i="6"/>
  <c r="D275" i="6"/>
  <c r="C275" i="6"/>
  <c r="B275" i="6"/>
  <c r="A275" i="6"/>
  <c r="D274" i="6"/>
  <c r="C274" i="6"/>
  <c r="B274" i="6"/>
  <c r="A274" i="6"/>
  <c r="D273" i="6"/>
  <c r="C273" i="6"/>
  <c r="B273" i="6"/>
  <c r="A273" i="6"/>
  <c r="D272" i="6"/>
  <c r="C272" i="6"/>
  <c r="B272" i="6"/>
  <c r="A272" i="6"/>
  <c r="D271" i="6"/>
  <c r="C271" i="6"/>
  <c r="B271" i="6"/>
  <c r="A271" i="6"/>
  <c r="D270" i="6"/>
  <c r="C270" i="6"/>
  <c r="A270" i="6"/>
  <c r="D269" i="6"/>
  <c r="C269" i="6"/>
  <c r="B269" i="6"/>
  <c r="A269" i="6"/>
  <c r="D268" i="6"/>
  <c r="C268" i="6"/>
  <c r="B268" i="6"/>
  <c r="A268" i="6"/>
  <c r="D267" i="6"/>
  <c r="C267" i="6"/>
  <c r="B267" i="6"/>
  <c r="A267" i="6"/>
  <c r="D266" i="6"/>
  <c r="C266" i="6"/>
  <c r="B266" i="6"/>
  <c r="A266" i="6"/>
  <c r="D265" i="6"/>
  <c r="C265" i="6"/>
  <c r="B265" i="6"/>
  <c r="A265" i="6"/>
  <c r="D264" i="6"/>
  <c r="C264" i="6"/>
  <c r="B264" i="6"/>
  <c r="A264" i="6"/>
  <c r="D263" i="6"/>
  <c r="C263" i="6"/>
  <c r="B263" i="6"/>
  <c r="A263" i="6"/>
  <c r="D262" i="6"/>
  <c r="C262" i="6"/>
  <c r="B262" i="6"/>
  <c r="A262" i="6"/>
  <c r="D261" i="6"/>
  <c r="C261" i="6"/>
  <c r="B261" i="6"/>
  <c r="A261" i="6"/>
  <c r="D260" i="6"/>
  <c r="C260" i="6"/>
  <c r="B260" i="6"/>
  <c r="A260" i="6"/>
  <c r="D259" i="6"/>
  <c r="C259" i="6"/>
  <c r="B259" i="6"/>
  <c r="A259" i="6"/>
  <c r="D258" i="6"/>
  <c r="C258" i="6"/>
  <c r="B258" i="6"/>
  <c r="A258" i="6"/>
  <c r="D257" i="6"/>
  <c r="C257" i="6"/>
  <c r="B257" i="6"/>
  <c r="A257" i="6"/>
  <c r="D256" i="6"/>
  <c r="C256" i="6"/>
  <c r="B256" i="6"/>
  <c r="A256" i="6"/>
  <c r="D255" i="6"/>
  <c r="C255" i="6"/>
  <c r="B255" i="6"/>
  <c r="A255" i="6"/>
  <c r="D254" i="6"/>
  <c r="C254" i="6"/>
  <c r="B254" i="6"/>
  <c r="A254" i="6"/>
  <c r="D253" i="6"/>
  <c r="C253" i="6"/>
  <c r="B253" i="6"/>
  <c r="A253" i="6"/>
  <c r="D252" i="6"/>
  <c r="C252" i="6"/>
  <c r="B252" i="6"/>
  <c r="A252" i="6"/>
  <c r="D251" i="6"/>
  <c r="C251" i="6"/>
  <c r="B251" i="6"/>
  <c r="A251" i="6"/>
  <c r="D250" i="6"/>
  <c r="C250" i="6"/>
  <c r="B250" i="6"/>
  <c r="A250" i="6"/>
  <c r="D249" i="6"/>
  <c r="C249" i="6"/>
  <c r="B249" i="6"/>
  <c r="A249" i="6"/>
  <c r="D248" i="6"/>
  <c r="C248" i="6"/>
  <c r="B248" i="6"/>
  <c r="A248" i="6"/>
  <c r="D247" i="6"/>
  <c r="C247" i="6"/>
  <c r="B247" i="6"/>
  <c r="A247" i="6"/>
  <c r="D246" i="6"/>
  <c r="C246" i="6"/>
  <c r="B246" i="6"/>
  <c r="A246" i="6"/>
  <c r="D245" i="6"/>
  <c r="C245" i="6"/>
  <c r="B245" i="6"/>
  <c r="A245" i="6"/>
  <c r="D244" i="6"/>
  <c r="C244" i="6"/>
  <c r="B244" i="6"/>
  <c r="A244" i="6"/>
  <c r="D243" i="6"/>
  <c r="C243" i="6"/>
  <c r="B243" i="6"/>
  <c r="A243" i="6"/>
  <c r="D242" i="6"/>
  <c r="C242" i="6"/>
  <c r="B242" i="6"/>
  <c r="A242" i="6"/>
  <c r="D241" i="6"/>
  <c r="C241" i="6"/>
  <c r="B241" i="6"/>
  <c r="A241" i="6"/>
  <c r="D240" i="6"/>
  <c r="C240" i="6"/>
  <c r="B240" i="6"/>
  <c r="A240" i="6"/>
  <c r="D239" i="6"/>
  <c r="C239" i="6"/>
  <c r="B239" i="6"/>
  <c r="A239" i="6"/>
  <c r="D238" i="6"/>
  <c r="C238" i="6"/>
  <c r="B238" i="6"/>
  <c r="A238" i="6"/>
  <c r="D237" i="6"/>
  <c r="C237" i="6"/>
  <c r="B237" i="6"/>
  <c r="A237" i="6"/>
  <c r="D236" i="6"/>
  <c r="C236" i="6"/>
  <c r="B236" i="6"/>
  <c r="A236" i="6"/>
  <c r="D235" i="6"/>
  <c r="C235" i="6"/>
  <c r="B235" i="6"/>
  <c r="A235" i="6"/>
  <c r="D234" i="6"/>
  <c r="C234" i="6"/>
  <c r="B234" i="6"/>
  <c r="A234" i="6"/>
  <c r="D233" i="6"/>
  <c r="C233" i="6"/>
  <c r="B233" i="6"/>
  <c r="A233" i="6"/>
  <c r="D232" i="6"/>
  <c r="C232" i="6"/>
  <c r="B232" i="6"/>
  <c r="A232" i="6"/>
  <c r="D231" i="6"/>
  <c r="C231" i="6"/>
  <c r="B231" i="6"/>
  <c r="A231" i="6"/>
  <c r="D230" i="6"/>
  <c r="C230" i="6"/>
  <c r="B230" i="6"/>
  <c r="A230" i="6"/>
  <c r="D229" i="6"/>
  <c r="C229" i="6"/>
  <c r="B229" i="6"/>
  <c r="A229" i="6"/>
  <c r="D228" i="6"/>
  <c r="C228" i="6"/>
  <c r="B228" i="6"/>
  <c r="A228" i="6"/>
  <c r="D227" i="6"/>
  <c r="C227" i="6"/>
  <c r="B227" i="6"/>
  <c r="A227" i="6"/>
  <c r="D226" i="6"/>
  <c r="C226" i="6"/>
  <c r="B226" i="6"/>
  <c r="A226" i="6"/>
  <c r="D225" i="6"/>
  <c r="C225" i="6"/>
  <c r="B225" i="6"/>
  <c r="A225" i="6"/>
  <c r="D224" i="6"/>
  <c r="C224" i="6"/>
  <c r="B224" i="6"/>
  <c r="A224" i="6"/>
  <c r="D223" i="6"/>
  <c r="C223" i="6"/>
  <c r="B223" i="6"/>
  <c r="A223" i="6"/>
  <c r="D222" i="6"/>
  <c r="C222" i="6"/>
  <c r="B222" i="6"/>
  <c r="A222" i="6"/>
  <c r="D221" i="6"/>
  <c r="C221" i="6"/>
  <c r="B221" i="6"/>
  <c r="A221" i="6"/>
  <c r="D220" i="6"/>
  <c r="C220" i="6"/>
  <c r="B220" i="6"/>
  <c r="A220" i="6"/>
  <c r="D219" i="6"/>
  <c r="C219" i="6"/>
  <c r="B219" i="6"/>
  <c r="A219" i="6"/>
  <c r="D218" i="6"/>
  <c r="C218" i="6"/>
  <c r="B218" i="6"/>
  <c r="A218" i="6"/>
  <c r="D217" i="6"/>
  <c r="C217" i="6"/>
  <c r="B217" i="6"/>
  <c r="A217" i="6"/>
  <c r="D216" i="6"/>
  <c r="C216" i="6"/>
  <c r="B216" i="6"/>
  <c r="A216" i="6"/>
  <c r="D215" i="6"/>
  <c r="C215" i="6"/>
  <c r="B215" i="6"/>
  <c r="A215" i="6"/>
  <c r="D214" i="6"/>
  <c r="C214" i="6"/>
  <c r="B214" i="6"/>
  <c r="A214" i="6"/>
  <c r="D213" i="6"/>
  <c r="C213" i="6"/>
  <c r="B213" i="6"/>
  <c r="A213" i="6"/>
  <c r="D212" i="6"/>
  <c r="C212" i="6"/>
  <c r="B212" i="6"/>
  <c r="A212" i="6"/>
  <c r="D211" i="6"/>
  <c r="C211" i="6"/>
  <c r="B211" i="6"/>
  <c r="A211" i="6"/>
  <c r="D210" i="6"/>
  <c r="C210" i="6"/>
  <c r="B210" i="6"/>
  <c r="A210" i="6"/>
  <c r="D209" i="6"/>
  <c r="C209" i="6"/>
  <c r="B209" i="6"/>
  <c r="A209" i="6"/>
  <c r="D208" i="6"/>
  <c r="C208" i="6"/>
  <c r="B208" i="6"/>
  <c r="A208" i="6"/>
  <c r="D207" i="6"/>
  <c r="C207" i="6"/>
  <c r="B207" i="6"/>
  <c r="A207" i="6"/>
  <c r="D206" i="6"/>
  <c r="C206" i="6"/>
  <c r="B206" i="6"/>
  <c r="A206" i="6"/>
  <c r="D205" i="6"/>
  <c r="C205" i="6"/>
  <c r="B205" i="6"/>
  <c r="A205" i="6"/>
  <c r="D204" i="6"/>
  <c r="C204" i="6"/>
  <c r="B204" i="6"/>
  <c r="A204" i="6"/>
  <c r="D203" i="6"/>
  <c r="C203" i="6"/>
  <c r="B203" i="6"/>
  <c r="A203" i="6"/>
  <c r="D202" i="6"/>
  <c r="C202" i="6"/>
  <c r="B202" i="6"/>
  <c r="A202" i="6"/>
  <c r="D201" i="6"/>
  <c r="C201" i="6"/>
  <c r="B201" i="6"/>
  <c r="A201" i="6"/>
  <c r="D200" i="6"/>
  <c r="C200" i="6"/>
  <c r="B200" i="6"/>
  <c r="A200" i="6"/>
  <c r="D199" i="6"/>
  <c r="C199" i="6"/>
  <c r="B199" i="6"/>
  <c r="A199" i="6"/>
  <c r="D198" i="6"/>
  <c r="C198" i="6"/>
  <c r="B198" i="6"/>
  <c r="A198" i="6"/>
  <c r="D197" i="6"/>
  <c r="C197" i="6"/>
  <c r="B197" i="6"/>
  <c r="A197" i="6"/>
  <c r="D196" i="6"/>
  <c r="C196" i="6"/>
  <c r="B196" i="6"/>
  <c r="A196" i="6"/>
  <c r="D195" i="6"/>
  <c r="C195" i="6"/>
  <c r="B195" i="6"/>
  <c r="A195" i="6"/>
  <c r="D194" i="6"/>
  <c r="C194" i="6"/>
  <c r="B194" i="6"/>
  <c r="A194" i="6"/>
  <c r="D193" i="6"/>
  <c r="C193" i="6"/>
  <c r="B193" i="6"/>
  <c r="A193" i="6"/>
  <c r="D192" i="6"/>
  <c r="C192" i="6"/>
  <c r="B192" i="6"/>
  <c r="A192" i="6"/>
  <c r="D191" i="6"/>
  <c r="C191" i="6"/>
  <c r="B191" i="6"/>
  <c r="A191" i="6"/>
  <c r="D190" i="6"/>
  <c r="C190" i="6"/>
  <c r="B190" i="6"/>
  <c r="A190" i="6"/>
  <c r="D189" i="6"/>
  <c r="C189" i="6"/>
  <c r="B189" i="6"/>
  <c r="A189" i="6"/>
  <c r="D188" i="6"/>
  <c r="C188" i="6"/>
  <c r="B188" i="6"/>
  <c r="A188" i="6"/>
  <c r="D187" i="6"/>
  <c r="C187" i="6"/>
  <c r="B187" i="6"/>
  <c r="A187" i="6"/>
  <c r="D186" i="6"/>
  <c r="C186" i="6"/>
  <c r="B186" i="6"/>
  <c r="A186" i="6"/>
  <c r="C185" i="6"/>
  <c r="A185" i="6"/>
  <c r="D184" i="6"/>
  <c r="C184" i="6"/>
  <c r="B184" i="6"/>
  <c r="A184" i="6"/>
  <c r="D183" i="6"/>
  <c r="C183" i="6"/>
  <c r="B183" i="6"/>
  <c r="A183" i="6"/>
  <c r="D182" i="6"/>
  <c r="C182" i="6"/>
  <c r="B182" i="6"/>
  <c r="A182" i="6"/>
  <c r="D181" i="6"/>
  <c r="C181" i="6"/>
  <c r="B181" i="6"/>
  <c r="A181" i="6"/>
  <c r="D180" i="6"/>
  <c r="C180" i="6"/>
  <c r="B180" i="6"/>
  <c r="A180" i="6"/>
  <c r="D179" i="6"/>
  <c r="C179" i="6"/>
  <c r="B179" i="6"/>
  <c r="A179" i="6"/>
  <c r="D178" i="6"/>
  <c r="C178" i="6"/>
  <c r="B178" i="6"/>
  <c r="A178" i="6"/>
  <c r="D177" i="6"/>
  <c r="C177" i="6"/>
  <c r="B177" i="6"/>
  <c r="A177" i="6"/>
  <c r="D176" i="6"/>
  <c r="C176" i="6"/>
  <c r="B176" i="6"/>
  <c r="A176" i="6"/>
  <c r="D175" i="6"/>
  <c r="C175" i="6"/>
  <c r="B175" i="6"/>
  <c r="A175" i="6"/>
  <c r="D174" i="6"/>
  <c r="C174" i="6"/>
  <c r="B174" i="6"/>
  <c r="A174" i="6"/>
  <c r="D173" i="6"/>
  <c r="C173" i="6"/>
  <c r="B173" i="6"/>
  <c r="A173" i="6"/>
  <c r="D172" i="6"/>
  <c r="C172" i="6"/>
  <c r="B172" i="6"/>
  <c r="A172" i="6"/>
  <c r="D171" i="6"/>
  <c r="C171" i="6"/>
  <c r="B171" i="6"/>
  <c r="A171" i="6"/>
  <c r="D170" i="6"/>
  <c r="C170" i="6"/>
  <c r="B170" i="6"/>
  <c r="A170" i="6"/>
  <c r="D169" i="6"/>
  <c r="C169" i="6"/>
  <c r="B169" i="6"/>
  <c r="A169" i="6"/>
  <c r="D168" i="6"/>
  <c r="C168" i="6"/>
  <c r="B168" i="6"/>
  <c r="A168" i="6"/>
  <c r="D167" i="6"/>
  <c r="C167" i="6"/>
  <c r="B167" i="6"/>
  <c r="A167" i="6"/>
  <c r="D166" i="6"/>
  <c r="C166" i="6"/>
  <c r="B166" i="6"/>
  <c r="A166" i="6"/>
  <c r="D165" i="6"/>
  <c r="C165" i="6"/>
  <c r="B165" i="6"/>
  <c r="A165" i="6"/>
  <c r="D164" i="6"/>
  <c r="C164" i="6"/>
  <c r="B164" i="6"/>
  <c r="A164" i="6"/>
  <c r="D163" i="6"/>
  <c r="C163" i="6"/>
  <c r="B163" i="6"/>
  <c r="A163" i="6"/>
  <c r="D162" i="6"/>
  <c r="C162" i="6"/>
  <c r="B162" i="6"/>
  <c r="A162" i="6"/>
  <c r="A161" i="6"/>
  <c r="D160" i="6"/>
  <c r="C160" i="6"/>
  <c r="B160" i="6"/>
  <c r="A160" i="6"/>
  <c r="D159" i="6"/>
  <c r="C159" i="6"/>
  <c r="B159" i="6"/>
  <c r="A159" i="6"/>
  <c r="D158" i="6"/>
  <c r="C158" i="6"/>
  <c r="B158" i="6"/>
  <c r="A158" i="6"/>
  <c r="D157" i="6"/>
  <c r="C157" i="6"/>
  <c r="B157" i="6"/>
  <c r="A157" i="6"/>
  <c r="D156" i="6"/>
  <c r="C156" i="6"/>
  <c r="B156" i="6"/>
  <c r="A156" i="6"/>
  <c r="D155" i="6"/>
  <c r="C155" i="6"/>
  <c r="B155" i="6"/>
  <c r="A155" i="6"/>
  <c r="D154" i="6"/>
  <c r="C154" i="6"/>
  <c r="B154" i="6"/>
  <c r="A154" i="6"/>
  <c r="D153" i="6"/>
  <c r="C153" i="6"/>
  <c r="B153" i="6"/>
  <c r="A153" i="6"/>
  <c r="D152" i="6"/>
  <c r="C152" i="6"/>
  <c r="B152" i="6"/>
  <c r="A152" i="6"/>
  <c r="D151" i="6"/>
  <c r="C151" i="6"/>
  <c r="B151" i="6"/>
  <c r="A151" i="6"/>
  <c r="D150" i="6"/>
  <c r="C150" i="6"/>
  <c r="B150" i="6"/>
  <c r="A150" i="6"/>
  <c r="D149" i="6"/>
  <c r="C149" i="6"/>
  <c r="B149" i="6"/>
  <c r="A149" i="6"/>
  <c r="D148" i="6"/>
  <c r="C148" i="6"/>
  <c r="B148" i="6"/>
  <c r="A148" i="6"/>
  <c r="D147" i="6"/>
  <c r="C147" i="6"/>
  <c r="B147" i="6"/>
  <c r="A147" i="6"/>
  <c r="D146" i="6"/>
  <c r="C146" i="6"/>
  <c r="B146" i="6"/>
  <c r="A146" i="6"/>
  <c r="D145" i="6"/>
  <c r="C145" i="6"/>
  <c r="B145" i="6"/>
  <c r="A145" i="6"/>
  <c r="D144" i="6"/>
  <c r="C144" i="6"/>
  <c r="B144" i="6"/>
  <c r="A144" i="6"/>
  <c r="D143" i="6"/>
  <c r="C143" i="6"/>
  <c r="B143" i="6"/>
  <c r="A143" i="6"/>
  <c r="D142" i="6"/>
  <c r="C142" i="6"/>
  <c r="B142" i="6"/>
  <c r="A142" i="6"/>
  <c r="D141" i="6"/>
  <c r="C141" i="6"/>
  <c r="B141" i="6"/>
  <c r="A141" i="6"/>
  <c r="D140" i="6"/>
  <c r="C140" i="6"/>
  <c r="B140" i="6"/>
  <c r="A140" i="6"/>
  <c r="A139" i="6"/>
  <c r="D138" i="6"/>
  <c r="C138" i="6"/>
  <c r="B138" i="6"/>
  <c r="A138" i="6"/>
  <c r="D137" i="6"/>
  <c r="C137" i="6"/>
  <c r="B137" i="6"/>
  <c r="A137" i="6"/>
  <c r="D136" i="6"/>
  <c r="C136" i="6"/>
  <c r="B136" i="6"/>
  <c r="A136" i="6"/>
  <c r="D135" i="6"/>
  <c r="C135" i="6"/>
  <c r="B135" i="6"/>
  <c r="A135" i="6"/>
  <c r="D134" i="6"/>
  <c r="C134" i="6"/>
  <c r="B134" i="6"/>
  <c r="A134" i="6"/>
  <c r="D133" i="6"/>
  <c r="C133" i="6"/>
  <c r="B133" i="6"/>
  <c r="A133" i="6"/>
  <c r="D132" i="6"/>
  <c r="C132" i="6"/>
  <c r="B132" i="6"/>
  <c r="A132" i="6"/>
  <c r="D131" i="6"/>
  <c r="C131" i="6"/>
  <c r="B131" i="6"/>
  <c r="A131" i="6"/>
  <c r="D130" i="6"/>
  <c r="C130" i="6"/>
  <c r="B130" i="6"/>
  <c r="A130" i="6"/>
  <c r="D129" i="6"/>
  <c r="C129" i="6"/>
  <c r="B129" i="6"/>
  <c r="A129" i="6"/>
  <c r="D128" i="6"/>
  <c r="C128" i="6"/>
  <c r="B128" i="6"/>
  <c r="A128" i="6"/>
  <c r="D127" i="6"/>
  <c r="C127" i="6"/>
  <c r="B127" i="6"/>
  <c r="A127" i="6"/>
  <c r="D126" i="6"/>
  <c r="C126" i="6"/>
  <c r="B126" i="6"/>
  <c r="A126" i="6"/>
  <c r="D125" i="6"/>
  <c r="C125" i="6"/>
  <c r="B125" i="6"/>
  <c r="A125" i="6"/>
  <c r="D124" i="6"/>
  <c r="C124" i="6"/>
  <c r="B124" i="6"/>
  <c r="A124" i="6"/>
  <c r="D123" i="6"/>
  <c r="C123" i="6"/>
  <c r="B123" i="6"/>
  <c r="A123" i="6"/>
  <c r="D122" i="6"/>
  <c r="C122" i="6"/>
  <c r="B122" i="6"/>
  <c r="A122" i="6"/>
  <c r="D121" i="6"/>
  <c r="C121" i="6"/>
  <c r="B121" i="6"/>
  <c r="A121" i="6"/>
  <c r="D120" i="6"/>
  <c r="C120" i="6"/>
  <c r="B120" i="6"/>
  <c r="A120" i="6"/>
  <c r="D119" i="6"/>
  <c r="C119" i="6"/>
  <c r="B119" i="6"/>
  <c r="A119" i="6"/>
  <c r="D118" i="6"/>
  <c r="C118" i="6"/>
  <c r="B118" i="6"/>
  <c r="A118" i="6"/>
  <c r="D117" i="6"/>
  <c r="C117" i="6"/>
  <c r="B117" i="6"/>
  <c r="A117" i="6"/>
  <c r="D116" i="6"/>
  <c r="C116" i="6"/>
  <c r="B116" i="6"/>
  <c r="A116" i="6"/>
  <c r="D115" i="6"/>
  <c r="C115" i="6"/>
  <c r="B115" i="6"/>
  <c r="A115" i="6"/>
  <c r="D114" i="6"/>
  <c r="C114" i="6"/>
  <c r="B114" i="6"/>
  <c r="A114" i="6"/>
  <c r="D113" i="6"/>
  <c r="C113" i="6"/>
  <c r="B113" i="6"/>
  <c r="A113" i="6"/>
  <c r="D112" i="6"/>
  <c r="C112" i="6"/>
  <c r="B112" i="6"/>
  <c r="A112" i="6"/>
  <c r="D111" i="6"/>
  <c r="C111" i="6"/>
  <c r="B111" i="6"/>
  <c r="A111" i="6"/>
  <c r="D110" i="6"/>
  <c r="C110" i="6"/>
  <c r="B110" i="6"/>
  <c r="A110" i="6"/>
  <c r="D109" i="6"/>
  <c r="C109" i="6"/>
  <c r="A109" i="6"/>
  <c r="D108" i="6"/>
  <c r="C108" i="6"/>
  <c r="B108" i="6"/>
  <c r="A108" i="6"/>
  <c r="D107" i="6"/>
  <c r="C107" i="6"/>
  <c r="B107" i="6"/>
  <c r="A107" i="6"/>
  <c r="D106" i="6"/>
  <c r="C106" i="6"/>
  <c r="B106" i="6"/>
  <c r="A106" i="6"/>
  <c r="D105" i="6"/>
  <c r="C105" i="6"/>
  <c r="B105" i="6"/>
  <c r="A105" i="6"/>
  <c r="D104" i="6"/>
  <c r="C104" i="6"/>
  <c r="B104" i="6"/>
  <c r="A104" i="6"/>
  <c r="D103" i="6"/>
  <c r="C103" i="6"/>
  <c r="B103" i="6"/>
  <c r="A103" i="6"/>
  <c r="D102" i="6"/>
  <c r="C102" i="6"/>
  <c r="B102" i="6"/>
  <c r="A102" i="6"/>
  <c r="D101" i="6"/>
  <c r="C101" i="6"/>
  <c r="B101" i="6"/>
  <c r="A101" i="6"/>
  <c r="D100" i="6"/>
  <c r="C100" i="6"/>
  <c r="B100" i="6"/>
  <c r="A100" i="6"/>
  <c r="D99" i="6"/>
  <c r="C99" i="6"/>
  <c r="B99" i="6"/>
  <c r="A99" i="6"/>
  <c r="D98" i="6"/>
  <c r="C98" i="6"/>
  <c r="B98" i="6"/>
  <c r="A98" i="6"/>
  <c r="D97" i="6"/>
  <c r="C97" i="6"/>
  <c r="B97" i="6"/>
  <c r="A97" i="6"/>
  <c r="D96" i="6"/>
  <c r="C96" i="6"/>
  <c r="B96" i="6"/>
  <c r="A96" i="6"/>
  <c r="D95" i="6"/>
  <c r="C95" i="6"/>
  <c r="B95" i="6"/>
  <c r="A95" i="6"/>
  <c r="D94" i="6"/>
  <c r="C94" i="6"/>
  <c r="B94" i="6"/>
  <c r="A94" i="6"/>
  <c r="D93" i="6"/>
  <c r="C93" i="6"/>
  <c r="B93" i="6"/>
  <c r="A93" i="6"/>
  <c r="D92" i="6"/>
  <c r="C92" i="6"/>
  <c r="B92" i="6"/>
  <c r="A92" i="6"/>
  <c r="D91" i="6"/>
  <c r="C91" i="6"/>
  <c r="B91" i="6"/>
  <c r="A91" i="6"/>
  <c r="D90" i="6"/>
  <c r="C90" i="6"/>
  <c r="B90" i="6"/>
  <c r="A90" i="6"/>
  <c r="D89" i="6"/>
  <c r="C89" i="6"/>
  <c r="B89" i="6"/>
  <c r="A89" i="6"/>
  <c r="D88" i="6"/>
  <c r="C88" i="6"/>
  <c r="B88" i="6"/>
  <c r="A88" i="6"/>
  <c r="D87" i="6"/>
  <c r="C87" i="6"/>
  <c r="B87" i="6"/>
  <c r="A87" i="6"/>
  <c r="D86" i="6"/>
  <c r="C86" i="6"/>
  <c r="B86" i="6"/>
  <c r="A86" i="6"/>
  <c r="D85" i="6"/>
  <c r="C85" i="6"/>
  <c r="B85" i="6"/>
  <c r="A85" i="6"/>
  <c r="D84" i="6"/>
  <c r="C84" i="6"/>
  <c r="B84" i="6"/>
  <c r="A84" i="6"/>
  <c r="D83" i="6"/>
  <c r="C83" i="6"/>
  <c r="B83" i="6"/>
  <c r="A83" i="6"/>
  <c r="D82" i="6"/>
  <c r="C82" i="6"/>
  <c r="B82" i="6"/>
  <c r="A82" i="6"/>
  <c r="D81" i="6"/>
  <c r="C81" i="6"/>
  <c r="B81" i="6"/>
  <c r="A81" i="6"/>
  <c r="D80" i="6"/>
  <c r="C80" i="6"/>
  <c r="B80" i="6"/>
  <c r="A80" i="6"/>
  <c r="D79" i="6"/>
  <c r="C79" i="6"/>
  <c r="B79" i="6"/>
  <c r="A79" i="6"/>
  <c r="D78" i="6"/>
  <c r="C78" i="6"/>
  <c r="B78" i="6"/>
  <c r="A78" i="6"/>
  <c r="D77" i="6"/>
  <c r="C77" i="6"/>
  <c r="A77" i="6"/>
  <c r="D76" i="6"/>
  <c r="C76" i="6"/>
  <c r="B76" i="6"/>
  <c r="A76" i="6"/>
  <c r="D75" i="6"/>
  <c r="C75" i="6"/>
  <c r="B75" i="6"/>
  <c r="A75" i="6"/>
  <c r="D74" i="6"/>
  <c r="C74" i="6"/>
  <c r="B74" i="6"/>
  <c r="A74" i="6"/>
  <c r="D73" i="6"/>
  <c r="C73" i="6"/>
  <c r="B73" i="6"/>
  <c r="A73" i="6"/>
  <c r="D72" i="6"/>
  <c r="C72" i="6"/>
  <c r="B72" i="6"/>
  <c r="A72" i="6"/>
  <c r="D71" i="6"/>
  <c r="C71" i="6"/>
  <c r="B71" i="6"/>
  <c r="A71" i="6"/>
  <c r="D70" i="6"/>
  <c r="C70" i="6"/>
  <c r="B70" i="6"/>
  <c r="A70" i="6"/>
  <c r="D69" i="6"/>
  <c r="C69" i="6"/>
  <c r="B69" i="6"/>
  <c r="A69" i="6"/>
  <c r="D68" i="6"/>
  <c r="C68" i="6"/>
  <c r="B68" i="6"/>
  <c r="A68" i="6"/>
  <c r="D67" i="6"/>
  <c r="C67" i="6"/>
  <c r="B67" i="6"/>
  <c r="A67" i="6"/>
  <c r="D66" i="6"/>
  <c r="C66" i="6"/>
  <c r="B66" i="6"/>
  <c r="A66" i="6"/>
  <c r="D65" i="6"/>
  <c r="C65" i="6"/>
  <c r="B65" i="6"/>
  <c r="A65" i="6"/>
  <c r="D64" i="6"/>
  <c r="C64" i="6"/>
  <c r="B64" i="6"/>
  <c r="A64" i="6"/>
  <c r="D63" i="6"/>
  <c r="C63" i="6"/>
  <c r="B63" i="6"/>
  <c r="A63" i="6"/>
  <c r="D62" i="6"/>
  <c r="C62" i="6"/>
  <c r="B62" i="6"/>
  <c r="A62" i="6"/>
  <c r="D61" i="6"/>
  <c r="C61" i="6"/>
  <c r="B61" i="6"/>
  <c r="A61" i="6"/>
  <c r="D60" i="6"/>
  <c r="C60" i="6"/>
  <c r="B60" i="6"/>
  <c r="A60" i="6"/>
  <c r="D59" i="6"/>
  <c r="C59" i="6"/>
  <c r="B59" i="6"/>
  <c r="A59" i="6"/>
  <c r="D58" i="6"/>
  <c r="C58" i="6"/>
  <c r="B58" i="6"/>
  <c r="A58" i="6"/>
  <c r="D57" i="6"/>
  <c r="C57" i="6"/>
  <c r="B57" i="6"/>
  <c r="A57" i="6"/>
  <c r="D56" i="6"/>
  <c r="C56" i="6"/>
  <c r="B56" i="6"/>
  <c r="A56" i="6"/>
  <c r="D55" i="6"/>
  <c r="C55" i="6"/>
  <c r="B55" i="6"/>
  <c r="A55" i="6"/>
  <c r="D54" i="6"/>
  <c r="C54" i="6"/>
  <c r="B54" i="6"/>
  <c r="A54" i="6"/>
  <c r="D53" i="6"/>
  <c r="C53" i="6"/>
  <c r="A53" i="6"/>
  <c r="D52" i="6"/>
  <c r="C52" i="6"/>
  <c r="B52" i="6"/>
  <c r="A52" i="6"/>
  <c r="D51" i="6"/>
  <c r="C51" i="6"/>
  <c r="B51" i="6"/>
  <c r="A51" i="6"/>
  <c r="D50" i="6"/>
  <c r="C50" i="6"/>
  <c r="B50" i="6"/>
  <c r="A50" i="6"/>
  <c r="D49" i="6"/>
  <c r="C49" i="6"/>
  <c r="B49" i="6"/>
  <c r="A49" i="6"/>
  <c r="D48" i="6"/>
  <c r="C48" i="6"/>
  <c r="B48" i="6"/>
  <c r="A48" i="6"/>
  <c r="D47" i="6"/>
  <c r="C47" i="6"/>
  <c r="B47" i="6"/>
  <c r="A47" i="6"/>
  <c r="D46" i="6"/>
  <c r="C46" i="6"/>
  <c r="B46" i="6"/>
  <c r="A46" i="6"/>
  <c r="D45" i="6"/>
  <c r="C45" i="6"/>
  <c r="B45" i="6"/>
  <c r="A45" i="6"/>
  <c r="D44" i="6"/>
  <c r="C44" i="6"/>
  <c r="B44" i="6"/>
  <c r="A44" i="6"/>
  <c r="D43" i="6"/>
  <c r="C43" i="6"/>
  <c r="B43" i="6"/>
  <c r="A43" i="6"/>
  <c r="D42" i="6"/>
  <c r="C42" i="6"/>
  <c r="B42" i="6"/>
  <c r="A42" i="6"/>
  <c r="D41" i="6"/>
  <c r="C41" i="6"/>
  <c r="B41" i="6"/>
  <c r="A41" i="6"/>
  <c r="D40" i="6"/>
  <c r="C40" i="6"/>
  <c r="B40" i="6"/>
  <c r="A40" i="6"/>
  <c r="D39" i="6"/>
  <c r="C39" i="6"/>
  <c r="B39" i="6"/>
  <c r="A39" i="6"/>
  <c r="D38" i="6"/>
  <c r="C38" i="6"/>
  <c r="B38" i="6"/>
  <c r="A38" i="6"/>
  <c r="D37" i="6"/>
  <c r="C37" i="6"/>
  <c r="B37" i="6"/>
  <c r="A37" i="6"/>
  <c r="D36" i="6"/>
  <c r="C36" i="6"/>
  <c r="B36" i="6"/>
  <c r="A36" i="6"/>
  <c r="D35" i="6"/>
  <c r="C35" i="6"/>
  <c r="B35" i="6"/>
  <c r="A35" i="6"/>
  <c r="D34" i="6"/>
  <c r="C34" i="6"/>
  <c r="B34" i="6"/>
  <c r="A34" i="6"/>
  <c r="D33" i="6"/>
  <c r="C33" i="6"/>
  <c r="A33" i="6"/>
  <c r="D32" i="6"/>
  <c r="C32" i="6"/>
  <c r="B32" i="6"/>
  <c r="A32" i="6"/>
  <c r="D31" i="6"/>
  <c r="C31" i="6"/>
  <c r="B31" i="6"/>
  <c r="A31" i="6"/>
  <c r="D30" i="6"/>
  <c r="C30" i="6"/>
  <c r="B30" i="6"/>
  <c r="A30" i="6"/>
  <c r="D29" i="6"/>
  <c r="C29" i="6"/>
  <c r="B29" i="6"/>
  <c r="A29" i="6"/>
  <c r="D28" i="6"/>
  <c r="C28" i="6"/>
  <c r="B28" i="6"/>
  <c r="A28" i="6"/>
  <c r="D27" i="6"/>
  <c r="C27" i="6"/>
  <c r="B27" i="6"/>
  <c r="A27" i="6"/>
  <c r="D26" i="6"/>
  <c r="C26" i="6"/>
  <c r="B26" i="6"/>
  <c r="A26" i="6"/>
  <c r="D25" i="6"/>
  <c r="C25" i="6"/>
  <c r="B25" i="6"/>
  <c r="A25" i="6"/>
  <c r="D24" i="6"/>
  <c r="C24" i="6"/>
  <c r="B24" i="6"/>
  <c r="A24" i="6"/>
  <c r="D23" i="6"/>
  <c r="C23" i="6"/>
  <c r="B23" i="6"/>
  <c r="A23" i="6"/>
  <c r="D22" i="6"/>
  <c r="C22" i="6"/>
  <c r="B22" i="6"/>
  <c r="A22" i="6"/>
  <c r="D21" i="6"/>
  <c r="C21" i="6"/>
  <c r="B21" i="6"/>
  <c r="A21" i="6"/>
  <c r="D20" i="6"/>
  <c r="C20" i="6"/>
  <c r="B20" i="6"/>
  <c r="A20" i="6"/>
  <c r="D19" i="6"/>
  <c r="C19" i="6"/>
  <c r="B19" i="6"/>
  <c r="A19" i="6"/>
  <c r="D18" i="6"/>
  <c r="C18" i="6"/>
  <c r="B18" i="6"/>
  <c r="A18" i="6"/>
  <c r="D17" i="6"/>
  <c r="C17" i="6"/>
  <c r="B17" i="6"/>
  <c r="A17" i="6"/>
  <c r="D16" i="6"/>
  <c r="C16" i="6"/>
  <c r="B16" i="6"/>
  <c r="A16" i="6"/>
  <c r="D15" i="6"/>
  <c r="C15" i="6"/>
  <c r="B15" i="6"/>
  <c r="A15" i="6"/>
  <c r="D14" i="6"/>
  <c r="C14" i="6"/>
  <c r="B14" i="6"/>
  <c r="A14" i="6"/>
  <c r="D13" i="6"/>
  <c r="C13" i="6"/>
  <c r="B13" i="6"/>
  <c r="A13" i="6"/>
  <c r="D12" i="6"/>
  <c r="C12" i="6"/>
  <c r="B12" i="6"/>
  <c r="A12" i="6"/>
  <c r="D11" i="6"/>
  <c r="C11" i="6"/>
  <c r="B11" i="6"/>
  <c r="A11" i="6"/>
  <c r="D10" i="6"/>
  <c r="C10" i="6"/>
  <c r="A10" i="6"/>
  <c r="D9" i="6"/>
  <c r="C9" i="6"/>
  <c r="A9" i="6"/>
  <c r="D8" i="6"/>
  <c r="C8" i="6"/>
  <c r="B8" i="6"/>
  <c r="A8" i="6"/>
  <c r="E7" i="6"/>
  <c r="D7" i="6"/>
  <c r="C7" i="6"/>
  <c r="B7" i="6"/>
  <c r="A7" i="6"/>
  <c r="J6" i="6"/>
  <c r="I6" i="6"/>
  <c r="H6" i="6"/>
  <c r="G6" i="6"/>
  <c r="F6" i="6"/>
  <c r="E6" i="6"/>
  <c r="D6" i="6"/>
  <c r="C6" i="6"/>
  <c r="B6" i="6"/>
  <c r="A6" i="6"/>
  <c r="J5" i="6"/>
  <c r="F5" i="6"/>
  <c r="E5" i="6"/>
  <c r="D5" i="6"/>
  <c r="C5" i="6"/>
  <c r="B5" i="6"/>
  <c r="A5" i="6"/>
  <c r="J4" i="6"/>
  <c r="I4" i="6"/>
  <c r="H4" i="6"/>
  <c r="G4" i="6"/>
  <c r="F4" i="6"/>
  <c r="E4" i="6"/>
  <c r="D4" i="6"/>
  <c r="C4" i="6"/>
  <c r="B4" i="6"/>
  <c r="A4" i="6"/>
  <c r="J3" i="6"/>
  <c r="I3" i="6"/>
  <c r="H3" i="6"/>
  <c r="G3" i="6"/>
  <c r="F3" i="6"/>
  <c r="C3" i="6"/>
  <c r="B3" i="6"/>
  <c r="A3" i="6"/>
  <c r="C2" i="6"/>
  <c r="B2" i="6"/>
  <c r="F1" i="6"/>
  <c r="C1" i="6"/>
  <c r="B1" i="6"/>
  <c r="A1" i="6"/>
  <c r="J438" i="5"/>
  <c r="I438" i="5"/>
  <c r="H438" i="5"/>
  <c r="G438" i="5"/>
  <c r="F438" i="5"/>
  <c r="E438" i="5"/>
  <c r="D438" i="5"/>
  <c r="C438" i="5"/>
  <c r="B438" i="5"/>
  <c r="A438" i="5"/>
  <c r="J437" i="5"/>
  <c r="I437" i="5"/>
  <c r="H437" i="5"/>
  <c r="G437" i="5"/>
  <c r="F437" i="5"/>
  <c r="E437" i="5"/>
  <c r="D437" i="5"/>
  <c r="C437" i="5"/>
  <c r="B437" i="5"/>
  <c r="A437" i="5"/>
  <c r="J436" i="5"/>
  <c r="I436" i="5"/>
  <c r="H436" i="5"/>
  <c r="G436" i="5"/>
  <c r="F436" i="5"/>
  <c r="E436" i="5"/>
  <c r="D436" i="5"/>
  <c r="C436" i="5"/>
  <c r="B436" i="5"/>
  <c r="A436" i="5"/>
  <c r="J435" i="5"/>
  <c r="I435" i="5"/>
  <c r="H435" i="5"/>
  <c r="G435" i="5"/>
  <c r="F435" i="5"/>
  <c r="E435" i="5"/>
  <c r="D435" i="5"/>
  <c r="C435" i="5"/>
  <c r="B435" i="5"/>
  <c r="A435" i="5"/>
  <c r="J434" i="5"/>
  <c r="I434" i="5"/>
  <c r="H434" i="5"/>
  <c r="G434" i="5"/>
  <c r="F434" i="5"/>
  <c r="E434" i="5"/>
  <c r="D434" i="5"/>
  <c r="C434" i="5"/>
  <c r="B434" i="5"/>
  <c r="A434" i="5"/>
  <c r="J433" i="5"/>
  <c r="I433" i="5"/>
  <c r="H433" i="5"/>
  <c r="G433" i="5"/>
  <c r="F433" i="5"/>
  <c r="E433" i="5"/>
  <c r="D433" i="5"/>
  <c r="C433" i="5"/>
  <c r="B433" i="5"/>
  <c r="A433" i="5"/>
  <c r="J432" i="5"/>
  <c r="I432" i="5"/>
  <c r="H432" i="5"/>
  <c r="G432" i="5"/>
  <c r="F432" i="5"/>
  <c r="E432" i="5"/>
  <c r="D432" i="5"/>
  <c r="C432" i="5"/>
  <c r="B432" i="5"/>
  <c r="A432" i="5"/>
  <c r="J431" i="5"/>
  <c r="I431" i="5"/>
  <c r="H431" i="5"/>
  <c r="G431" i="5"/>
  <c r="F431" i="5"/>
  <c r="E431" i="5"/>
  <c r="D431" i="5"/>
  <c r="C431" i="5"/>
  <c r="B431" i="5"/>
  <c r="A431" i="5"/>
  <c r="J430" i="5"/>
  <c r="I430" i="5"/>
  <c r="H430" i="5"/>
  <c r="G430" i="5"/>
  <c r="F430" i="5"/>
  <c r="E430" i="5"/>
  <c r="D430" i="5"/>
  <c r="C430" i="5"/>
  <c r="B430" i="5"/>
  <c r="A430" i="5"/>
  <c r="J429" i="5"/>
  <c r="I429" i="5"/>
  <c r="H429" i="5"/>
  <c r="G429" i="5"/>
  <c r="F429" i="5"/>
  <c r="E429" i="5"/>
  <c r="D429" i="5"/>
  <c r="C429" i="5"/>
  <c r="B429" i="5"/>
  <c r="A429" i="5"/>
  <c r="I428" i="5"/>
  <c r="H428" i="5"/>
  <c r="G428" i="5"/>
  <c r="F428" i="5"/>
  <c r="E428" i="5"/>
  <c r="D428" i="5"/>
  <c r="C428" i="5"/>
  <c r="B428" i="5"/>
  <c r="A428" i="5"/>
  <c r="I427" i="5"/>
  <c r="H427" i="5"/>
  <c r="G427" i="5"/>
  <c r="F427" i="5"/>
  <c r="E427" i="5"/>
  <c r="D427" i="5"/>
  <c r="C427" i="5"/>
  <c r="B427" i="5"/>
  <c r="A427" i="5"/>
  <c r="I426" i="5"/>
  <c r="H426" i="5"/>
  <c r="G426" i="5"/>
  <c r="F426" i="5"/>
  <c r="E426" i="5"/>
  <c r="D426" i="5"/>
  <c r="C426" i="5"/>
  <c r="B426" i="5"/>
  <c r="A426" i="5"/>
  <c r="I425" i="5"/>
  <c r="H425" i="5"/>
  <c r="G425" i="5"/>
  <c r="F425" i="5"/>
  <c r="E425" i="5"/>
  <c r="D425" i="5"/>
  <c r="C425" i="5"/>
  <c r="B425" i="5"/>
  <c r="A425" i="5"/>
  <c r="I424" i="5"/>
  <c r="H424" i="5"/>
  <c r="G424" i="5"/>
  <c r="F424" i="5"/>
  <c r="E424" i="5"/>
  <c r="D424" i="5"/>
  <c r="C424" i="5"/>
  <c r="B424" i="5"/>
  <c r="A424" i="5"/>
  <c r="I423" i="5"/>
  <c r="H423" i="5"/>
  <c r="G423" i="5"/>
  <c r="F423" i="5"/>
  <c r="E423" i="5"/>
  <c r="D423" i="5"/>
  <c r="C423" i="5"/>
  <c r="B423" i="5"/>
  <c r="A423" i="5"/>
  <c r="I422" i="5"/>
  <c r="H422" i="5"/>
  <c r="G422" i="5"/>
  <c r="F422" i="5"/>
  <c r="E422" i="5"/>
  <c r="D422" i="5"/>
  <c r="C422" i="5"/>
  <c r="B422" i="5"/>
  <c r="A422" i="5"/>
  <c r="I421" i="5"/>
  <c r="H421" i="5"/>
  <c r="G421" i="5"/>
  <c r="F421" i="5"/>
  <c r="E421" i="5"/>
  <c r="D421" i="5"/>
  <c r="C421" i="5"/>
  <c r="B421" i="5"/>
  <c r="A421" i="5"/>
  <c r="I420" i="5"/>
  <c r="H420" i="5"/>
  <c r="G420" i="5"/>
  <c r="F420" i="5"/>
  <c r="E420" i="5"/>
  <c r="D420" i="5"/>
  <c r="C420" i="5"/>
  <c r="B420" i="5"/>
  <c r="A420" i="5"/>
  <c r="I419" i="5"/>
  <c r="H419" i="5"/>
  <c r="G419" i="5"/>
  <c r="F419" i="5"/>
  <c r="E419" i="5"/>
  <c r="D419" i="5"/>
  <c r="C419" i="5"/>
  <c r="B419" i="5"/>
  <c r="A419" i="5"/>
  <c r="I418" i="5"/>
  <c r="H418" i="5"/>
  <c r="G418" i="5"/>
  <c r="F418" i="5"/>
  <c r="E418" i="5"/>
  <c r="D418" i="5"/>
  <c r="C418" i="5"/>
  <c r="B418" i="5"/>
  <c r="A418" i="5"/>
  <c r="I417" i="5"/>
  <c r="H417" i="5"/>
  <c r="G417" i="5"/>
  <c r="F417" i="5"/>
  <c r="E417" i="5"/>
  <c r="D417" i="5"/>
  <c r="C417" i="5"/>
  <c r="B417" i="5"/>
  <c r="A417" i="5"/>
  <c r="I416" i="5"/>
  <c r="H416" i="5"/>
  <c r="G416" i="5"/>
  <c r="F416" i="5"/>
  <c r="E416" i="5"/>
  <c r="D416" i="5"/>
  <c r="C416" i="5"/>
  <c r="B416" i="5"/>
  <c r="A416" i="5"/>
  <c r="I415" i="5"/>
  <c r="H415" i="5"/>
  <c r="G415" i="5"/>
  <c r="F415" i="5"/>
  <c r="E415" i="5"/>
  <c r="D415" i="5"/>
  <c r="C415" i="5"/>
  <c r="B415" i="5"/>
  <c r="A415" i="5"/>
  <c r="I414" i="5"/>
  <c r="H414" i="5"/>
  <c r="G414" i="5"/>
  <c r="F414" i="5"/>
  <c r="E414" i="5"/>
  <c r="D414" i="5"/>
  <c r="C414" i="5"/>
  <c r="B414" i="5"/>
  <c r="A414" i="5"/>
  <c r="I413" i="5"/>
  <c r="H413" i="5"/>
  <c r="G413" i="5"/>
  <c r="F413" i="5"/>
  <c r="E413" i="5"/>
  <c r="D413" i="5"/>
  <c r="C413" i="5"/>
  <c r="B413" i="5"/>
  <c r="A413" i="5"/>
  <c r="I412" i="5"/>
  <c r="H412" i="5"/>
  <c r="G412" i="5"/>
  <c r="F412" i="5"/>
  <c r="E412" i="5"/>
  <c r="D412" i="5"/>
  <c r="C412" i="5"/>
  <c r="B412" i="5"/>
  <c r="A412" i="5"/>
  <c r="I411" i="5"/>
  <c r="H411" i="5"/>
  <c r="G411" i="5"/>
  <c r="F411" i="5"/>
  <c r="E411" i="5"/>
  <c r="D411" i="5"/>
  <c r="C411" i="5"/>
  <c r="B411" i="5"/>
  <c r="A411" i="5"/>
  <c r="I410" i="5"/>
  <c r="H410" i="5"/>
  <c r="G410" i="5"/>
  <c r="F410" i="5"/>
  <c r="E410" i="5"/>
  <c r="D410" i="5"/>
  <c r="C410" i="5"/>
  <c r="B410" i="5"/>
  <c r="A410" i="5"/>
  <c r="I409" i="5"/>
  <c r="H409" i="5"/>
  <c r="G409" i="5"/>
  <c r="F409" i="5"/>
  <c r="E409" i="5"/>
  <c r="D409" i="5"/>
  <c r="C409" i="5"/>
  <c r="B409" i="5"/>
  <c r="A409" i="5"/>
  <c r="I408" i="5"/>
  <c r="H408" i="5"/>
  <c r="G408" i="5"/>
  <c r="F408" i="5"/>
  <c r="E408" i="5"/>
  <c r="D408" i="5"/>
  <c r="C408" i="5"/>
  <c r="B408" i="5"/>
  <c r="A408" i="5"/>
  <c r="I407" i="5"/>
  <c r="H407" i="5"/>
  <c r="G407" i="5"/>
  <c r="F407" i="5"/>
  <c r="E407" i="5"/>
  <c r="D407" i="5"/>
  <c r="C407" i="5"/>
  <c r="B407" i="5"/>
  <c r="A407" i="5"/>
  <c r="I406" i="5"/>
  <c r="H406" i="5"/>
  <c r="G406" i="5"/>
  <c r="F406" i="5"/>
  <c r="E406" i="5"/>
  <c r="D406" i="5"/>
  <c r="C406" i="5"/>
  <c r="B406" i="5"/>
  <c r="A406" i="5"/>
  <c r="I405" i="5"/>
  <c r="H405" i="5"/>
  <c r="G405" i="5"/>
  <c r="F405" i="5"/>
  <c r="E405" i="5"/>
  <c r="D405" i="5"/>
  <c r="C405" i="5"/>
  <c r="B405" i="5"/>
  <c r="A405" i="5"/>
  <c r="I404" i="5"/>
  <c r="H404" i="5"/>
  <c r="G404" i="5"/>
  <c r="F404" i="5"/>
  <c r="E404" i="5"/>
  <c r="D404" i="5"/>
  <c r="C404" i="5"/>
  <c r="B404" i="5"/>
  <c r="A404" i="5"/>
  <c r="I403" i="5"/>
  <c r="H403" i="5"/>
  <c r="G403" i="5"/>
  <c r="F403" i="5"/>
  <c r="E403" i="5"/>
  <c r="D403" i="5"/>
  <c r="C403" i="5"/>
  <c r="B403" i="5"/>
  <c r="A403" i="5"/>
  <c r="I402" i="5"/>
  <c r="H402" i="5"/>
  <c r="G402" i="5"/>
  <c r="F402" i="5"/>
  <c r="E402" i="5"/>
  <c r="D402" i="5"/>
  <c r="C402" i="5"/>
  <c r="B402" i="5"/>
  <c r="A402" i="5"/>
  <c r="I401" i="5"/>
  <c r="H401" i="5"/>
  <c r="G401" i="5"/>
  <c r="F401" i="5"/>
  <c r="E401" i="5"/>
  <c r="D401" i="5"/>
  <c r="C401" i="5"/>
  <c r="B401" i="5"/>
  <c r="A401" i="5"/>
  <c r="I400" i="5"/>
  <c r="H400" i="5"/>
  <c r="G400" i="5"/>
  <c r="F400" i="5"/>
  <c r="E400" i="5"/>
  <c r="D400" i="5"/>
  <c r="C400" i="5"/>
  <c r="B400" i="5"/>
  <c r="A400" i="5"/>
  <c r="I399" i="5"/>
  <c r="H399" i="5"/>
  <c r="G399" i="5"/>
  <c r="F399" i="5"/>
  <c r="E399" i="5"/>
  <c r="D399" i="5"/>
  <c r="C399" i="5"/>
  <c r="B399" i="5"/>
  <c r="A399" i="5"/>
  <c r="I398" i="5"/>
  <c r="H398" i="5"/>
  <c r="G398" i="5"/>
  <c r="F398" i="5"/>
  <c r="E398" i="5"/>
  <c r="D398" i="5"/>
  <c r="C398" i="5"/>
  <c r="B398" i="5"/>
  <c r="A398" i="5"/>
  <c r="I397" i="5"/>
  <c r="H397" i="5"/>
  <c r="G397" i="5"/>
  <c r="F397" i="5"/>
  <c r="E397" i="5"/>
  <c r="D397" i="5"/>
  <c r="C397" i="5"/>
  <c r="B397" i="5"/>
  <c r="A397" i="5"/>
  <c r="I396" i="5"/>
  <c r="H396" i="5"/>
  <c r="G396" i="5"/>
  <c r="F396" i="5"/>
  <c r="E396" i="5"/>
  <c r="D396" i="5"/>
  <c r="C396" i="5"/>
  <c r="B396" i="5"/>
  <c r="A396" i="5"/>
  <c r="I395" i="5"/>
  <c r="H395" i="5"/>
  <c r="G395" i="5"/>
  <c r="F395" i="5"/>
  <c r="E395" i="5"/>
  <c r="D395" i="5"/>
  <c r="C395" i="5"/>
  <c r="B395" i="5"/>
  <c r="A395" i="5"/>
  <c r="I394" i="5"/>
  <c r="H394" i="5"/>
  <c r="G394" i="5"/>
  <c r="F394" i="5"/>
  <c r="E394" i="5"/>
  <c r="D394" i="5"/>
  <c r="C394" i="5"/>
  <c r="B394" i="5"/>
  <c r="A394" i="5"/>
  <c r="I393" i="5"/>
  <c r="H393" i="5"/>
  <c r="G393" i="5"/>
  <c r="F393" i="5"/>
  <c r="E393" i="5"/>
  <c r="D393" i="5"/>
  <c r="C393" i="5"/>
  <c r="B393" i="5"/>
  <c r="A393" i="5"/>
  <c r="I392" i="5"/>
  <c r="H392" i="5"/>
  <c r="G392" i="5"/>
  <c r="F392" i="5"/>
  <c r="E392" i="5"/>
  <c r="D392" i="5"/>
  <c r="C392" i="5"/>
  <c r="B392" i="5"/>
  <c r="A392" i="5"/>
  <c r="I391" i="5"/>
  <c r="H391" i="5"/>
  <c r="G391" i="5"/>
  <c r="F391" i="5"/>
  <c r="E391" i="5"/>
  <c r="D391" i="5"/>
  <c r="C391" i="5"/>
  <c r="B391" i="5"/>
  <c r="A391" i="5"/>
  <c r="I390" i="5"/>
  <c r="H390" i="5"/>
  <c r="G390" i="5"/>
  <c r="F390" i="5"/>
  <c r="E390" i="5"/>
  <c r="D390" i="5"/>
  <c r="C390" i="5"/>
  <c r="B390" i="5"/>
  <c r="A390" i="5"/>
  <c r="I389" i="5"/>
  <c r="H389" i="5"/>
  <c r="G389" i="5"/>
  <c r="F389" i="5"/>
  <c r="E389" i="5"/>
  <c r="D389" i="5"/>
  <c r="C389" i="5"/>
  <c r="B389" i="5"/>
  <c r="A389" i="5"/>
  <c r="I388" i="5"/>
  <c r="H388" i="5"/>
  <c r="G388" i="5"/>
  <c r="F388" i="5"/>
  <c r="E388" i="5"/>
  <c r="D388" i="5"/>
  <c r="C388" i="5"/>
  <c r="B388" i="5"/>
  <c r="A388" i="5"/>
  <c r="I387" i="5"/>
  <c r="H387" i="5"/>
  <c r="G387" i="5"/>
  <c r="F387" i="5"/>
  <c r="E387" i="5"/>
  <c r="D387" i="5"/>
  <c r="C387" i="5"/>
  <c r="B387" i="5"/>
  <c r="A387" i="5"/>
  <c r="I386" i="5"/>
  <c r="H386" i="5"/>
  <c r="G386" i="5"/>
  <c r="F386" i="5"/>
  <c r="E386" i="5"/>
  <c r="D386" i="5"/>
  <c r="C386" i="5"/>
  <c r="B386" i="5"/>
  <c r="A386" i="5"/>
  <c r="C385" i="5"/>
  <c r="B385" i="5"/>
  <c r="A385" i="5"/>
  <c r="C384" i="5"/>
  <c r="B384" i="5"/>
  <c r="A384" i="5"/>
  <c r="C383" i="5"/>
  <c r="B383" i="5"/>
  <c r="A383" i="5"/>
  <c r="C382" i="5"/>
  <c r="B382" i="5"/>
  <c r="A382" i="5"/>
  <c r="C381" i="5"/>
  <c r="B381" i="5"/>
  <c r="A381" i="5"/>
  <c r="C380" i="5"/>
  <c r="B380" i="5"/>
  <c r="A380" i="5"/>
  <c r="C379" i="5"/>
  <c r="B379" i="5"/>
  <c r="A379" i="5"/>
  <c r="C378" i="5"/>
  <c r="B378" i="5"/>
  <c r="A378" i="5"/>
  <c r="C377" i="5"/>
  <c r="B377" i="5"/>
  <c r="A377" i="5"/>
  <c r="C376" i="5"/>
  <c r="B376" i="5"/>
  <c r="A376" i="5"/>
  <c r="C375" i="5"/>
  <c r="B375" i="5"/>
  <c r="A375" i="5"/>
  <c r="C374" i="5"/>
  <c r="B374" i="5"/>
  <c r="A374" i="5"/>
  <c r="C373" i="5"/>
  <c r="B373" i="5"/>
  <c r="A373" i="5"/>
  <c r="C372" i="5"/>
  <c r="B372" i="5"/>
  <c r="A372" i="5"/>
  <c r="C371" i="5"/>
  <c r="B371" i="5"/>
  <c r="A371" i="5"/>
  <c r="C370" i="5"/>
  <c r="B370" i="5"/>
  <c r="A370" i="5"/>
  <c r="C369" i="5"/>
  <c r="B369" i="5"/>
  <c r="A369" i="5"/>
  <c r="C368" i="5"/>
  <c r="B368" i="5"/>
  <c r="A368" i="5"/>
  <c r="C367" i="5"/>
  <c r="B367" i="5"/>
  <c r="A367" i="5"/>
  <c r="D366" i="5"/>
  <c r="C366" i="5"/>
  <c r="B366" i="5"/>
  <c r="A366" i="5"/>
  <c r="D365" i="5"/>
  <c r="C365" i="5"/>
  <c r="B365" i="5"/>
  <c r="A365" i="5"/>
  <c r="D364" i="5"/>
  <c r="C364" i="5"/>
  <c r="B364" i="5"/>
  <c r="A364" i="5"/>
  <c r="D363" i="5"/>
  <c r="C363" i="5"/>
  <c r="B363" i="5"/>
  <c r="A363" i="5"/>
  <c r="D362" i="5"/>
  <c r="C362" i="5"/>
  <c r="B362" i="5"/>
  <c r="A362" i="5"/>
  <c r="D361" i="5"/>
  <c r="C361" i="5"/>
  <c r="B361" i="5"/>
  <c r="A361" i="5"/>
  <c r="D360" i="5"/>
  <c r="C360" i="5"/>
  <c r="B360" i="5"/>
  <c r="A360" i="5"/>
  <c r="D359" i="5"/>
  <c r="C359" i="5"/>
  <c r="B359" i="5"/>
  <c r="A359" i="5"/>
  <c r="D358" i="5"/>
  <c r="C358" i="5"/>
  <c r="B358" i="5"/>
  <c r="A358" i="5"/>
  <c r="D357" i="5"/>
  <c r="C357" i="5"/>
  <c r="B357" i="5"/>
  <c r="A357" i="5"/>
  <c r="D356" i="5"/>
  <c r="C356" i="5"/>
  <c r="B356" i="5"/>
  <c r="A356" i="5"/>
  <c r="D355" i="5"/>
  <c r="C355" i="5"/>
  <c r="B355" i="5"/>
  <c r="A355" i="5"/>
  <c r="D354" i="5"/>
  <c r="C354" i="5"/>
  <c r="B354" i="5"/>
  <c r="A354" i="5"/>
  <c r="D353" i="5"/>
  <c r="C353" i="5"/>
  <c r="B353" i="5"/>
  <c r="A353" i="5"/>
  <c r="D352" i="5"/>
  <c r="C352" i="5"/>
  <c r="B352" i="5"/>
  <c r="A352" i="5"/>
  <c r="D351" i="5"/>
  <c r="C351" i="5"/>
  <c r="B351" i="5"/>
  <c r="A351" i="5"/>
  <c r="D350" i="5"/>
  <c r="C350" i="5"/>
  <c r="B350" i="5"/>
  <c r="A350" i="5"/>
  <c r="D349" i="5"/>
  <c r="C349" i="5"/>
  <c r="B349" i="5"/>
  <c r="A349" i="5"/>
  <c r="D348" i="5"/>
  <c r="C348" i="5"/>
  <c r="B348" i="5"/>
  <c r="A348" i="5"/>
  <c r="D347" i="5"/>
  <c r="C347" i="5"/>
  <c r="B347" i="5"/>
  <c r="A347" i="5"/>
  <c r="D346" i="5"/>
  <c r="C346" i="5"/>
  <c r="B346" i="5"/>
  <c r="A346" i="5"/>
  <c r="D345" i="5"/>
  <c r="C345" i="5"/>
  <c r="B345" i="5"/>
  <c r="A345" i="5"/>
  <c r="D344" i="5"/>
  <c r="C344" i="5"/>
  <c r="B344" i="5"/>
  <c r="A344" i="5"/>
  <c r="D343" i="5"/>
  <c r="C343" i="5"/>
  <c r="B343" i="5"/>
  <c r="A343" i="5"/>
  <c r="D342" i="5"/>
  <c r="C342" i="5"/>
  <c r="B342" i="5"/>
  <c r="A342" i="5"/>
  <c r="D341" i="5"/>
  <c r="C341" i="5"/>
  <c r="B341" i="5"/>
  <c r="A341" i="5"/>
  <c r="D340" i="5"/>
  <c r="C340" i="5"/>
  <c r="B340" i="5"/>
  <c r="A340" i="5"/>
  <c r="D339" i="5"/>
  <c r="C339" i="5"/>
  <c r="B339" i="5"/>
  <c r="A339" i="5"/>
  <c r="D338" i="5"/>
  <c r="C338" i="5"/>
  <c r="B338" i="5"/>
  <c r="A338" i="5"/>
  <c r="D337" i="5"/>
  <c r="C337" i="5"/>
  <c r="B337" i="5"/>
  <c r="A337" i="5"/>
  <c r="D336" i="5"/>
  <c r="C336" i="5"/>
  <c r="B336" i="5"/>
  <c r="A336" i="5"/>
  <c r="D335" i="5"/>
  <c r="C335" i="5"/>
  <c r="B335" i="5"/>
  <c r="A335" i="5"/>
  <c r="D334" i="5"/>
  <c r="C334" i="5"/>
  <c r="B334" i="5"/>
  <c r="A334" i="5"/>
  <c r="D333" i="5"/>
  <c r="C333" i="5"/>
  <c r="B333" i="5"/>
  <c r="A333" i="5"/>
  <c r="D332" i="5"/>
  <c r="C332" i="5"/>
  <c r="B332" i="5"/>
  <c r="A332" i="5"/>
  <c r="D331" i="5"/>
  <c r="C331" i="5"/>
  <c r="B331" i="5"/>
  <c r="A331" i="5"/>
  <c r="D330" i="5"/>
  <c r="C330" i="5"/>
  <c r="B330" i="5"/>
  <c r="A330" i="5"/>
  <c r="D329" i="5"/>
  <c r="C329" i="5"/>
  <c r="B329" i="5"/>
  <c r="A329" i="5"/>
  <c r="D328" i="5"/>
  <c r="C328" i="5"/>
  <c r="B328" i="5"/>
  <c r="A328" i="5"/>
  <c r="D327" i="5"/>
  <c r="C327" i="5"/>
  <c r="B327" i="5"/>
  <c r="A327" i="5"/>
  <c r="D326" i="5"/>
  <c r="C326" i="5"/>
  <c r="B326" i="5"/>
  <c r="A326" i="5"/>
  <c r="D325" i="5"/>
  <c r="C325" i="5"/>
  <c r="B325" i="5"/>
  <c r="A325" i="5"/>
  <c r="D324" i="5"/>
  <c r="C324" i="5"/>
  <c r="B324" i="5"/>
  <c r="A324" i="5"/>
  <c r="D323" i="5"/>
  <c r="C323" i="5"/>
  <c r="B323" i="5"/>
  <c r="A323" i="5"/>
  <c r="D322" i="5"/>
  <c r="C322" i="5"/>
  <c r="B322" i="5"/>
  <c r="A322" i="5"/>
  <c r="D321" i="5"/>
  <c r="C321" i="5"/>
  <c r="B321" i="5"/>
  <c r="A321" i="5"/>
  <c r="D320" i="5"/>
  <c r="C320" i="5"/>
  <c r="B320" i="5"/>
  <c r="A320" i="5"/>
  <c r="D319" i="5"/>
  <c r="C319" i="5"/>
  <c r="B319" i="5"/>
  <c r="A319" i="5"/>
  <c r="D318" i="5"/>
  <c r="C318" i="5"/>
  <c r="B318" i="5"/>
  <c r="A318" i="5"/>
  <c r="D317" i="5"/>
  <c r="C317" i="5"/>
  <c r="B317" i="5"/>
  <c r="A317" i="5"/>
  <c r="D316" i="5"/>
  <c r="C316" i="5"/>
  <c r="B316" i="5"/>
  <c r="A316" i="5"/>
  <c r="D315" i="5"/>
  <c r="C315" i="5"/>
  <c r="B315" i="5"/>
  <c r="A315" i="5"/>
  <c r="D314" i="5"/>
  <c r="C314" i="5"/>
  <c r="B314" i="5"/>
  <c r="A314" i="5"/>
  <c r="D313" i="5"/>
  <c r="C313" i="5"/>
  <c r="B313" i="5"/>
  <c r="A313" i="5"/>
  <c r="D312" i="5"/>
  <c r="C312" i="5"/>
  <c r="B312" i="5"/>
  <c r="A312" i="5"/>
  <c r="D311" i="5"/>
  <c r="C311" i="5"/>
  <c r="B311" i="5"/>
  <c r="A311" i="5"/>
  <c r="D310" i="5"/>
  <c r="C310" i="5"/>
  <c r="B310" i="5"/>
  <c r="A310" i="5"/>
  <c r="D309" i="5"/>
  <c r="C309" i="5"/>
  <c r="B309" i="5"/>
  <c r="A309" i="5"/>
  <c r="D308" i="5"/>
  <c r="C308" i="5"/>
  <c r="B308" i="5"/>
  <c r="A308" i="5"/>
  <c r="D307" i="5"/>
  <c r="C307" i="5"/>
  <c r="B307" i="5"/>
  <c r="A307" i="5"/>
  <c r="D306" i="5"/>
  <c r="C306" i="5"/>
  <c r="B306" i="5"/>
  <c r="A306" i="5"/>
  <c r="D305" i="5"/>
  <c r="C305" i="5"/>
  <c r="B305" i="5"/>
  <c r="A305" i="5"/>
  <c r="D304" i="5"/>
  <c r="C304" i="5"/>
  <c r="B304" i="5"/>
  <c r="A304" i="5"/>
  <c r="D303" i="5"/>
  <c r="C303" i="5"/>
  <c r="B303" i="5"/>
  <c r="A303" i="5"/>
  <c r="D302" i="5"/>
  <c r="C302" i="5"/>
  <c r="B302" i="5"/>
  <c r="A302" i="5"/>
  <c r="D301" i="5"/>
  <c r="C301" i="5"/>
  <c r="B301" i="5"/>
  <c r="A301" i="5"/>
  <c r="D300" i="5"/>
  <c r="C300" i="5"/>
  <c r="B300" i="5"/>
  <c r="A300" i="5"/>
  <c r="D299" i="5"/>
  <c r="C299" i="5"/>
  <c r="B299" i="5"/>
  <c r="A299" i="5"/>
  <c r="D298" i="5"/>
  <c r="C298" i="5"/>
  <c r="B298" i="5"/>
  <c r="A298" i="5"/>
  <c r="D297" i="5"/>
  <c r="C297" i="5"/>
  <c r="B297" i="5"/>
  <c r="A297" i="5"/>
  <c r="D296" i="5"/>
  <c r="C296" i="5"/>
  <c r="B296" i="5"/>
  <c r="A296" i="5"/>
  <c r="D295" i="5"/>
  <c r="C295" i="5"/>
  <c r="B295" i="5"/>
  <c r="A295" i="5"/>
  <c r="D294" i="5"/>
  <c r="C294" i="5"/>
  <c r="B294" i="5"/>
  <c r="A294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D290" i="5"/>
  <c r="C290" i="5"/>
  <c r="B290" i="5"/>
  <c r="A290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D286" i="5"/>
  <c r="C286" i="5"/>
  <c r="B286" i="5"/>
  <c r="A286" i="5"/>
  <c r="D285" i="5"/>
  <c r="C285" i="5"/>
  <c r="B285" i="5"/>
  <c r="A285" i="5"/>
  <c r="D284" i="5"/>
  <c r="C284" i="5"/>
  <c r="B284" i="5"/>
  <c r="A284" i="5"/>
  <c r="D283" i="5"/>
  <c r="C283" i="5"/>
  <c r="B283" i="5"/>
  <c r="A283" i="5"/>
  <c r="D282" i="5"/>
  <c r="C282" i="5"/>
  <c r="B282" i="5"/>
  <c r="A282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D278" i="5"/>
  <c r="C278" i="5"/>
  <c r="B278" i="5"/>
  <c r="A278" i="5"/>
  <c r="D277" i="5"/>
  <c r="C277" i="5"/>
  <c r="B277" i="5"/>
  <c r="A277" i="5"/>
  <c r="D276" i="5"/>
  <c r="C276" i="5"/>
  <c r="B276" i="5"/>
  <c r="A276" i="5"/>
  <c r="D275" i="5"/>
  <c r="C275" i="5"/>
  <c r="B275" i="5"/>
  <c r="A275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D270" i="5"/>
  <c r="C270" i="5"/>
  <c r="A270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D266" i="5"/>
  <c r="C266" i="5"/>
  <c r="B266" i="5"/>
  <c r="A266" i="5"/>
  <c r="D265" i="5"/>
  <c r="C265" i="5"/>
  <c r="B265" i="5"/>
  <c r="A265" i="5"/>
  <c r="D264" i="5"/>
  <c r="C264" i="5"/>
  <c r="B264" i="5"/>
  <c r="A264" i="5"/>
  <c r="D263" i="5"/>
  <c r="C263" i="5"/>
  <c r="B263" i="5"/>
  <c r="A263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D259" i="5"/>
  <c r="C259" i="5"/>
  <c r="B259" i="5"/>
  <c r="A259" i="5"/>
  <c r="D258" i="5"/>
  <c r="C258" i="5"/>
  <c r="B258" i="5"/>
  <c r="A258" i="5"/>
  <c r="D257" i="5"/>
  <c r="C257" i="5"/>
  <c r="B257" i="5"/>
  <c r="A257" i="5"/>
  <c r="D256" i="5"/>
  <c r="C256" i="5"/>
  <c r="B256" i="5"/>
  <c r="A256" i="5"/>
  <c r="D255" i="5"/>
  <c r="C255" i="5"/>
  <c r="B255" i="5"/>
  <c r="A255" i="5"/>
  <c r="D254" i="5"/>
  <c r="C254" i="5"/>
  <c r="B254" i="5"/>
  <c r="A254" i="5"/>
  <c r="D253" i="5"/>
  <c r="C253" i="5"/>
  <c r="B253" i="5"/>
  <c r="A253" i="5"/>
  <c r="D252" i="5"/>
  <c r="C252" i="5"/>
  <c r="B252" i="5"/>
  <c r="A252" i="5"/>
  <c r="D251" i="5"/>
  <c r="C251" i="5"/>
  <c r="B251" i="5"/>
  <c r="A251" i="5"/>
  <c r="D250" i="5"/>
  <c r="C250" i="5"/>
  <c r="B250" i="5"/>
  <c r="A250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D246" i="5"/>
  <c r="C246" i="5"/>
  <c r="B246" i="5"/>
  <c r="A246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D242" i="5"/>
  <c r="C242" i="5"/>
  <c r="B242" i="5"/>
  <c r="A242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D238" i="5"/>
  <c r="C238" i="5"/>
  <c r="B238" i="5"/>
  <c r="A238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D234" i="5"/>
  <c r="C234" i="5"/>
  <c r="B234" i="5"/>
  <c r="A234" i="5"/>
  <c r="D233" i="5"/>
  <c r="C233" i="5"/>
  <c r="B233" i="5"/>
  <c r="A233" i="5"/>
  <c r="D232" i="5"/>
  <c r="C232" i="5"/>
  <c r="B232" i="5"/>
  <c r="A232" i="5"/>
  <c r="D231" i="5"/>
  <c r="C231" i="5"/>
  <c r="B231" i="5"/>
  <c r="A231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D227" i="5"/>
  <c r="C227" i="5"/>
  <c r="B227" i="5"/>
  <c r="A227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D222" i="5"/>
  <c r="C222" i="5"/>
  <c r="B222" i="5"/>
  <c r="A222" i="5"/>
  <c r="D221" i="5"/>
  <c r="C221" i="5"/>
  <c r="B221" i="5"/>
  <c r="A221" i="5"/>
  <c r="D220" i="5"/>
  <c r="C220" i="5"/>
  <c r="B220" i="5"/>
  <c r="A220" i="5"/>
  <c r="D219" i="5"/>
  <c r="C219" i="5"/>
  <c r="B219" i="5"/>
  <c r="A219" i="5"/>
  <c r="D218" i="5"/>
  <c r="C218" i="5"/>
  <c r="B218" i="5"/>
  <c r="A218" i="5"/>
  <c r="D217" i="5"/>
  <c r="C217" i="5"/>
  <c r="B217" i="5"/>
  <c r="A217" i="5"/>
  <c r="D216" i="5"/>
  <c r="C216" i="5"/>
  <c r="B216" i="5"/>
  <c r="A216" i="5"/>
  <c r="D215" i="5"/>
  <c r="C215" i="5"/>
  <c r="B215" i="5"/>
  <c r="A215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D211" i="5"/>
  <c r="C211" i="5"/>
  <c r="B211" i="5"/>
  <c r="A211" i="5"/>
  <c r="D210" i="5"/>
  <c r="C210" i="5"/>
  <c r="B210" i="5"/>
  <c r="A210" i="5"/>
  <c r="D209" i="5"/>
  <c r="C209" i="5"/>
  <c r="B209" i="5"/>
  <c r="A209" i="5"/>
  <c r="D208" i="5"/>
  <c r="C208" i="5"/>
  <c r="B208" i="5"/>
  <c r="A208" i="5"/>
  <c r="D207" i="5"/>
  <c r="C207" i="5"/>
  <c r="B207" i="5"/>
  <c r="A207" i="5"/>
  <c r="D206" i="5"/>
  <c r="C206" i="5"/>
  <c r="B206" i="5"/>
  <c r="A206" i="5"/>
  <c r="D205" i="5"/>
  <c r="C205" i="5"/>
  <c r="B205" i="5"/>
  <c r="A205" i="5"/>
  <c r="D204" i="5"/>
  <c r="C204" i="5"/>
  <c r="B204" i="5"/>
  <c r="A204" i="5"/>
  <c r="D203" i="5"/>
  <c r="C203" i="5"/>
  <c r="B203" i="5"/>
  <c r="A203" i="5"/>
  <c r="D202" i="5"/>
  <c r="C202" i="5"/>
  <c r="B202" i="5"/>
  <c r="A202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D197" i="5"/>
  <c r="C197" i="5"/>
  <c r="B197" i="5"/>
  <c r="A197" i="5"/>
  <c r="D196" i="5"/>
  <c r="C196" i="5"/>
  <c r="B196" i="5"/>
  <c r="A196" i="5"/>
  <c r="D195" i="5"/>
  <c r="C195" i="5"/>
  <c r="B195" i="5"/>
  <c r="A195" i="5"/>
  <c r="D194" i="5"/>
  <c r="C194" i="5"/>
  <c r="B194" i="5"/>
  <c r="A194" i="5"/>
  <c r="D193" i="5"/>
  <c r="C193" i="5"/>
  <c r="B193" i="5"/>
  <c r="A193" i="5"/>
  <c r="D192" i="5"/>
  <c r="C192" i="5"/>
  <c r="B192" i="5"/>
  <c r="A192" i="5"/>
  <c r="D191" i="5"/>
  <c r="C191" i="5"/>
  <c r="B191" i="5"/>
  <c r="A191" i="5"/>
  <c r="D190" i="5"/>
  <c r="C190" i="5"/>
  <c r="B190" i="5"/>
  <c r="A190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D186" i="5"/>
  <c r="C186" i="5"/>
  <c r="B186" i="5"/>
  <c r="A186" i="5"/>
  <c r="C185" i="5"/>
  <c r="A185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D181" i="5"/>
  <c r="C181" i="5"/>
  <c r="B181" i="5"/>
  <c r="A181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D174" i="5"/>
  <c r="C174" i="5"/>
  <c r="B174" i="5"/>
  <c r="A174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D170" i="5"/>
  <c r="C170" i="5"/>
  <c r="B170" i="5"/>
  <c r="A170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D165" i="5"/>
  <c r="C165" i="5"/>
  <c r="B165" i="5"/>
  <c r="A165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A161" i="5"/>
  <c r="D160" i="5"/>
  <c r="C160" i="5"/>
  <c r="B160" i="5"/>
  <c r="A160" i="5"/>
  <c r="D159" i="5"/>
  <c r="C159" i="5"/>
  <c r="B159" i="5"/>
  <c r="A159" i="5"/>
  <c r="D158" i="5"/>
  <c r="C158" i="5"/>
  <c r="B158" i="5"/>
  <c r="A158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D153" i="5"/>
  <c r="C153" i="5"/>
  <c r="B153" i="5"/>
  <c r="A153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D149" i="5"/>
  <c r="C149" i="5"/>
  <c r="B149" i="5"/>
  <c r="A149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D145" i="5"/>
  <c r="C145" i="5"/>
  <c r="B145" i="5"/>
  <c r="A145" i="5"/>
  <c r="D144" i="5"/>
  <c r="C144" i="5"/>
  <c r="B144" i="5"/>
  <c r="A144" i="5"/>
  <c r="D143" i="5"/>
  <c r="C143" i="5"/>
  <c r="B143" i="5"/>
  <c r="A143" i="5"/>
  <c r="D142" i="5"/>
  <c r="C142" i="5"/>
  <c r="B142" i="5"/>
  <c r="A142" i="5"/>
  <c r="D141" i="5"/>
  <c r="C141" i="5"/>
  <c r="B141" i="5"/>
  <c r="A141" i="5"/>
  <c r="D140" i="5"/>
  <c r="C140" i="5"/>
  <c r="B140" i="5"/>
  <c r="A140" i="5"/>
  <c r="A139" i="5"/>
  <c r="D138" i="5"/>
  <c r="C138" i="5"/>
  <c r="B138" i="5"/>
  <c r="A138" i="5"/>
  <c r="D137" i="5"/>
  <c r="C137" i="5"/>
  <c r="B137" i="5"/>
  <c r="A137" i="5"/>
  <c r="D136" i="5"/>
  <c r="C136" i="5"/>
  <c r="B136" i="5"/>
  <c r="A136" i="5"/>
  <c r="D135" i="5"/>
  <c r="C135" i="5"/>
  <c r="B135" i="5"/>
  <c r="A135" i="5"/>
  <c r="D134" i="5"/>
  <c r="C134" i="5"/>
  <c r="B134" i="5"/>
  <c r="A134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D130" i="5"/>
  <c r="C130" i="5"/>
  <c r="B130" i="5"/>
  <c r="A130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D126" i="5"/>
  <c r="C126" i="5"/>
  <c r="B126" i="5"/>
  <c r="A126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D121" i="5"/>
  <c r="C121" i="5"/>
  <c r="B121" i="5"/>
  <c r="A121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D117" i="5"/>
  <c r="C117" i="5"/>
  <c r="B117" i="5"/>
  <c r="A117" i="5"/>
  <c r="D116" i="5"/>
  <c r="C116" i="5"/>
  <c r="B116" i="5"/>
  <c r="A116" i="5"/>
  <c r="D115" i="5"/>
  <c r="C115" i="5"/>
  <c r="B115" i="5"/>
  <c r="A115" i="5"/>
  <c r="D114" i="5"/>
  <c r="C114" i="5"/>
  <c r="B114" i="5"/>
  <c r="A114" i="5"/>
  <c r="D113" i="5"/>
  <c r="C113" i="5"/>
  <c r="B113" i="5"/>
  <c r="A113" i="5"/>
  <c r="D112" i="5"/>
  <c r="C112" i="5"/>
  <c r="B112" i="5"/>
  <c r="A112" i="5"/>
  <c r="D111" i="5"/>
  <c r="C111" i="5"/>
  <c r="B111" i="5"/>
  <c r="A111" i="5"/>
  <c r="D110" i="5"/>
  <c r="C110" i="5"/>
  <c r="B110" i="5"/>
  <c r="A110" i="5"/>
  <c r="D109" i="5"/>
  <c r="C109" i="5"/>
  <c r="A109" i="5"/>
  <c r="D108" i="5"/>
  <c r="C108" i="5"/>
  <c r="B108" i="5"/>
  <c r="A108" i="5"/>
  <c r="D107" i="5"/>
  <c r="C107" i="5"/>
  <c r="B107" i="5"/>
  <c r="A107" i="5"/>
  <c r="D106" i="5"/>
  <c r="C106" i="5"/>
  <c r="B106" i="5"/>
  <c r="A106" i="5"/>
  <c r="D105" i="5"/>
  <c r="C105" i="5"/>
  <c r="B105" i="5"/>
  <c r="A105" i="5"/>
  <c r="D104" i="5"/>
  <c r="C104" i="5"/>
  <c r="B104" i="5"/>
  <c r="A104" i="5"/>
  <c r="D103" i="5"/>
  <c r="C103" i="5"/>
  <c r="B103" i="5"/>
  <c r="A103" i="5"/>
  <c r="D102" i="5"/>
  <c r="C102" i="5"/>
  <c r="B102" i="5"/>
  <c r="A102" i="5"/>
  <c r="D101" i="5"/>
  <c r="C101" i="5"/>
  <c r="B101" i="5"/>
  <c r="A101" i="5"/>
  <c r="D100" i="5"/>
  <c r="C100" i="5"/>
  <c r="B100" i="5"/>
  <c r="A100" i="5"/>
  <c r="D99" i="5"/>
  <c r="C99" i="5"/>
  <c r="B99" i="5"/>
  <c r="A99" i="5"/>
  <c r="D98" i="5"/>
  <c r="C98" i="5"/>
  <c r="B98" i="5"/>
  <c r="A98" i="5"/>
  <c r="D97" i="5"/>
  <c r="C97" i="5"/>
  <c r="B97" i="5"/>
  <c r="A97" i="5"/>
  <c r="D96" i="5"/>
  <c r="C96" i="5"/>
  <c r="B96" i="5"/>
  <c r="A96" i="5"/>
  <c r="D95" i="5"/>
  <c r="C95" i="5"/>
  <c r="B95" i="5"/>
  <c r="A95" i="5"/>
  <c r="D94" i="5"/>
  <c r="C94" i="5"/>
  <c r="B94" i="5"/>
  <c r="A94" i="5"/>
  <c r="D93" i="5"/>
  <c r="C93" i="5"/>
  <c r="B93" i="5"/>
  <c r="A93" i="5"/>
  <c r="D92" i="5"/>
  <c r="C92" i="5"/>
  <c r="B92" i="5"/>
  <c r="A92" i="5"/>
  <c r="D91" i="5"/>
  <c r="C91" i="5"/>
  <c r="B91" i="5"/>
  <c r="A91" i="5"/>
  <c r="D90" i="5"/>
  <c r="C90" i="5"/>
  <c r="B90" i="5"/>
  <c r="A90" i="5"/>
  <c r="D89" i="5"/>
  <c r="C89" i="5"/>
  <c r="B89" i="5"/>
  <c r="A89" i="5"/>
  <c r="D88" i="5"/>
  <c r="C88" i="5"/>
  <c r="B88" i="5"/>
  <c r="A88" i="5"/>
  <c r="D87" i="5"/>
  <c r="C87" i="5"/>
  <c r="B87" i="5"/>
  <c r="A87" i="5"/>
  <c r="D86" i="5"/>
  <c r="C86" i="5"/>
  <c r="B86" i="5"/>
  <c r="A86" i="5"/>
  <c r="D85" i="5"/>
  <c r="C85" i="5"/>
  <c r="B85" i="5"/>
  <c r="A85" i="5"/>
  <c r="D84" i="5"/>
  <c r="C84" i="5"/>
  <c r="B84" i="5"/>
  <c r="A84" i="5"/>
  <c r="D83" i="5"/>
  <c r="C83" i="5"/>
  <c r="B83" i="5"/>
  <c r="A83" i="5"/>
  <c r="D82" i="5"/>
  <c r="C82" i="5"/>
  <c r="B82" i="5"/>
  <c r="A82" i="5"/>
  <c r="D81" i="5"/>
  <c r="C81" i="5"/>
  <c r="B81" i="5"/>
  <c r="A81" i="5"/>
  <c r="D80" i="5"/>
  <c r="C80" i="5"/>
  <c r="B80" i="5"/>
  <c r="A80" i="5"/>
  <c r="D79" i="5"/>
  <c r="C79" i="5"/>
  <c r="B79" i="5"/>
  <c r="A79" i="5"/>
  <c r="D78" i="5"/>
  <c r="C78" i="5"/>
  <c r="B78" i="5"/>
  <c r="A78" i="5"/>
  <c r="D77" i="5"/>
  <c r="C77" i="5"/>
  <c r="A77" i="5"/>
  <c r="D76" i="5"/>
  <c r="C76" i="5"/>
  <c r="B76" i="5"/>
  <c r="A76" i="5"/>
  <c r="D75" i="5"/>
  <c r="C75" i="5"/>
  <c r="B75" i="5"/>
  <c r="A75" i="5"/>
  <c r="D74" i="5"/>
  <c r="C74" i="5"/>
  <c r="B74" i="5"/>
  <c r="A74" i="5"/>
  <c r="D73" i="5"/>
  <c r="C73" i="5"/>
  <c r="B73" i="5"/>
  <c r="A73" i="5"/>
  <c r="D72" i="5"/>
  <c r="C72" i="5"/>
  <c r="B72" i="5"/>
  <c r="A72" i="5"/>
  <c r="D71" i="5"/>
  <c r="C71" i="5"/>
  <c r="B71" i="5"/>
  <c r="A71" i="5"/>
  <c r="D70" i="5"/>
  <c r="C70" i="5"/>
  <c r="B70" i="5"/>
  <c r="A70" i="5"/>
  <c r="D69" i="5"/>
  <c r="C69" i="5"/>
  <c r="B69" i="5"/>
  <c r="A69" i="5"/>
  <c r="D68" i="5"/>
  <c r="C68" i="5"/>
  <c r="B68" i="5"/>
  <c r="A68" i="5"/>
  <c r="D67" i="5"/>
  <c r="C67" i="5"/>
  <c r="B67" i="5"/>
  <c r="A67" i="5"/>
  <c r="D66" i="5"/>
  <c r="C66" i="5"/>
  <c r="B66" i="5"/>
  <c r="A66" i="5"/>
  <c r="D65" i="5"/>
  <c r="C65" i="5"/>
  <c r="B65" i="5"/>
  <c r="A65" i="5"/>
  <c r="D64" i="5"/>
  <c r="C64" i="5"/>
  <c r="B64" i="5"/>
  <c r="A64" i="5"/>
  <c r="D63" i="5"/>
  <c r="C63" i="5"/>
  <c r="B63" i="5"/>
  <c r="A63" i="5"/>
  <c r="D62" i="5"/>
  <c r="C62" i="5"/>
  <c r="B62" i="5"/>
  <c r="A62" i="5"/>
  <c r="D61" i="5"/>
  <c r="C61" i="5"/>
  <c r="B61" i="5"/>
  <c r="A61" i="5"/>
  <c r="D60" i="5"/>
  <c r="C60" i="5"/>
  <c r="B60" i="5"/>
  <c r="A60" i="5"/>
  <c r="D59" i="5"/>
  <c r="C59" i="5"/>
  <c r="B59" i="5"/>
  <c r="A59" i="5"/>
  <c r="D58" i="5"/>
  <c r="C58" i="5"/>
  <c r="B58" i="5"/>
  <c r="A58" i="5"/>
  <c r="D57" i="5"/>
  <c r="C57" i="5"/>
  <c r="B57" i="5"/>
  <c r="A57" i="5"/>
  <c r="D56" i="5"/>
  <c r="C56" i="5"/>
  <c r="B56" i="5"/>
  <c r="A56" i="5"/>
  <c r="D55" i="5"/>
  <c r="C55" i="5"/>
  <c r="B55" i="5"/>
  <c r="A55" i="5"/>
  <c r="D54" i="5"/>
  <c r="C54" i="5"/>
  <c r="B54" i="5"/>
  <c r="A54" i="5"/>
  <c r="D53" i="5"/>
  <c r="C53" i="5"/>
  <c r="A53" i="5"/>
  <c r="D52" i="5"/>
  <c r="C52" i="5"/>
  <c r="B52" i="5"/>
  <c r="A52" i="5"/>
  <c r="D51" i="5"/>
  <c r="C51" i="5"/>
  <c r="B51" i="5"/>
  <c r="A51" i="5"/>
  <c r="D50" i="5"/>
  <c r="C50" i="5"/>
  <c r="B50" i="5"/>
  <c r="A50" i="5"/>
  <c r="D49" i="5"/>
  <c r="C49" i="5"/>
  <c r="B49" i="5"/>
  <c r="A49" i="5"/>
  <c r="D48" i="5"/>
  <c r="C48" i="5"/>
  <c r="B48" i="5"/>
  <c r="A48" i="5"/>
  <c r="D47" i="5"/>
  <c r="C47" i="5"/>
  <c r="B47" i="5"/>
  <c r="A47" i="5"/>
  <c r="D46" i="5"/>
  <c r="C46" i="5"/>
  <c r="B46" i="5"/>
  <c r="A46" i="5"/>
  <c r="D45" i="5"/>
  <c r="C45" i="5"/>
  <c r="B45" i="5"/>
  <c r="A45" i="5"/>
  <c r="D44" i="5"/>
  <c r="C44" i="5"/>
  <c r="B44" i="5"/>
  <c r="A44" i="5"/>
  <c r="D43" i="5"/>
  <c r="C43" i="5"/>
  <c r="B43" i="5"/>
  <c r="A43" i="5"/>
  <c r="D42" i="5"/>
  <c r="C42" i="5"/>
  <c r="B42" i="5"/>
  <c r="A42" i="5"/>
  <c r="D41" i="5"/>
  <c r="C41" i="5"/>
  <c r="B41" i="5"/>
  <c r="A41" i="5"/>
  <c r="D40" i="5"/>
  <c r="C40" i="5"/>
  <c r="B40" i="5"/>
  <c r="A40" i="5"/>
  <c r="D39" i="5"/>
  <c r="C39" i="5"/>
  <c r="B39" i="5"/>
  <c r="A39" i="5"/>
  <c r="D38" i="5"/>
  <c r="C38" i="5"/>
  <c r="B38" i="5"/>
  <c r="A38" i="5"/>
  <c r="D37" i="5"/>
  <c r="C37" i="5"/>
  <c r="B37" i="5"/>
  <c r="A37" i="5"/>
  <c r="D36" i="5"/>
  <c r="C36" i="5"/>
  <c r="B36" i="5"/>
  <c r="A36" i="5"/>
  <c r="D35" i="5"/>
  <c r="C35" i="5"/>
  <c r="B35" i="5"/>
  <c r="A35" i="5"/>
  <c r="D34" i="5"/>
  <c r="C34" i="5"/>
  <c r="B34" i="5"/>
  <c r="A34" i="5"/>
  <c r="D33" i="5"/>
  <c r="C33" i="5"/>
  <c r="A33" i="5"/>
  <c r="D32" i="5"/>
  <c r="C32" i="5"/>
  <c r="B32" i="5"/>
  <c r="A32" i="5"/>
  <c r="D31" i="5"/>
  <c r="C31" i="5"/>
  <c r="B31" i="5"/>
  <c r="A31" i="5"/>
  <c r="D30" i="5"/>
  <c r="C30" i="5"/>
  <c r="B30" i="5"/>
  <c r="A30" i="5"/>
  <c r="D29" i="5"/>
  <c r="C29" i="5"/>
  <c r="B29" i="5"/>
  <c r="A29" i="5"/>
  <c r="D28" i="5"/>
  <c r="C28" i="5"/>
  <c r="B28" i="5"/>
  <c r="A28" i="5"/>
  <c r="D27" i="5"/>
  <c r="C27" i="5"/>
  <c r="B27" i="5"/>
  <c r="A27" i="5"/>
  <c r="D26" i="5"/>
  <c r="C26" i="5"/>
  <c r="B26" i="5"/>
  <c r="A26" i="5"/>
  <c r="D25" i="5"/>
  <c r="C25" i="5"/>
  <c r="B25" i="5"/>
  <c r="A25" i="5"/>
  <c r="D24" i="5"/>
  <c r="C24" i="5"/>
  <c r="B24" i="5"/>
  <c r="A24" i="5"/>
  <c r="D23" i="5"/>
  <c r="C23" i="5"/>
  <c r="B23" i="5"/>
  <c r="A23" i="5"/>
  <c r="D22" i="5"/>
  <c r="C22" i="5"/>
  <c r="B22" i="5"/>
  <c r="A22" i="5"/>
  <c r="D21" i="5"/>
  <c r="C21" i="5"/>
  <c r="B21" i="5"/>
  <c r="A21" i="5"/>
  <c r="D20" i="5"/>
  <c r="C20" i="5"/>
  <c r="B20" i="5"/>
  <c r="A20" i="5"/>
  <c r="D19" i="5"/>
  <c r="C19" i="5"/>
  <c r="B19" i="5"/>
  <c r="A19" i="5"/>
  <c r="D18" i="5"/>
  <c r="C18" i="5"/>
  <c r="B18" i="5"/>
  <c r="A18" i="5"/>
  <c r="D17" i="5"/>
  <c r="C17" i="5"/>
  <c r="B17" i="5"/>
  <c r="A17" i="5"/>
  <c r="D16" i="5"/>
  <c r="C16" i="5"/>
  <c r="B16" i="5"/>
  <c r="A16" i="5"/>
  <c r="D15" i="5"/>
  <c r="C15" i="5"/>
  <c r="B15" i="5"/>
  <c r="A15" i="5"/>
  <c r="D14" i="5"/>
  <c r="C14" i="5"/>
  <c r="B14" i="5"/>
  <c r="A14" i="5"/>
  <c r="D13" i="5"/>
  <c r="C13" i="5"/>
  <c r="B13" i="5"/>
  <c r="A13" i="5"/>
  <c r="D12" i="5"/>
  <c r="C12" i="5"/>
  <c r="B12" i="5"/>
  <c r="A12" i="5"/>
  <c r="D11" i="5"/>
  <c r="C11" i="5"/>
  <c r="B11" i="5"/>
  <c r="A11" i="5"/>
  <c r="D10" i="5"/>
  <c r="C10" i="5"/>
  <c r="A10" i="5"/>
  <c r="D9" i="5"/>
  <c r="C9" i="5"/>
  <c r="A9" i="5"/>
  <c r="D8" i="5"/>
  <c r="C8" i="5"/>
  <c r="B8" i="5"/>
  <c r="A8" i="5"/>
  <c r="J7" i="5"/>
  <c r="E7" i="5"/>
  <c r="D7" i="5"/>
  <c r="C7" i="5"/>
  <c r="B7" i="5"/>
  <c r="A7" i="5"/>
  <c r="J6" i="5"/>
  <c r="I6" i="5"/>
  <c r="H6" i="5"/>
  <c r="G6" i="5"/>
  <c r="F6" i="5"/>
  <c r="E6" i="5"/>
  <c r="D6" i="5"/>
  <c r="C6" i="5"/>
  <c r="B6" i="5"/>
  <c r="A6" i="5"/>
  <c r="J5" i="5"/>
  <c r="F5" i="5"/>
  <c r="E5" i="5"/>
  <c r="D5" i="5"/>
  <c r="C5" i="5"/>
  <c r="B5" i="5"/>
  <c r="A5" i="5"/>
  <c r="J4" i="5"/>
  <c r="I4" i="5"/>
  <c r="H4" i="5"/>
  <c r="G4" i="5"/>
  <c r="F4" i="5"/>
  <c r="E4" i="5"/>
  <c r="D4" i="5"/>
  <c r="C4" i="5"/>
  <c r="B4" i="5"/>
  <c r="A4" i="5"/>
  <c r="J3" i="5"/>
  <c r="I3" i="5"/>
  <c r="H3" i="5"/>
  <c r="G3" i="5"/>
  <c r="F3" i="5"/>
  <c r="D3" i="5"/>
  <c r="C3" i="5"/>
  <c r="B3" i="5"/>
  <c r="A3" i="5"/>
  <c r="J2" i="5"/>
  <c r="I2" i="5"/>
  <c r="H2" i="5"/>
  <c r="G2" i="5"/>
  <c r="F2" i="5"/>
  <c r="D2" i="5"/>
  <c r="C2" i="5"/>
  <c r="B2" i="5"/>
  <c r="F1" i="5"/>
  <c r="D1" i="5"/>
  <c r="C1" i="5"/>
  <c r="B1" i="5"/>
  <c r="A1" i="5"/>
  <c r="B171" i="3"/>
  <c r="A171" i="3"/>
  <c r="AQ170" i="3"/>
  <c r="C170" i="3"/>
  <c r="B170" i="3"/>
  <c r="A170" i="3"/>
  <c r="AQ169" i="3"/>
  <c r="C169" i="3"/>
  <c r="B169" i="3"/>
  <c r="A169" i="3"/>
  <c r="AQ168" i="3"/>
  <c r="C168" i="3"/>
  <c r="B168" i="3"/>
  <c r="A168" i="3"/>
  <c r="AQ167" i="3"/>
  <c r="C167" i="3"/>
  <c r="B167" i="3"/>
  <c r="A167" i="3"/>
  <c r="AQ166" i="3"/>
  <c r="C166" i="3"/>
  <c r="B166" i="3"/>
  <c r="A166" i="3"/>
  <c r="AQ165" i="3"/>
  <c r="C165" i="3"/>
  <c r="B165" i="3"/>
  <c r="A165" i="3"/>
  <c r="AQ164" i="3"/>
  <c r="C164" i="3"/>
  <c r="B164" i="3"/>
  <c r="A164" i="3"/>
  <c r="AQ163" i="3"/>
  <c r="C163" i="3"/>
  <c r="B163" i="3"/>
  <c r="A163" i="3"/>
  <c r="AQ162" i="3"/>
  <c r="C162" i="3"/>
  <c r="B162" i="3"/>
  <c r="A162" i="3"/>
  <c r="AQ161" i="3"/>
  <c r="C161" i="3"/>
  <c r="B161" i="3"/>
  <c r="A161" i="3"/>
  <c r="AQ160" i="3"/>
  <c r="C160" i="3"/>
  <c r="B160" i="3"/>
  <c r="A160" i="3"/>
  <c r="AQ159" i="3"/>
  <c r="C159" i="3"/>
  <c r="B159" i="3"/>
  <c r="A159" i="3"/>
  <c r="X158" i="3"/>
  <c r="E158" i="3"/>
  <c r="C158" i="3"/>
  <c r="A158" i="3"/>
  <c r="B157" i="3"/>
  <c r="A157" i="3"/>
  <c r="AQ156" i="3"/>
  <c r="X156" i="3"/>
  <c r="E156" i="3"/>
  <c r="C156" i="3"/>
  <c r="B156" i="3"/>
  <c r="A156" i="3"/>
  <c r="AQ155" i="3"/>
  <c r="X155" i="3"/>
  <c r="E155" i="3"/>
  <c r="C155" i="3"/>
  <c r="B155" i="3"/>
  <c r="A155" i="3"/>
  <c r="AQ154" i="3"/>
  <c r="X154" i="3"/>
  <c r="E154" i="3"/>
  <c r="C154" i="3"/>
  <c r="B154" i="3"/>
  <c r="A154" i="3"/>
  <c r="AQ153" i="3"/>
  <c r="X153" i="3"/>
  <c r="E153" i="3"/>
  <c r="C153" i="3"/>
  <c r="B153" i="3"/>
  <c r="A153" i="3"/>
  <c r="AQ152" i="3"/>
  <c r="X152" i="3"/>
  <c r="E152" i="3"/>
  <c r="C152" i="3"/>
  <c r="B152" i="3"/>
  <c r="A152" i="3"/>
  <c r="AQ151" i="3"/>
  <c r="X151" i="3"/>
  <c r="E151" i="3"/>
  <c r="C151" i="3"/>
  <c r="B151" i="3"/>
  <c r="A151" i="3"/>
  <c r="AQ150" i="3"/>
  <c r="X150" i="3"/>
  <c r="E150" i="3"/>
  <c r="C150" i="3"/>
  <c r="B150" i="3"/>
  <c r="A150" i="3"/>
  <c r="AQ149" i="3"/>
  <c r="X149" i="3"/>
  <c r="E149" i="3"/>
  <c r="C149" i="3"/>
  <c r="B149" i="3"/>
  <c r="A149" i="3"/>
  <c r="AQ148" i="3"/>
  <c r="X148" i="3"/>
  <c r="E148" i="3"/>
  <c r="C148" i="3"/>
  <c r="B148" i="3"/>
  <c r="A148" i="3"/>
  <c r="AQ147" i="3"/>
  <c r="X147" i="3"/>
  <c r="E147" i="3"/>
  <c r="C147" i="3"/>
  <c r="B147" i="3"/>
  <c r="A147" i="3"/>
  <c r="AQ146" i="3"/>
  <c r="X146" i="3"/>
  <c r="E146" i="3"/>
  <c r="C146" i="3"/>
  <c r="B146" i="3"/>
  <c r="A146" i="3"/>
  <c r="AQ145" i="3"/>
  <c r="X145" i="3"/>
  <c r="E145" i="3"/>
  <c r="C145" i="3"/>
  <c r="B145" i="3"/>
  <c r="A145" i="3"/>
  <c r="AQ144" i="3"/>
  <c r="X144" i="3"/>
  <c r="E144" i="3"/>
  <c r="C144" i="3"/>
  <c r="B144" i="3"/>
  <c r="A144" i="3"/>
  <c r="AQ143" i="3"/>
  <c r="X143" i="3"/>
  <c r="E143" i="3"/>
  <c r="C143" i="3"/>
  <c r="B143" i="3"/>
  <c r="A143" i="3"/>
  <c r="AQ142" i="3"/>
  <c r="X142" i="3"/>
  <c r="E142" i="3"/>
  <c r="C142" i="3"/>
  <c r="B142" i="3"/>
  <c r="A142" i="3"/>
  <c r="AQ141" i="3"/>
  <c r="X141" i="3"/>
  <c r="E141" i="3"/>
  <c r="C141" i="3"/>
  <c r="B141" i="3"/>
  <c r="A141" i="3"/>
  <c r="AQ140" i="3"/>
  <c r="X140" i="3"/>
  <c r="E140" i="3"/>
  <c r="C140" i="3"/>
  <c r="B140" i="3"/>
  <c r="A140" i="3"/>
  <c r="AQ139" i="3"/>
  <c r="X139" i="3"/>
  <c r="E139" i="3"/>
  <c r="C139" i="3"/>
  <c r="B139" i="3"/>
  <c r="A139" i="3"/>
  <c r="AQ138" i="3"/>
  <c r="X138" i="3"/>
  <c r="E138" i="3"/>
  <c r="C138" i="3"/>
  <c r="B138" i="3"/>
  <c r="A138" i="3"/>
  <c r="AQ137" i="3"/>
  <c r="X137" i="3"/>
  <c r="E137" i="3"/>
  <c r="C137" i="3"/>
  <c r="B137" i="3"/>
  <c r="A137" i="3"/>
  <c r="AQ136" i="3"/>
  <c r="X136" i="3"/>
  <c r="E136" i="3"/>
  <c r="C136" i="3"/>
  <c r="B136" i="3"/>
  <c r="A136" i="3"/>
  <c r="AQ135" i="3"/>
  <c r="X135" i="3"/>
  <c r="E135" i="3"/>
  <c r="C135" i="3"/>
  <c r="B135" i="3"/>
  <c r="A135" i="3"/>
  <c r="AQ134" i="3"/>
  <c r="X134" i="3"/>
  <c r="E134" i="3"/>
  <c r="C134" i="3"/>
  <c r="B134" i="3"/>
  <c r="A134" i="3"/>
  <c r="AQ133" i="3"/>
  <c r="X133" i="3"/>
  <c r="E133" i="3"/>
  <c r="C133" i="3"/>
  <c r="B133" i="3"/>
  <c r="A133" i="3"/>
  <c r="AQ132" i="3"/>
  <c r="X132" i="3"/>
  <c r="E132" i="3"/>
  <c r="C132" i="3"/>
  <c r="B132" i="3"/>
  <c r="A132" i="3"/>
  <c r="AQ131" i="3"/>
  <c r="X131" i="3"/>
  <c r="E131" i="3"/>
  <c r="C131" i="3"/>
  <c r="B131" i="3"/>
  <c r="A131" i="3"/>
  <c r="AQ130" i="3"/>
  <c r="X130" i="3"/>
  <c r="E130" i="3"/>
  <c r="C130" i="3"/>
  <c r="B130" i="3"/>
  <c r="A130" i="3"/>
  <c r="AQ129" i="3"/>
  <c r="X129" i="3"/>
  <c r="E129" i="3"/>
  <c r="C129" i="3"/>
  <c r="B129" i="3"/>
  <c r="A129" i="3"/>
  <c r="AQ128" i="3"/>
  <c r="X128" i="3"/>
  <c r="E128" i="3"/>
  <c r="C128" i="3"/>
  <c r="B128" i="3"/>
  <c r="A128" i="3"/>
  <c r="AQ127" i="3"/>
  <c r="X127" i="3"/>
  <c r="E127" i="3"/>
  <c r="C127" i="3"/>
  <c r="B127" i="3"/>
  <c r="A127" i="3"/>
  <c r="A126" i="3"/>
  <c r="AQ124" i="3"/>
  <c r="X124" i="3"/>
  <c r="E124" i="3"/>
  <c r="B124" i="3"/>
  <c r="A124" i="3"/>
  <c r="AQ123" i="3"/>
  <c r="X123" i="3"/>
  <c r="E123" i="3"/>
  <c r="C123" i="3"/>
  <c r="B123" i="3"/>
  <c r="A123" i="3"/>
  <c r="AQ122" i="3"/>
  <c r="X122" i="3"/>
  <c r="E122" i="3"/>
  <c r="C122" i="3"/>
  <c r="B122" i="3"/>
  <c r="A122" i="3"/>
  <c r="AQ121" i="3"/>
  <c r="X121" i="3"/>
  <c r="E121" i="3"/>
  <c r="C121" i="3"/>
  <c r="B121" i="3"/>
  <c r="A121" i="3"/>
  <c r="AQ120" i="3"/>
  <c r="X120" i="3"/>
  <c r="E120" i="3"/>
  <c r="C120" i="3"/>
  <c r="B120" i="3"/>
  <c r="A120" i="3"/>
  <c r="AQ119" i="3"/>
  <c r="X119" i="3"/>
  <c r="E119" i="3"/>
  <c r="C119" i="3"/>
  <c r="B119" i="3"/>
  <c r="A119" i="3"/>
  <c r="AQ118" i="3"/>
  <c r="X118" i="3"/>
  <c r="E118" i="3"/>
  <c r="C118" i="3"/>
  <c r="B118" i="3"/>
  <c r="A118" i="3"/>
  <c r="AQ117" i="3"/>
  <c r="X117" i="3"/>
  <c r="E117" i="3"/>
  <c r="C117" i="3"/>
  <c r="B117" i="3"/>
  <c r="A117" i="3"/>
  <c r="AQ116" i="3"/>
  <c r="X116" i="3"/>
  <c r="E116" i="3"/>
  <c r="C116" i="3"/>
  <c r="B116" i="3"/>
  <c r="A116" i="3"/>
  <c r="AQ115" i="3"/>
  <c r="X115" i="3"/>
  <c r="E115" i="3"/>
  <c r="C115" i="3"/>
  <c r="B115" i="3"/>
  <c r="A115" i="3"/>
  <c r="AQ114" i="3"/>
  <c r="X114" i="3"/>
  <c r="E114" i="3"/>
  <c r="C114" i="3"/>
  <c r="B114" i="3"/>
  <c r="A114" i="3"/>
  <c r="AQ113" i="3"/>
  <c r="X113" i="3"/>
  <c r="E113" i="3"/>
  <c r="C113" i="3"/>
  <c r="B113" i="3"/>
  <c r="A113" i="3"/>
  <c r="AQ112" i="3"/>
  <c r="X112" i="3"/>
  <c r="E112" i="3"/>
  <c r="C112" i="3"/>
  <c r="B112" i="3"/>
  <c r="A112" i="3"/>
  <c r="AQ111" i="3"/>
  <c r="X111" i="3"/>
  <c r="E111" i="3"/>
  <c r="C111" i="3"/>
  <c r="B111" i="3"/>
  <c r="A111" i="3"/>
  <c r="AQ110" i="3"/>
  <c r="X110" i="3"/>
  <c r="E110" i="3"/>
  <c r="C110" i="3"/>
  <c r="B110" i="3"/>
  <c r="A110" i="3"/>
  <c r="AQ109" i="3"/>
  <c r="X109" i="3"/>
  <c r="E109" i="3"/>
  <c r="C109" i="3"/>
  <c r="B109" i="3"/>
  <c r="A109" i="3"/>
  <c r="AQ108" i="3"/>
  <c r="X108" i="3"/>
  <c r="E108" i="3"/>
  <c r="C108" i="3"/>
  <c r="B108" i="3"/>
  <c r="A108" i="3"/>
  <c r="AQ107" i="3"/>
  <c r="X107" i="3"/>
  <c r="E107" i="3"/>
  <c r="C107" i="3"/>
  <c r="B107" i="3"/>
  <c r="A107" i="3"/>
  <c r="AQ106" i="3"/>
  <c r="X106" i="3"/>
  <c r="E106" i="3"/>
  <c r="C106" i="3"/>
  <c r="B106" i="3"/>
  <c r="A106" i="3"/>
  <c r="AQ105" i="3"/>
  <c r="X105" i="3"/>
  <c r="E105" i="3"/>
  <c r="C105" i="3"/>
  <c r="B105" i="3"/>
  <c r="A105" i="3"/>
  <c r="AQ104" i="3"/>
  <c r="X104" i="3"/>
  <c r="E104" i="3"/>
  <c r="C104" i="3"/>
  <c r="B104" i="3"/>
  <c r="A104" i="3"/>
  <c r="AQ103" i="3"/>
  <c r="X103" i="3"/>
  <c r="E103" i="3"/>
  <c r="C103" i="3"/>
  <c r="B103" i="3"/>
  <c r="A103" i="3"/>
  <c r="AQ102" i="3"/>
  <c r="X102" i="3"/>
  <c r="E102" i="3"/>
  <c r="C102" i="3"/>
  <c r="B102" i="3"/>
  <c r="A102" i="3"/>
  <c r="AQ101" i="3"/>
  <c r="X101" i="3"/>
  <c r="E101" i="3"/>
  <c r="C101" i="3"/>
  <c r="B101" i="3"/>
  <c r="A101" i="3"/>
  <c r="AQ100" i="3"/>
  <c r="X100" i="3"/>
  <c r="E100" i="3"/>
  <c r="C100" i="3"/>
  <c r="B100" i="3"/>
  <c r="A100" i="3"/>
  <c r="AQ99" i="3"/>
  <c r="X99" i="3"/>
  <c r="E99" i="3"/>
  <c r="C99" i="3"/>
  <c r="B99" i="3"/>
  <c r="A99" i="3"/>
  <c r="AQ98" i="3"/>
  <c r="X98" i="3"/>
  <c r="E98" i="3"/>
  <c r="C98" i="3"/>
  <c r="B98" i="3"/>
  <c r="A98" i="3"/>
  <c r="AQ97" i="3"/>
  <c r="X97" i="3"/>
  <c r="E97" i="3"/>
  <c r="C97" i="3"/>
  <c r="B97" i="3"/>
  <c r="A97" i="3"/>
  <c r="AQ96" i="3"/>
  <c r="X96" i="3"/>
  <c r="E96" i="3"/>
  <c r="C96" i="3"/>
  <c r="B96" i="3"/>
  <c r="A96" i="3"/>
  <c r="AQ95" i="3"/>
  <c r="X95" i="3"/>
  <c r="E95" i="3"/>
  <c r="C95" i="3"/>
  <c r="B95" i="3"/>
  <c r="A95" i="3"/>
  <c r="AQ94" i="3"/>
  <c r="X94" i="3"/>
  <c r="E94" i="3"/>
  <c r="C94" i="3"/>
  <c r="B94" i="3"/>
  <c r="A94" i="3"/>
  <c r="AQ93" i="3"/>
  <c r="X93" i="3"/>
  <c r="E93" i="3"/>
  <c r="C93" i="3"/>
  <c r="B93" i="3"/>
  <c r="A93" i="3"/>
  <c r="AQ92" i="3"/>
  <c r="X92" i="3"/>
  <c r="E92" i="3"/>
  <c r="C92" i="3"/>
  <c r="B92" i="3"/>
  <c r="A92" i="3"/>
  <c r="AQ91" i="3"/>
  <c r="X91" i="3"/>
  <c r="E91" i="3"/>
  <c r="C91" i="3"/>
  <c r="B91" i="3"/>
  <c r="A91" i="3"/>
  <c r="AQ90" i="3"/>
  <c r="X90" i="3"/>
  <c r="E90" i="3"/>
  <c r="C90" i="3"/>
  <c r="B90" i="3"/>
  <c r="A90" i="3"/>
  <c r="AQ89" i="3"/>
  <c r="X89" i="3"/>
  <c r="E89" i="3"/>
  <c r="C89" i="3"/>
  <c r="B89" i="3"/>
  <c r="A89" i="3"/>
  <c r="AQ88" i="3"/>
  <c r="X88" i="3"/>
  <c r="E88" i="3"/>
  <c r="C88" i="3"/>
  <c r="B88" i="3"/>
  <c r="A88" i="3"/>
  <c r="AQ87" i="3"/>
  <c r="X87" i="3"/>
  <c r="E87" i="3"/>
  <c r="C87" i="3"/>
  <c r="B87" i="3"/>
  <c r="A87" i="3"/>
  <c r="AQ86" i="3"/>
  <c r="X86" i="3"/>
  <c r="E86" i="3"/>
  <c r="C86" i="3"/>
  <c r="B86" i="3"/>
  <c r="A86" i="3"/>
  <c r="AQ85" i="3"/>
  <c r="X85" i="3"/>
  <c r="E85" i="3"/>
  <c r="C85" i="3"/>
  <c r="B85" i="3"/>
  <c r="A85" i="3"/>
  <c r="AQ84" i="3"/>
  <c r="X84" i="3"/>
  <c r="E84" i="3"/>
  <c r="C84" i="3"/>
  <c r="B84" i="3"/>
  <c r="A84" i="3"/>
  <c r="AQ83" i="3"/>
  <c r="X83" i="3"/>
  <c r="E83" i="3"/>
  <c r="C83" i="3"/>
  <c r="B83" i="3"/>
  <c r="A83" i="3"/>
  <c r="AQ82" i="3"/>
  <c r="X82" i="3"/>
  <c r="E82" i="3"/>
  <c r="C82" i="3"/>
  <c r="B82" i="3"/>
  <c r="A82" i="3"/>
  <c r="AQ81" i="3"/>
  <c r="X81" i="3"/>
  <c r="E81" i="3"/>
  <c r="C81" i="3"/>
  <c r="B81" i="3"/>
  <c r="A81" i="3"/>
  <c r="AQ80" i="3"/>
  <c r="X80" i="3"/>
  <c r="E80" i="3"/>
  <c r="C80" i="3"/>
  <c r="B80" i="3"/>
  <c r="A80" i="3"/>
  <c r="AQ79" i="3"/>
  <c r="X79" i="3"/>
  <c r="E79" i="3"/>
  <c r="C79" i="3"/>
  <c r="B79" i="3"/>
  <c r="A79" i="3"/>
  <c r="AQ78" i="3"/>
  <c r="X78" i="3"/>
  <c r="E78" i="3"/>
  <c r="C78" i="3"/>
  <c r="B78" i="3"/>
  <c r="A78" i="3"/>
  <c r="AQ77" i="3"/>
  <c r="X77" i="3"/>
  <c r="E77" i="3"/>
  <c r="C77" i="3"/>
  <c r="B77" i="3"/>
  <c r="A77" i="3"/>
  <c r="AQ76" i="3"/>
  <c r="X76" i="3"/>
  <c r="E76" i="3"/>
  <c r="C76" i="3"/>
  <c r="B76" i="3"/>
  <c r="A76" i="3"/>
  <c r="AQ75" i="3"/>
  <c r="X75" i="3"/>
  <c r="E75" i="3"/>
  <c r="C75" i="3"/>
  <c r="A75" i="3"/>
  <c r="B74" i="3"/>
  <c r="A74" i="3"/>
  <c r="AQ73" i="3"/>
  <c r="X73" i="3"/>
  <c r="E73" i="3"/>
  <c r="C73" i="3"/>
  <c r="B73" i="3"/>
  <c r="A73" i="3"/>
  <c r="AQ72" i="3"/>
  <c r="X72" i="3"/>
  <c r="E72" i="3"/>
  <c r="C72" i="3"/>
  <c r="B72" i="3"/>
  <c r="A72" i="3"/>
  <c r="AQ71" i="3"/>
  <c r="X71" i="3"/>
  <c r="E71" i="3"/>
  <c r="C71" i="3"/>
  <c r="B71" i="3"/>
  <c r="A71" i="3"/>
  <c r="AQ70" i="3"/>
  <c r="X70" i="3"/>
  <c r="E70" i="3"/>
  <c r="C70" i="3"/>
  <c r="B70" i="3"/>
  <c r="A70" i="3"/>
  <c r="AQ69" i="3"/>
  <c r="X69" i="3"/>
  <c r="E69" i="3"/>
  <c r="C69" i="3"/>
  <c r="B69" i="3"/>
  <c r="A69" i="3"/>
  <c r="A68" i="3"/>
  <c r="AQ67" i="3"/>
  <c r="E67" i="3"/>
  <c r="C67" i="3"/>
  <c r="B67" i="3"/>
  <c r="A67" i="3"/>
  <c r="AQ66" i="3"/>
  <c r="X66" i="3"/>
  <c r="E66" i="3"/>
  <c r="C66" i="3"/>
  <c r="B66" i="3"/>
  <c r="A66" i="3"/>
  <c r="AQ65" i="3"/>
  <c r="X65" i="3"/>
  <c r="E65" i="3"/>
  <c r="C65" i="3"/>
  <c r="B65" i="3"/>
  <c r="A65" i="3"/>
  <c r="AQ64" i="3"/>
  <c r="X64" i="3"/>
  <c r="E64" i="3"/>
  <c r="C64" i="3"/>
  <c r="B64" i="3"/>
  <c r="A64" i="3"/>
  <c r="AQ63" i="3"/>
  <c r="X63" i="3"/>
  <c r="E63" i="3"/>
  <c r="C63" i="3"/>
  <c r="B63" i="3"/>
  <c r="A63" i="3"/>
  <c r="AQ62" i="3"/>
  <c r="X62" i="3"/>
  <c r="E62" i="3"/>
  <c r="C62" i="3"/>
  <c r="B62" i="3"/>
  <c r="A62" i="3"/>
  <c r="AQ61" i="3"/>
  <c r="X61" i="3"/>
  <c r="E61" i="3"/>
  <c r="C61" i="3"/>
  <c r="B61" i="3"/>
  <c r="A61" i="3"/>
  <c r="AQ60" i="3"/>
  <c r="X60" i="3"/>
  <c r="E60" i="3"/>
  <c r="C60" i="3"/>
  <c r="B60" i="3"/>
  <c r="A60" i="3"/>
  <c r="AQ59" i="3"/>
  <c r="X59" i="3"/>
  <c r="E59" i="3"/>
  <c r="C59" i="3"/>
  <c r="B59" i="3"/>
  <c r="A59" i="3"/>
  <c r="AQ58" i="3"/>
  <c r="X58" i="3"/>
  <c r="E58" i="3"/>
  <c r="C58" i="3"/>
  <c r="B58" i="3"/>
  <c r="A58" i="3"/>
  <c r="AQ57" i="3"/>
  <c r="X57" i="3"/>
  <c r="E57" i="3"/>
  <c r="C57" i="3"/>
  <c r="B57" i="3"/>
  <c r="A57" i="3"/>
  <c r="B56" i="3"/>
  <c r="AQ55" i="3"/>
  <c r="X55" i="3"/>
  <c r="E55" i="3"/>
  <c r="C55" i="3"/>
  <c r="B55" i="3"/>
  <c r="A55" i="3"/>
  <c r="AQ54" i="3"/>
  <c r="X54" i="3"/>
  <c r="E54" i="3"/>
  <c r="C54" i="3"/>
  <c r="B54" i="3"/>
  <c r="A54" i="3"/>
  <c r="AQ53" i="3"/>
  <c r="X53" i="3"/>
  <c r="E53" i="3"/>
  <c r="C53" i="3"/>
  <c r="B53" i="3"/>
  <c r="A53" i="3"/>
  <c r="AQ52" i="3"/>
  <c r="X52" i="3"/>
  <c r="E52" i="3"/>
  <c r="C52" i="3"/>
  <c r="B52" i="3"/>
  <c r="A52" i="3"/>
  <c r="AQ51" i="3"/>
  <c r="X51" i="3"/>
  <c r="E51" i="3"/>
  <c r="C51" i="3"/>
  <c r="B51" i="3"/>
  <c r="A51" i="3"/>
  <c r="AQ50" i="3"/>
  <c r="X50" i="3"/>
  <c r="E50" i="3"/>
  <c r="C50" i="3"/>
  <c r="B50" i="3"/>
  <c r="A50" i="3"/>
  <c r="AQ49" i="3"/>
  <c r="X49" i="3"/>
  <c r="E49" i="3"/>
  <c r="C49" i="3"/>
  <c r="B49" i="3"/>
  <c r="A49" i="3"/>
  <c r="AQ48" i="3"/>
  <c r="X48" i="3"/>
  <c r="E48" i="3"/>
  <c r="C48" i="3"/>
  <c r="B48" i="3"/>
  <c r="A48" i="3"/>
  <c r="AQ47" i="3"/>
  <c r="X47" i="3"/>
  <c r="E47" i="3"/>
  <c r="C47" i="3"/>
  <c r="B47" i="3"/>
  <c r="A47" i="3"/>
  <c r="AQ46" i="3"/>
  <c r="X46" i="3"/>
  <c r="E46" i="3"/>
  <c r="C46" i="3"/>
  <c r="B46" i="3"/>
  <c r="A46" i="3"/>
  <c r="AQ45" i="3"/>
  <c r="X45" i="3"/>
  <c r="E45" i="3"/>
  <c r="C45" i="3"/>
  <c r="B45" i="3"/>
  <c r="A45" i="3"/>
  <c r="AQ44" i="3"/>
  <c r="X44" i="3"/>
  <c r="E44" i="3"/>
  <c r="C44" i="3"/>
  <c r="B44" i="3"/>
  <c r="A44" i="3"/>
  <c r="AQ43" i="3"/>
  <c r="X43" i="3"/>
  <c r="E43" i="3"/>
  <c r="C43" i="3"/>
  <c r="B43" i="3"/>
  <c r="A43" i="3"/>
  <c r="AQ42" i="3"/>
  <c r="X42" i="3"/>
  <c r="E42" i="3"/>
  <c r="C42" i="3"/>
  <c r="B42" i="3"/>
  <c r="A42" i="3"/>
  <c r="AQ41" i="3"/>
  <c r="X41" i="3"/>
  <c r="E41" i="3"/>
  <c r="C41" i="3"/>
  <c r="B41" i="3"/>
  <c r="A41" i="3"/>
  <c r="AQ40" i="3"/>
  <c r="X40" i="3"/>
  <c r="E40" i="3"/>
  <c r="C40" i="3"/>
  <c r="B40" i="3"/>
  <c r="A40" i="3"/>
  <c r="AQ39" i="3"/>
  <c r="X39" i="3"/>
  <c r="E39" i="3"/>
  <c r="C39" i="3"/>
  <c r="B39" i="3"/>
  <c r="A39" i="3"/>
  <c r="AQ38" i="3"/>
  <c r="X38" i="3"/>
  <c r="E38" i="3"/>
  <c r="C38" i="3"/>
  <c r="B38" i="3"/>
  <c r="A38" i="3"/>
  <c r="AQ37" i="3"/>
  <c r="X37" i="3"/>
  <c r="E37" i="3"/>
  <c r="C37" i="3"/>
  <c r="B37" i="3"/>
  <c r="A37" i="3"/>
  <c r="C36" i="3"/>
  <c r="A36" i="3"/>
  <c r="C35" i="3"/>
  <c r="B35" i="3"/>
  <c r="A35" i="3"/>
  <c r="AQ34" i="3"/>
  <c r="X34" i="3"/>
  <c r="E34" i="3"/>
  <c r="C34" i="3"/>
  <c r="B34" i="3"/>
  <c r="A34" i="3"/>
  <c r="AQ33" i="3"/>
  <c r="X33" i="3"/>
  <c r="E33" i="3"/>
  <c r="C33" i="3"/>
  <c r="B33" i="3"/>
  <c r="A33" i="3"/>
  <c r="AQ32" i="3"/>
  <c r="X32" i="3"/>
  <c r="E32" i="3"/>
  <c r="C32" i="3"/>
  <c r="B32" i="3"/>
  <c r="A32" i="3"/>
  <c r="AQ31" i="3"/>
  <c r="X31" i="3"/>
  <c r="E31" i="3"/>
  <c r="C31" i="3"/>
  <c r="B31" i="3"/>
  <c r="A31" i="3"/>
  <c r="AQ30" i="3"/>
  <c r="X30" i="3"/>
  <c r="E30" i="3"/>
  <c r="C30" i="3"/>
  <c r="B30" i="3"/>
  <c r="A30" i="3"/>
  <c r="AQ29" i="3"/>
  <c r="X29" i="3"/>
  <c r="E29" i="3"/>
  <c r="C29" i="3"/>
  <c r="B29" i="3"/>
  <c r="A29" i="3"/>
  <c r="AQ28" i="3"/>
  <c r="X28" i="3"/>
  <c r="E28" i="3"/>
  <c r="C28" i="3"/>
  <c r="B28" i="3"/>
  <c r="A28" i="3"/>
  <c r="AQ27" i="3"/>
  <c r="X27" i="3"/>
  <c r="E27" i="3"/>
  <c r="C27" i="3"/>
  <c r="B27" i="3"/>
  <c r="A27" i="3"/>
  <c r="AQ26" i="3"/>
  <c r="X26" i="3"/>
  <c r="E26" i="3"/>
  <c r="C26" i="3"/>
  <c r="B26" i="3"/>
  <c r="A26" i="3"/>
  <c r="AQ25" i="3"/>
  <c r="X25" i="3"/>
  <c r="E25" i="3"/>
  <c r="A25" i="3"/>
  <c r="B24" i="3"/>
  <c r="A24" i="3"/>
  <c r="AQ23" i="3"/>
  <c r="X23" i="3"/>
  <c r="E23" i="3"/>
  <c r="C23" i="3"/>
  <c r="B23" i="3"/>
  <c r="A23" i="3"/>
  <c r="AQ22" i="3"/>
  <c r="X22" i="3"/>
  <c r="E22" i="3"/>
  <c r="C22" i="3"/>
  <c r="B22" i="3"/>
  <c r="A22" i="3"/>
  <c r="AQ21" i="3"/>
  <c r="X21" i="3"/>
  <c r="E21" i="3"/>
  <c r="C21" i="3"/>
  <c r="B21" i="3"/>
  <c r="A21" i="3"/>
  <c r="AQ20" i="3"/>
  <c r="X20" i="3"/>
  <c r="E20" i="3"/>
  <c r="C20" i="3"/>
  <c r="B20" i="3"/>
  <c r="A20" i="3"/>
  <c r="AQ19" i="3"/>
  <c r="X19" i="3"/>
  <c r="E19" i="3"/>
  <c r="C19" i="3"/>
  <c r="B19" i="3"/>
  <c r="A19" i="3"/>
  <c r="AQ18" i="3"/>
  <c r="X18" i="3"/>
  <c r="E18" i="3"/>
  <c r="B18" i="3"/>
  <c r="A18" i="3"/>
  <c r="B17" i="3"/>
  <c r="A17" i="3"/>
  <c r="AQ16" i="3"/>
  <c r="X16" i="3"/>
  <c r="E16" i="3"/>
  <c r="C16" i="3"/>
  <c r="B16" i="3"/>
  <c r="A16" i="3"/>
  <c r="AQ15" i="3"/>
  <c r="X15" i="3"/>
  <c r="E15" i="3"/>
  <c r="C15" i="3"/>
  <c r="B15" i="3"/>
  <c r="A15" i="3"/>
  <c r="AQ14" i="3"/>
  <c r="X14" i="3"/>
  <c r="E14" i="3"/>
  <c r="C14" i="3"/>
  <c r="B14" i="3"/>
  <c r="A14" i="3"/>
  <c r="AQ13" i="3"/>
  <c r="X13" i="3"/>
  <c r="E13" i="3"/>
  <c r="C13" i="3"/>
  <c r="B13" i="3"/>
  <c r="A13" i="3"/>
  <c r="AQ12" i="3"/>
  <c r="X12" i="3"/>
  <c r="E12" i="3"/>
  <c r="C12" i="3"/>
  <c r="B12" i="3"/>
  <c r="A12" i="3"/>
  <c r="AQ11" i="3"/>
  <c r="X11" i="3"/>
  <c r="E11" i="3"/>
  <c r="C11" i="3"/>
  <c r="B11" i="3"/>
  <c r="A11" i="3"/>
  <c r="AQ10" i="3"/>
  <c r="X10" i="3"/>
  <c r="E10" i="3"/>
  <c r="C10" i="3"/>
  <c r="B10" i="3"/>
  <c r="A10" i="3"/>
  <c r="AQ9" i="3"/>
  <c r="X9" i="3"/>
  <c r="E9" i="3"/>
  <c r="C9" i="3"/>
  <c r="B9" i="3"/>
  <c r="A9" i="3"/>
  <c r="AQ8" i="3"/>
  <c r="X8" i="3"/>
  <c r="E8" i="3"/>
  <c r="C8" i="3"/>
  <c r="B8" i="3"/>
  <c r="A8" i="3"/>
  <c r="A7" i="3"/>
  <c r="B6" i="3"/>
  <c r="A6" i="3"/>
  <c r="AQ5" i="3"/>
  <c r="X5" i="3"/>
  <c r="E5" i="3"/>
  <c r="C5" i="3"/>
  <c r="B5" i="3"/>
  <c r="A5" i="3"/>
  <c r="A4" i="3"/>
  <c r="AO3" i="3"/>
  <c r="AM3" i="3"/>
  <c r="AK3" i="3"/>
  <c r="AI3" i="3"/>
  <c r="AG3" i="3"/>
  <c r="AC3" i="3"/>
  <c r="AA3" i="3"/>
  <c r="Y3" i="3"/>
  <c r="U3" i="3"/>
  <c r="S3" i="3"/>
  <c r="Q3" i="3"/>
  <c r="O3" i="3"/>
  <c r="M3" i="3"/>
  <c r="L3" i="3"/>
  <c r="K3" i="3"/>
  <c r="I3" i="3"/>
  <c r="G3" i="3"/>
  <c r="F3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B2" i="3"/>
  <c r="AA2" i="3"/>
  <c r="Z2" i="3"/>
  <c r="Y2" i="3"/>
  <c r="V2" i="3"/>
  <c r="U2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C1" i="3"/>
  <c r="B1" i="3"/>
  <c r="A1" i="3"/>
  <c r="B28" i="2"/>
  <c r="B27" i="2"/>
  <c r="B26" i="2"/>
  <c r="B25" i="2"/>
  <c r="B24" i="2"/>
  <c r="B23" i="2"/>
  <c r="B22" i="2"/>
  <c r="B21" i="2"/>
  <c r="B20" i="2"/>
  <c r="B19" i="2"/>
  <c r="K18" i="2"/>
  <c r="B18" i="2"/>
  <c r="B17" i="2"/>
  <c r="K16" i="2"/>
  <c r="J1" i="14" s="1"/>
  <c r="F7" i="14" s="1"/>
  <c r="B16" i="2"/>
  <c r="B15" i="2"/>
  <c r="K14" i="2"/>
  <c r="J1" i="13" s="1"/>
  <c r="F7" i="13" s="1"/>
  <c r="B14" i="2"/>
  <c r="B13" i="2"/>
  <c r="B12" i="2"/>
  <c r="B11" i="2"/>
  <c r="K10" i="2"/>
  <c r="J1" i="9" s="1"/>
  <c r="F7" i="9" s="1"/>
  <c r="B10" i="2"/>
  <c r="B9" i="2"/>
  <c r="K8" i="2"/>
  <c r="J1" i="7" s="1"/>
  <c r="F7" i="7" s="1"/>
  <c r="B8" i="2"/>
  <c r="B7" i="2"/>
  <c r="B6" i="2"/>
  <c r="B5" i="2"/>
  <c r="B4" i="2"/>
  <c r="C22" i="1"/>
  <c r="J1" i="4" s="1"/>
  <c r="B22" i="1"/>
  <c r="C21" i="1"/>
  <c r="J24" i="2" s="1"/>
  <c r="B21" i="1"/>
  <c r="J25" i="2" s="1"/>
  <c r="J57" i="3"/>
  <c r="Z54" i="3"/>
  <c r="Q19" i="3"/>
  <c r="Z13" i="3"/>
  <c r="Y10" i="3"/>
  <c r="AO50" i="3"/>
  <c r="Q25" i="3"/>
  <c r="AJ65" i="3"/>
  <c r="Q17" i="3"/>
  <c r="Z47" i="3"/>
  <c r="Q59" i="3"/>
  <c r="Y18" i="3"/>
  <c r="AO111" i="3"/>
  <c r="AO21" i="3"/>
  <c r="AO78" i="3"/>
  <c r="AN80" i="3"/>
  <c r="U97" i="3"/>
  <c r="Q9" i="3"/>
  <c r="F26" i="3"/>
  <c r="P36" i="3"/>
  <c r="G28" i="3"/>
  <c r="Q58" i="3"/>
  <c r="Q14" i="3"/>
  <c r="U28" i="3"/>
  <c r="AM27" i="3"/>
  <c r="AO43" i="3"/>
  <c r="AJ24" i="3"/>
  <c r="Q12" i="3"/>
  <c r="Q31" i="3"/>
  <c r="AJ54" i="3"/>
  <c r="Z50" i="3"/>
  <c r="AO12" i="3"/>
  <c r="AJ57" i="3"/>
  <c r="AJ14" i="3"/>
  <c r="Z22" i="3"/>
  <c r="Z70" i="3"/>
  <c r="Y140" i="3"/>
  <c r="Q36" i="3"/>
  <c r="H108" i="3"/>
  <c r="G18" i="3"/>
  <c r="AN13" i="3"/>
  <c r="AN61" i="3"/>
  <c r="Y33" i="3"/>
  <c r="AJ22" i="3"/>
  <c r="AI18" i="3"/>
  <c r="F76" i="3"/>
  <c r="AN98" i="3"/>
  <c r="V57" i="3"/>
  <c r="U61" i="3"/>
  <c r="AO8" i="3"/>
  <c r="AJ103" i="3"/>
  <c r="AM24" i="3"/>
  <c r="R74" i="3"/>
  <c r="V39" i="3"/>
  <c r="Z30" i="3"/>
  <c r="AN57" i="3"/>
  <c r="AM16" i="3"/>
  <c r="G51" i="3"/>
  <c r="AA31" i="3"/>
  <c r="Q8" i="3"/>
  <c r="P25" i="3"/>
  <c r="AA33" i="3"/>
  <c r="AO39" i="3"/>
  <c r="P24" i="3"/>
  <c r="G31" i="3"/>
  <c r="Q49" i="3"/>
  <c r="H156" i="3"/>
  <c r="AJ30" i="3"/>
  <c r="AO71" i="3"/>
  <c r="AJ17" i="3"/>
  <c r="Y31" i="3"/>
  <c r="Q66" i="3"/>
  <c r="Q35" i="3"/>
  <c r="G13" i="3"/>
  <c r="Y9" i="3"/>
  <c r="AJ23" i="3"/>
  <c r="V48" i="3"/>
  <c r="AN64" i="3"/>
  <c r="AN60" i="3"/>
  <c r="G22" i="3"/>
  <c r="AN12" i="3"/>
  <c r="AN33" i="3"/>
  <c r="Z78" i="3"/>
  <c r="V141" i="3"/>
  <c r="AM25" i="3"/>
  <c r="AO23" i="3"/>
  <c r="G10" i="3"/>
  <c r="Y44" i="3"/>
  <c r="Z59" i="3"/>
  <c r="Q29" i="3"/>
  <c r="Q24" i="3"/>
  <c r="Z83" i="3"/>
  <c r="Q75" i="3"/>
  <c r="AJ29" i="3"/>
  <c r="V104" i="3"/>
  <c r="AN134" i="3"/>
  <c r="Q32" i="3"/>
  <c r="AJ37" i="3"/>
  <c r="H34" i="3"/>
  <c r="H103" i="3"/>
  <c r="Q55" i="3"/>
  <c r="G25" i="3"/>
  <c r="G57" i="3"/>
  <c r="AJ123" i="3"/>
  <c r="Z18" i="3"/>
  <c r="U16" i="3"/>
  <c r="AM60" i="3"/>
  <c r="Q39" i="3"/>
  <c r="Z25" i="3"/>
  <c r="Q81" i="3"/>
  <c r="AJ19" i="3"/>
  <c r="Z26" i="3"/>
  <c r="Y57" i="3"/>
  <c r="AO31" i="3"/>
  <c r="R18" i="3"/>
  <c r="U10" i="3"/>
  <c r="H26" i="3"/>
  <c r="Q88" i="3"/>
  <c r="AL22" i="3"/>
  <c r="AE36" i="3"/>
  <c r="Y40" i="3"/>
  <c r="AM111" i="3"/>
  <c r="H10" i="3"/>
  <c r="AE35" i="3"/>
  <c r="G9" i="3"/>
  <c r="AJ8" i="3"/>
  <c r="AO29" i="3"/>
  <c r="Z56" i="3"/>
  <c r="AM38" i="3"/>
  <c r="H83" i="3"/>
  <c r="V73" i="3"/>
  <c r="G17" i="3"/>
  <c r="V56" i="3"/>
  <c r="V19" i="3"/>
  <c r="Y93" i="3"/>
  <c r="AL9" i="3"/>
  <c r="Y64" i="3"/>
  <c r="AE17" i="3"/>
  <c r="AL37" i="3"/>
  <c r="AA14" i="3"/>
  <c r="F12" i="3"/>
  <c r="T22" i="3"/>
  <c r="AK17" i="3"/>
  <c r="AN72" i="3"/>
  <c r="AC17" i="3"/>
  <c r="V76" i="3"/>
  <c r="S39" i="3"/>
  <c r="AI74" i="3"/>
  <c r="AM42" i="3"/>
  <c r="U75" i="3"/>
  <c r="K22" i="2" l="1"/>
  <c r="K6" i="2"/>
  <c r="K24" i="2"/>
  <c r="K26" i="2"/>
  <c r="G7" i="13"/>
  <c r="H7" i="13"/>
  <c r="I7" i="13"/>
  <c r="K23" i="2"/>
  <c r="K15" i="2"/>
  <c r="K7" i="2"/>
  <c r="J1" i="6" s="1"/>
  <c r="K4" i="2"/>
  <c r="K25" i="2"/>
  <c r="K17" i="2"/>
  <c r="K9" i="2"/>
  <c r="J1" i="8" s="1"/>
  <c r="K27" i="2"/>
  <c r="K19" i="2"/>
  <c r="K11" i="2"/>
  <c r="J1" i="10" s="1"/>
  <c r="I7" i="9"/>
  <c r="H7" i="9"/>
  <c r="G7" i="9"/>
  <c r="J19" i="2"/>
  <c r="I7" i="7"/>
  <c r="G7" i="7"/>
  <c r="H7" i="7"/>
  <c r="I7" i="14"/>
  <c r="G7" i="14"/>
  <c r="H7" i="14"/>
  <c r="J26" i="2"/>
  <c r="J18" i="2"/>
  <c r="J28" i="2"/>
  <c r="J20" i="2"/>
  <c r="J12" i="2"/>
  <c r="J2" i="11" s="1"/>
  <c r="J7" i="11" s="1"/>
  <c r="J22" i="2"/>
  <c r="J14" i="2"/>
  <c r="J2" i="13" s="1"/>
  <c r="J7" i="13" s="1"/>
  <c r="J6" i="2"/>
  <c r="J27" i="2"/>
  <c r="Y1" i="3" a="1"/>
  <c r="F1" i="3" a="1"/>
  <c r="J16" i="2"/>
  <c r="J2" i="14" s="1"/>
  <c r="J7" i="14" s="1"/>
  <c r="J5" i="2"/>
  <c r="J21" i="2"/>
  <c r="J11" i="2"/>
  <c r="J2" i="10" s="1"/>
  <c r="J7" i="10" s="1"/>
  <c r="J8" i="2"/>
  <c r="J2" i="7" s="1"/>
  <c r="J7" i="7" s="1"/>
  <c r="J13" i="2"/>
  <c r="J2" i="12" s="1"/>
  <c r="J7" i="12" s="1"/>
  <c r="K5" i="2"/>
  <c r="J9" i="2"/>
  <c r="J2" i="8" s="1"/>
  <c r="J7" i="8" s="1"/>
  <c r="K13" i="2"/>
  <c r="J1" i="12" s="1"/>
  <c r="J17" i="2"/>
  <c r="K21" i="2"/>
  <c r="J10" i="2"/>
  <c r="J2" i="9" s="1"/>
  <c r="J7" i="9" s="1"/>
  <c r="J23" i="2"/>
  <c r="J15" i="2"/>
  <c r="J7" i="2"/>
  <c r="J2" i="6" s="1"/>
  <c r="J7" i="6" s="1"/>
  <c r="J4" i="2"/>
  <c r="F7" i="4"/>
  <c r="J1" i="5"/>
  <c r="K12" i="2"/>
  <c r="J1" i="11" s="1"/>
  <c r="K20" i="2"/>
  <c r="K28" i="2"/>
  <c r="F34" i="3"/>
  <c r="V12" i="3"/>
  <c r="AL16" i="3"/>
  <c r="AA19" i="3"/>
  <c r="AK25" i="3"/>
  <c r="T28" i="3"/>
  <c r="V21" i="3"/>
  <c r="AA8" i="3"/>
  <c r="V66" i="3"/>
  <c r="V16" i="3"/>
  <c r="V97" i="3"/>
  <c r="V60" i="3"/>
  <c r="AD67" i="3"/>
  <c r="S148" i="3"/>
  <c r="S110" i="3"/>
  <c r="S140" i="3"/>
  <c r="S107" i="3"/>
  <c r="H60" i="3"/>
  <c r="AF18" i="3"/>
  <c r="S53" i="3"/>
  <c r="AA24" i="3"/>
  <c r="S124" i="3"/>
  <c r="S51" i="3"/>
  <c r="S149" i="3"/>
  <c r="S91" i="3"/>
  <c r="S150" i="3"/>
  <c r="S16" i="3"/>
  <c r="F45" i="3"/>
  <c r="G137" i="3"/>
  <c r="G41" i="3"/>
  <c r="U139" i="3"/>
  <c r="U30" i="3"/>
  <c r="AO169" i="3"/>
  <c r="AO91" i="3"/>
  <c r="AO33" i="3"/>
  <c r="P126" i="3"/>
  <c r="F144" i="3"/>
  <c r="F19" i="3"/>
  <c r="AJ163" i="3"/>
  <c r="AJ98" i="3"/>
  <c r="AJ85" i="3"/>
  <c r="Z24" i="3"/>
  <c r="S46" i="3"/>
  <c r="AA13" i="3"/>
  <c r="G56" i="3"/>
  <c r="G111" i="3"/>
  <c r="U71" i="3"/>
  <c r="U67" i="3"/>
  <c r="AO168" i="3"/>
  <c r="AO18" i="3"/>
  <c r="F65" i="3"/>
  <c r="AH36" i="3"/>
  <c r="F89" i="3"/>
  <c r="AM48" i="3"/>
  <c r="AJ106" i="3"/>
  <c r="AJ26" i="3"/>
  <c r="AL40" i="3"/>
  <c r="H49" i="3"/>
  <c r="H107" i="3"/>
  <c r="Z117" i="3"/>
  <c r="Z67" i="3"/>
  <c r="AA67" i="3"/>
  <c r="G134" i="3"/>
  <c r="G40" i="3"/>
  <c r="U119" i="3"/>
  <c r="U45" i="3"/>
  <c r="AO155" i="3"/>
  <c r="AO41" i="3"/>
  <c r="R17" i="3"/>
  <c r="F128" i="3"/>
  <c r="F97" i="3"/>
  <c r="AJ145" i="3"/>
  <c r="AJ120" i="3"/>
  <c r="AJ77" i="3"/>
  <c r="H132" i="3"/>
  <c r="S139" i="3"/>
  <c r="AA104" i="3"/>
  <c r="G129" i="3"/>
  <c r="G106" i="3"/>
  <c r="U108" i="3"/>
  <c r="U40" i="3"/>
  <c r="AO158" i="3"/>
  <c r="AO69" i="3"/>
  <c r="S34" i="3"/>
  <c r="F140" i="3"/>
  <c r="F43" i="3"/>
  <c r="AJ137" i="3"/>
  <c r="AJ96" i="3"/>
  <c r="AJ74" i="3"/>
  <c r="H95" i="3"/>
  <c r="H123" i="3"/>
  <c r="S112" i="3"/>
  <c r="AA76" i="3"/>
  <c r="G116" i="3"/>
  <c r="G99" i="3"/>
  <c r="U113" i="3"/>
  <c r="U29" i="3"/>
  <c r="AO156" i="3"/>
  <c r="AO66" i="3"/>
  <c r="AB24" i="3"/>
  <c r="F153" i="3"/>
  <c r="F59" i="3"/>
  <c r="J158" i="3"/>
  <c r="AJ131" i="3"/>
  <c r="AJ11" i="3"/>
  <c r="T72" i="3"/>
  <c r="H94" i="3"/>
  <c r="H41" i="3"/>
  <c r="Q37" i="3"/>
  <c r="G131" i="3"/>
  <c r="G85" i="3"/>
  <c r="U134" i="3"/>
  <c r="U54" i="3"/>
  <c r="AO167" i="3"/>
  <c r="AO116" i="3"/>
  <c r="AO57" i="3"/>
  <c r="T11" i="3"/>
  <c r="F115" i="3"/>
  <c r="F79" i="3"/>
  <c r="AJ155" i="3"/>
  <c r="AJ95" i="3"/>
  <c r="I74" i="3"/>
  <c r="F13" i="3"/>
  <c r="V126" i="3"/>
  <c r="S11" i="3"/>
  <c r="AN92" i="3"/>
  <c r="F16" i="3"/>
  <c r="T89" i="3"/>
  <c r="AL61" i="3"/>
  <c r="AA38" i="3"/>
  <c r="AN21" i="3"/>
  <c r="V40" i="3"/>
  <c r="AN69" i="3"/>
  <c r="V26" i="3"/>
  <c r="K17" i="3"/>
  <c r="S126" i="3"/>
  <c r="S50" i="3"/>
  <c r="S123" i="3"/>
  <c r="S49" i="3"/>
  <c r="F130" i="3"/>
  <c r="S132" i="3"/>
  <c r="S84" i="3"/>
  <c r="I17" i="3"/>
  <c r="S109" i="3"/>
  <c r="S40" i="3"/>
  <c r="S152" i="3"/>
  <c r="S20" i="3"/>
  <c r="S136" i="3"/>
  <c r="S67" i="3"/>
  <c r="AA81" i="3"/>
  <c r="G171" i="3"/>
  <c r="G62" i="3"/>
  <c r="U140" i="3"/>
  <c r="U55" i="3"/>
  <c r="AO170" i="3"/>
  <c r="AO51" i="3"/>
  <c r="G8" i="3"/>
  <c r="P68" i="3"/>
  <c r="F64" i="3"/>
  <c r="F11" i="3"/>
  <c r="AJ132" i="3"/>
  <c r="AJ33" i="3"/>
  <c r="I158" i="3"/>
  <c r="H147" i="3"/>
  <c r="S17" i="3"/>
  <c r="AI17" i="3"/>
  <c r="G97" i="3"/>
  <c r="G12" i="3"/>
  <c r="U115" i="3"/>
  <c r="U74" i="3"/>
  <c r="AO134" i="3"/>
  <c r="AO24" i="3"/>
  <c r="Z82" i="3"/>
  <c r="F131" i="3"/>
  <c r="F23" i="3"/>
  <c r="J126" i="3"/>
  <c r="AJ146" i="3"/>
  <c r="AJ25" i="3"/>
  <c r="AA27" i="3"/>
  <c r="H88" i="3"/>
  <c r="H76" i="3"/>
  <c r="Z60" i="3"/>
  <c r="Z101" i="3"/>
  <c r="AA11" i="3"/>
  <c r="G113" i="3"/>
  <c r="G14" i="3"/>
  <c r="U151" i="3"/>
  <c r="U38" i="3"/>
  <c r="AO131" i="3"/>
  <c r="AO67" i="3"/>
  <c r="S23" i="3"/>
  <c r="F158" i="3"/>
  <c r="F49" i="3"/>
  <c r="AJ164" i="3"/>
  <c r="AJ18" i="3"/>
  <c r="AO20" i="3"/>
  <c r="H145" i="3"/>
  <c r="S98" i="3"/>
  <c r="AA12" i="3"/>
  <c r="G98" i="3"/>
  <c r="G16" i="3"/>
  <c r="U141" i="3"/>
  <c r="U21" i="3"/>
  <c r="AO166" i="3"/>
  <c r="AO108" i="3"/>
  <c r="G48" i="3"/>
  <c r="F108" i="3"/>
  <c r="F105" i="3"/>
  <c r="AJ156" i="3"/>
  <c r="AJ12" i="3"/>
  <c r="I36" i="3"/>
  <c r="H97" i="3"/>
  <c r="H55" i="3"/>
  <c r="S88" i="3"/>
  <c r="AA57" i="3"/>
  <c r="G90" i="3"/>
  <c r="G78" i="3"/>
  <c r="U137" i="3"/>
  <c r="U18" i="3"/>
  <c r="AO147" i="3"/>
  <c r="AO105" i="3"/>
  <c r="AO35" i="3"/>
  <c r="F127" i="3"/>
  <c r="F134" i="3"/>
  <c r="J67" i="3"/>
  <c r="AJ99" i="3"/>
  <c r="AJ78" i="3"/>
  <c r="AL65" i="3"/>
  <c r="H52" i="3"/>
  <c r="F98" i="3"/>
  <c r="AN76" i="3"/>
  <c r="AA50" i="3"/>
  <c r="AN129" i="3"/>
  <c r="V70" i="3"/>
  <c r="AN25" i="3"/>
  <c r="V96" i="3"/>
  <c r="V51" i="3"/>
  <c r="S68" i="3"/>
  <c r="V89" i="3"/>
  <c r="AA142" i="3"/>
  <c r="V45" i="3"/>
  <c r="K25" i="3"/>
  <c r="S117" i="3"/>
  <c r="S29" i="3"/>
  <c r="S144" i="3"/>
  <c r="S89" i="3"/>
  <c r="AF74" i="3"/>
  <c r="S155" i="3"/>
  <c r="S37" i="3"/>
  <c r="AB35" i="3"/>
  <c r="S127" i="3"/>
  <c r="S33" i="3"/>
  <c r="S101" i="3"/>
  <c r="S12" i="3"/>
  <c r="S108" i="3"/>
  <c r="S82" i="3"/>
  <c r="AA35" i="3"/>
  <c r="G153" i="3"/>
  <c r="G54" i="3"/>
  <c r="U120" i="3"/>
  <c r="U82" i="3"/>
  <c r="AO127" i="3"/>
  <c r="AO87" i="3"/>
  <c r="Y21" i="3"/>
  <c r="AH74" i="3"/>
  <c r="F129" i="3"/>
  <c r="AN11" i="3"/>
  <c r="AJ150" i="3"/>
  <c r="AJ48" i="3"/>
  <c r="I75" i="3"/>
  <c r="H146" i="3"/>
  <c r="Z98" i="3"/>
  <c r="G136" i="3"/>
  <c r="G124" i="3"/>
  <c r="U156" i="3"/>
  <c r="U84" i="3"/>
  <c r="U85" i="3"/>
  <c r="AO46" i="3"/>
  <c r="AO153" i="3"/>
  <c r="AO139" i="3"/>
  <c r="F132" i="3"/>
  <c r="F29" i="3"/>
  <c r="J68" i="3"/>
  <c r="AJ113" i="3"/>
  <c r="AJ67" i="3"/>
  <c r="H158" i="3"/>
  <c r="H8" i="3"/>
  <c r="Z149" i="3"/>
  <c r="Z105" i="3"/>
  <c r="Z44" i="3"/>
  <c r="AA20" i="3"/>
  <c r="G158" i="3"/>
  <c r="G59" i="3"/>
  <c r="U118" i="3"/>
  <c r="U42" i="3"/>
  <c r="AO122" i="3"/>
  <c r="AO77" i="3"/>
  <c r="AO47" i="3"/>
  <c r="F114" i="3"/>
  <c r="F53" i="3"/>
  <c r="AJ114" i="3"/>
  <c r="AJ42" i="3"/>
  <c r="AL26" i="3"/>
  <c r="H113" i="3"/>
  <c r="S115" i="3"/>
  <c r="AA61" i="3"/>
  <c r="G44" i="3"/>
  <c r="G86" i="3"/>
  <c r="U50" i="3"/>
  <c r="U27" i="3"/>
  <c r="AO124" i="3"/>
  <c r="AO98" i="3"/>
  <c r="G55" i="3"/>
  <c r="F112" i="3"/>
  <c r="F101" i="3"/>
  <c r="AJ170" i="3"/>
  <c r="AJ36" i="3"/>
  <c r="AN56" i="3"/>
  <c r="H64" i="3"/>
  <c r="H100" i="3"/>
  <c r="S60" i="3"/>
  <c r="AA64" i="3"/>
  <c r="G108" i="3"/>
  <c r="G81" i="3"/>
  <c r="U133" i="3"/>
  <c r="U22" i="3"/>
  <c r="AO123" i="3"/>
  <c r="AO93" i="3"/>
  <c r="T49" i="3"/>
  <c r="F116" i="3"/>
  <c r="F87" i="3"/>
  <c r="AJ158" i="3"/>
  <c r="AJ93" i="3"/>
  <c r="AJ28" i="3"/>
  <c r="H133" i="3"/>
  <c r="H126" i="3"/>
  <c r="Z151" i="3"/>
  <c r="AA84" i="3"/>
  <c r="G120" i="3"/>
  <c r="G140" i="3"/>
  <c r="U143" i="3"/>
  <c r="U128" i="3"/>
  <c r="AO161" i="3"/>
  <c r="AO22" i="3"/>
  <c r="V20" i="3"/>
  <c r="AH35" i="3"/>
  <c r="F118" i="3"/>
  <c r="F66" i="3"/>
  <c r="AJ136" i="3"/>
  <c r="AJ71" i="3"/>
  <c r="T23" i="3"/>
  <c r="H117" i="3"/>
  <c r="Q90" i="3"/>
  <c r="G121" i="3"/>
  <c r="G65" i="3"/>
  <c r="U122" i="3"/>
  <c r="AA21" i="3"/>
  <c r="V8" i="3"/>
  <c r="S32" i="3"/>
  <c r="AN77" i="3"/>
  <c r="U76" i="3"/>
  <c r="AN19" i="3"/>
  <c r="S95" i="3"/>
  <c r="AA10" i="3"/>
  <c r="AA23" i="3"/>
  <c r="AL57" i="3"/>
  <c r="AK24" i="3"/>
  <c r="AN45" i="3"/>
  <c r="K68" i="3"/>
  <c r="S147" i="3"/>
  <c r="S57" i="3"/>
  <c r="S142" i="3"/>
  <c r="S44" i="3"/>
  <c r="M24" i="3"/>
  <c r="S130" i="3"/>
  <c r="S75" i="3"/>
  <c r="I18" i="3"/>
  <c r="S86" i="3"/>
  <c r="S31" i="3"/>
  <c r="S118" i="3"/>
  <c r="S21" i="3"/>
  <c r="S69" i="3"/>
  <c r="S22" i="3"/>
  <c r="AA34" i="3"/>
  <c r="G145" i="3"/>
  <c r="G23" i="3"/>
  <c r="U111" i="3"/>
  <c r="U57" i="3"/>
  <c r="AO137" i="3"/>
  <c r="AO100" i="3"/>
  <c r="F62" i="3"/>
  <c r="AH17" i="3"/>
  <c r="F103" i="3"/>
  <c r="F48" i="3"/>
  <c r="AJ126" i="3"/>
  <c r="AJ75" i="3"/>
  <c r="AH18" i="3"/>
  <c r="H134" i="3"/>
  <c r="AA73" i="3"/>
  <c r="G132" i="3"/>
  <c r="G34" i="3"/>
  <c r="U135" i="3"/>
  <c r="U9" i="3"/>
  <c r="AO152" i="3"/>
  <c r="AO83" i="3"/>
  <c r="AO30" i="3"/>
  <c r="AD35" i="3"/>
  <c r="F123" i="3"/>
  <c r="F54" i="3"/>
  <c r="AJ168" i="3"/>
  <c r="AJ53" i="3"/>
  <c r="AJ112" i="3"/>
  <c r="H137" i="3"/>
  <c r="H61" i="3"/>
  <c r="Z156" i="3"/>
  <c r="Z110" i="3"/>
  <c r="S134" i="3"/>
  <c r="AA26" i="3"/>
  <c r="G103" i="3"/>
  <c r="G30" i="3"/>
  <c r="U102" i="3"/>
  <c r="U24" i="3"/>
  <c r="AO110" i="3"/>
  <c r="AO27" i="3"/>
  <c r="AL54" i="3"/>
  <c r="F107" i="3"/>
  <c r="F109" i="3"/>
  <c r="AJ167" i="3"/>
  <c r="AJ63" i="3"/>
  <c r="H54" i="3"/>
  <c r="H112" i="3"/>
  <c r="AL20" i="3"/>
  <c r="AA71" i="3"/>
  <c r="G76" i="3"/>
  <c r="G69" i="3"/>
  <c r="U101" i="3"/>
  <c r="U66" i="3"/>
  <c r="AO84" i="3"/>
  <c r="AO17" i="3"/>
  <c r="AI68" i="3"/>
  <c r="F124" i="3"/>
  <c r="F74" i="3"/>
  <c r="AJ162" i="3"/>
  <c r="AJ59" i="3"/>
  <c r="H141" i="3"/>
  <c r="H130" i="3"/>
  <c r="Z164" i="3"/>
  <c r="H22" i="3"/>
  <c r="AI35" i="3"/>
  <c r="G60" i="3"/>
  <c r="G68" i="3"/>
  <c r="U95" i="3"/>
  <c r="U46" i="3"/>
  <c r="AO76" i="3"/>
  <c r="AO14" i="3"/>
  <c r="AL56" i="3"/>
  <c r="F111" i="3"/>
  <c r="F28" i="3"/>
  <c r="AJ129" i="3"/>
  <c r="AJ82" i="3"/>
  <c r="AJ94" i="3"/>
  <c r="H138" i="3"/>
  <c r="H48" i="3"/>
  <c r="Z137" i="3"/>
  <c r="AA80" i="3"/>
  <c r="G122" i="3"/>
  <c r="G42" i="3"/>
  <c r="U126" i="3"/>
  <c r="U132" i="3"/>
  <c r="AO163" i="3"/>
  <c r="AO25" i="3"/>
  <c r="F25" i="3"/>
  <c r="AN54" i="3"/>
  <c r="T56" i="3"/>
  <c r="S24" i="3"/>
  <c r="V13" i="3"/>
  <c r="U34" i="3"/>
  <c r="F39" i="3"/>
  <c r="T32" i="3"/>
  <c r="U26" i="3"/>
  <c r="S27" i="3"/>
  <c r="AN14" i="3"/>
  <c r="AA22" i="3"/>
  <c r="S156" i="3"/>
  <c r="S111" i="3"/>
  <c r="S83" i="3"/>
  <c r="S103" i="3"/>
  <c r="S79" i="3"/>
  <c r="AF36" i="3"/>
  <c r="S116" i="3"/>
  <c r="S42" i="3"/>
  <c r="AB17" i="3"/>
  <c r="S93" i="3"/>
  <c r="S66" i="3"/>
  <c r="S78" i="3"/>
  <c r="S25" i="3"/>
  <c r="S102" i="3"/>
  <c r="G27" i="3"/>
  <c r="AA62" i="3"/>
  <c r="G139" i="3"/>
  <c r="G53" i="3"/>
  <c r="U114" i="3"/>
  <c r="U64" i="3"/>
  <c r="AO118" i="3"/>
  <c r="AO42" i="3"/>
  <c r="Z79" i="3"/>
  <c r="F139" i="3"/>
  <c r="F24" i="3"/>
  <c r="Z71" i="3"/>
  <c r="AJ122" i="3"/>
  <c r="AJ34" i="3"/>
  <c r="AD24" i="3"/>
  <c r="H136" i="3"/>
  <c r="AA16" i="3"/>
  <c r="G154" i="3"/>
  <c r="G50" i="3"/>
  <c r="U136" i="3"/>
  <c r="U51" i="3"/>
  <c r="AO160" i="3"/>
  <c r="AO45" i="3"/>
  <c r="Y8" i="3"/>
  <c r="P17" i="3"/>
  <c r="F119" i="3"/>
  <c r="F10" i="3"/>
  <c r="AJ153" i="3"/>
  <c r="AJ90" i="3"/>
  <c r="AJ80" i="3"/>
  <c r="H118" i="3"/>
  <c r="H80" i="3"/>
  <c r="Z133" i="3"/>
  <c r="Z35" i="3"/>
  <c r="S48" i="3"/>
  <c r="AA89" i="3"/>
  <c r="G52" i="3"/>
  <c r="G95" i="3"/>
  <c r="U59" i="3"/>
  <c r="U35" i="3"/>
  <c r="AO128" i="3"/>
  <c r="AO9" i="3"/>
  <c r="T86" i="3"/>
  <c r="F47" i="3"/>
  <c r="F99" i="3"/>
  <c r="AJ148" i="3"/>
  <c r="AJ101" i="3"/>
  <c r="AC67" i="3"/>
  <c r="H106" i="3"/>
  <c r="F117" i="3"/>
  <c r="G147" i="3"/>
  <c r="G109" i="3"/>
  <c r="U150" i="3"/>
  <c r="U70" i="3"/>
  <c r="U99" i="3"/>
  <c r="AO94" i="3"/>
  <c r="AO90" i="3"/>
  <c r="AL89" i="3"/>
  <c r="F100" i="3"/>
  <c r="AC18" i="3"/>
  <c r="AJ144" i="3"/>
  <c r="AJ89" i="3"/>
  <c r="H122" i="3"/>
  <c r="H53" i="3"/>
  <c r="Z142" i="3"/>
  <c r="Q71" i="3"/>
  <c r="G141" i="3"/>
  <c r="G96" i="3"/>
  <c r="U142" i="3"/>
  <c r="U56" i="3"/>
  <c r="AO164" i="3"/>
  <c r="AO141" i="3"/>
  <c r="AO65" i="3"/>
  <c r="U69" i="3"/>
  <c r="F152" i="3"/>
  <c r="F94" i="3"/>
  <c r="AJ147" i="3"/>
  <c r="AJ97" i="3"/>
  <c r="I35" i="3"/>
  <c r="H135" i="3"/>
  <c r="H68" i="3"/>
  <c r="Z150" i="3"/>
  <c r="AA68" i="3"/>
  <c r="G112" i="3"/>
  <c r="G84" i="3"/>
  <c r="U105" i="3"/>
  <c r="U12" i="3"/>
  <c r="AO151" i="3"/>
  <c r="AO61" i="3"/>
  <c r="Y38" i="3"/>
  <c r="F145" i="3"/>
  <c r="F46" i="3"/>
  <c r="J17" i="3"/>
  <c r="AJ91" i="3"/>
  <c r="AJ39" i="3"/>
  <c r="F22" i="3"/>
  <c r="F61" i="3"/>
  <c r="F68" i="3"/>
  <c r="AM101" i="3"/>
  <c r="AK68" i="3"/>
  <c r="V68" i="3"/>
  <c r="AA107" i="3"/>
  <c r="AM10" i="3"/>
  <c r="T128" i="3"/>
  <c r="AN44" i="3"/>
  <c r="V91" i="3"/>
  <c r="S133" i="3"/>
  <c r="S121" i="3"/>
  <c r="S63" i="3"/>
  <c r="S113" i="3"/>
  <c r="S59" i="3"/>
  <c r="M56" i="3"/>
  <c r="S131" i="3"/>
  <c r="S64" i="3"/>
  <c r="I56" i="3"/>
  <c r="S43" i="3"/>
  <c r="T25" i="3"/>
  <c r="S85" i="3"/>
  <c r="S154" i="3"/>
  <c r="S18" i="3"/>
  <c r="S153" i="3"/>
  <c r="AA95" i="3"/>
  <c r="G61" i="3"/>
  <c r="G87" i="3"/>
  <c r="U80" i="3"/>
  <c r="U93" i="3"/>
  <c r="AO112" i="3"/>
  <c r="AO32" i="3"/>
  <c r="AL103" i="3"/>
  <c r="F137" i="3"/>
  <c r="F35" i="3"/>
  <c r="J25" i="3"/>
  <c r="AJ111" i="3"/>
  <c r="AJ31" i="3"/>
  <c r="S52" i="3"/>
  <c r="H131" i="3"/>
  <c r="AA32" i="3"/>
  <c r="G115" i="3"/>
  <c r="G19" i="3"/>
  <c r="U171" i="3"/>
  <c r="U47" i="3"/>
  <c r="AO145" i="3"/>
  <c r="AO68" i="3"/>
  <c r="Y29" i="3"/>
  <c r="AH158" i="3"/>
  <c r="F110" i="3"/>
  <c r="F63" i="3"/>
  <c r="AJ128" i="3"/>
  <c r="AJ21" i="3"/>
  <c r="AJ10" i="3"/>
  <c r="H115" i="3"/>
  <c r="H37" i="3"/>
  <c r="Z163" i="3"/>
  <c r="Z66" i="3"/>
  <c r="S35" i="3"/>
  <c r="AA9" i="3"/>
  <c r="G89" i="3"/>
  <c r="G72" i="3"/>
  <c r="U112" i="3"/>
  <c r="U73" i="3"/>
  <c r="AO92" i="3"/>
  <c r="AO19" i="3"/>
  <c r="Z27" i="3"/>
  <c r="F102" i="3"/>
  <c r="Z12" i="3"/>
  <c r="AJ108" i="3"/>
  <c r="AJ16" i="3"/>
  <c r="U15" i="3"/>
  <c r="H114" i="3"/>
  <c r="Q33" i="3"/>
  <c r="G149" i="3"/>
  <c r="G101" i="3"/>
  <c r="U154" i="3"/>
  <c r="U83" i="3"/>
  <c r="AO159" i="3"/>
  <c r="AO85" i="3"/>
  <c r="AO11" i="3"/>
  <c r="AH171" i="3"/>
  <c r="F81" i="3"/>
  <c r="J56" i="3"/>
  <c r="AJ171" i="3"/>
  <c r="AJ15" i="3"/>
  <c r="H144" i="3"/>
  <c r="H72" i="3"/>
  <c r="Z169" i="3"/>
  <c r="AA46" i="3"/>
  <c r="G138" i="3"/>
  <c r="G93" i="3"/>
  <c r="U145" i="3"/>
  <c r="U72" i="3"/>
  <c r="AO154" i="3"/>
  <c r="AO80" i="3"/>
  <c r="AO97" i="3"/>
  <c r="S92" i="3"/>
  <c r="F93" i="3"/>
  <c r="F50" i="3"/>
  <c r="AJ159" i="3"/>
  <c r="AJ27" i="3"/>
  <c r="I25" i="3"/>
  <c r="H110" i="3"/>
  <c r="H71" i="3"/>
  <c r="S143" i="3"/>
  <c r="AA54" i="3"/>
  <c r="G82" i="3"/>
  <c r="G70" i="3"/>
  <c r="U109" i="3"/>
  <c r="U13" i="3"/>
  <c r="AO107" i="3"/>
  <c r="AO81" i="3"/>
  <c r="L57" i="3"/>
  <c r="F150" i="3"/>
  <c r="F90" i="3"/>
  <c r="AJ151" i="3"/>
  <c r="AJ154" i="3"/>
  <c r="AJ13" i="3"/>
  <c r="AO70" i="3"/>
  <c r="H35" i="3"/>
  <c r="AA77" i="3"/>
  <c r="G110" i="3"/>
  <c r="G37" i="3"/>
  <c r="U123" i="3"/>
  <c r="F58" i="3"/>
  <c r="V44" i="3"/>
  <c r="F80" i="3"/>
  <c r="S96" i="3"/>
  <c r="S36" i="3"/>
  <c r="S28" i="3"/>
  <c r="AA18" i="3"/>
  <c r="U81" i="3"/>
  <c r="F126" i="3"/>
  <c r="AJ73" i="3"/>
  <c r="G107" i="3"/>
  <c r="AO132" i="3"/>
  <c r="F55" i="3"/>
  <c r="F20" i="3"/>
  <c r="Z92" i="3"/>
  <c r="U148" i="3"/>
  <c r="AO126" i="3"/>
  <c r="AJ105" i="3"/>
  <c r="AA66" i="3"/>
  <c r="U39" i="3"/>
  <c r="F151" i="3"/>
  <c r="AJ110" i="3"/>
  <c r="AA87" i="3"/>
  <c r="U32" i="3"/>
  <c r="P75" i="3"/>
  <c r="AJ56" i="3"/>
  <c r="H89" i="3"/>
  <c r="G39" i="3"/>
  <c r="U17" i="3"/>
  <c r="AO135" i="3"/>
  <c r="F84" i="3"/>
  <c r="AJ127" i="3"/>
  <c r="AL31" i="3"/>
  <c r="H99" i="3"/>
  <c r="AA79" i="3"/>
  <c r="G75" i="3"/>
  <c r="U155" i="3"/>
  <c r="U36" i="3"/>
  <c r="AO142" i="3"/>
  <c r="AO53" i="3"/>
  <c r="F51" i="3"/>
  <c r="AH24" i="3"/>
  <c r="F106" i="3"/>
  <c r="F36" i="3"/>
  <c r="AJ149" i="3"/>
  <c r="AJ51" i="3"/>
  <c r="T77" i="3"/>
  <c r="H29" i="3"/>
  <c r="Z159" i="3"/>
  <c r="Z136" i="3"/>
  <c r="Z95" i="3"/>
  <c r="F67" i="3"/>
  <c r="H13" i="3"/>
  <c r="Z61" i="3"/>
  <c r="AM140" i="3"/>
  <c r="AM43" i="3"/>
  <c r="R126" i="3"/>
  <c r="Y136" i="3"/>
  <c r="Y27" i="3"/>
  <c r="S13" i="3"/>
  <c r="T118" i="3"/>
  <c r="T35" i="3"/>
  <c r="AL146" i="3"/>
  <c r="AL50" i="3"/>
  <c r="AC68" i="3"/>
  <c r="AN107" i="3"/>
  <c r="Q60" i="3"/>
  <c r="V101" i="3"/>
  <c r="AN149" i="3"/>
  <c r="AN88" i="3"/>
  <c r="AN34" i="3"/>
  <c r="Q84" i="3"/>
  <c r="AI36" i="3"/>
  <c r="F95" i="3"/>
  <c r="H36" i="3"/>
  <c r="Z38" i="3"/>
  <c r="AM139" i="3"/>
  <c r="AM56" i="3"/>
  <c r="R68" i="3"/>
  <c r="Y114" i="3"/>
  <c r="Y168" i="3"/>
  <c r="O67" i="3"/>
  <c r="S45" i="3"/>
  <c r="T108" i="3"/>
  <c r="T120" i="3"/>
  <c r="AL148" i="3"/>
  <c r="AL52" i="3"/>
  <c r="K75" i="3"/>
  <c r="M126" i="3"/>
  <c r="N57" i="3"/>
  <c r="V105" i="3"/>
  <c r="AN145" i="3"/>
  <c r="AN38" i="3"/>
  <c r="Q56" i="3"/>
  <c r="Q107" i="3"/>
  <c r="AN63" i="3"/>
  <c r="AA155" i="3"/>
  <c r="Q78" i="3"/>
  <c r="F69" i="3"/>
  <c r="S8" i="3"/>
  <c r="F9" i="3"/>
  <c r="AL132" i="3"/>
  <c r="S61" i="3"/>
  <c r="S105" i="3"/>
  <c r="S70" i="3"/>
  <c r="G144" i="3"/>
  <c r="U92" i="3"/>
  <c r="F120" i="3"/>
  <c r="AJ81" i="3"/>
  <c r="G135" i="3"/>
  <c r="AO113" i="3"/>
  <c r="F104" i="3"/>
  <c r="S26" i="3"/>
  <c r="Z39" i="3"/>
  <c r="U129" i="3"/>
  <c r="AO16" i="3"/>
  <c r="AJ45" i="3"/>
  <c r="AA90" i="3"/>
  <c r="U31" i="3"/>
  <c r="F122" i="3"/>
  <c r="AJ52" i="3"/>
  <c r="AA99" i="3"/>
  <c r="U25" i="3"/>
  <c r="P57" i="3"/>
  <c r="AJ79" i="3"/>
  <c r="S15" i="3"/>
  <c r="G79" i="3"/>
  <c r="U41" i="3"/>
  <c r="AM71" i="3"/>
  <c r="F83" i="3"/>
  <c r="AJ47" i="3"/>
  <c r="AM15" i="3"/>
  <c r="S122" i="3"/>
  <c r="G142" i="3"/>
  <c r="G94" i="3"/>
  <c r="U96" i="3"/>
  <c r="U8" i="3"/>
  <c r="AO150" i="3"/>
  <c r="AO73" i="3"/>
  <c r="T58" i="3"/>
  <c r="AH25" i="3"/>
  <c r="F154" i="3"/>
  <c r="F21" i="3"/>
  <c r="AJ119" i="3"/>
  <c r="AJ64" i="3"/>
  <c r="H121" i="3"/>
  <c r="H84" i="3"/>
  <c r="Z135" i="3"/>
  <c r="Z102" i="3"/>
  <c r="S100" i="3"/>
  <c r="F15" i="3"/>
  <c r="Z123" i="3"/>
  <c r="Z84" i="3"/>
  <c r="AM108" i="3"/>
  <c r="AM35" i="3"/>
  <c r="R25" i="3"/>
  <c r="Y107" i="3"/>
  <c r="Y25" i="3"/>
  <c r="H19" i="3"/>
  <c r="T83" i="3"/>
  <c r="T18" i="3"/>
  <c r="AL111" i="3"/>
  <c r="AL60" i="3"/>
  <c r="AC24" i="3"/>
  <c r="AE171" i="3"/>
  <c r="N171" i="3"/>
  <c r="V109" i="3"/>
  <c r="AN139" i="3"/>
  <c r="AN116" i="3"/>
  <c r="AN73" i="3"/>
  <c r="Q94" i="3"/>
  <c r="G92" i="3"/>
  <c r="F31" i="3"/>
  <c r="H62" i="3"/>
  <c r="Z53" i="3"/>
  <c r="AM127" i="3"/>
  <c r="AM40" i="3"/>
  <c r="R171" i="3"/>
  <c r="Y119" i="3"/>
  <c r="Y24" i="3"/>
  <c r="O18" i="3"/>
  <c r="H56" i="3"/>
  <c r="T62" i="3"/>
  <c r="T13" i="3"/>
  <c r="AL127" i="3"/>
  <c r="AL59" i="3"/>
  <c r="AA136" i="3"/>
  <c r="AG158" i="3"/>
  <c r="V155" i="3"/>
  <c r="V42" i="3"/>
  <c r="AN135" i="3"/>
  <c r="AN65" i="3"/>
  <c r="O68" i="3"/>
  <c r="Q143" i="3"/>
  <c r="N74" i="3"/>
  <c r="AA144" i="3"/>
  <c r="G152" i="3"/>
  <c r="F135" i="3"/>
  <c r="H59" i="3"/>
  <c r="Z31" i="3"/>
  <c r="AM130" i="3"/>
  <c r="AM51" i="3"/>
  <c r="F41" i="3"/>
  <c r="Y156" i="3"/>
  <c r="Y47" i="3"/>
  <c r="S10" i="3"/>
  <c r="T114" i="3"/>
  <c r="T115" i="3"/>
  <c r="AL159" i="3"/>
  <c r="AL133" i="3"/>
  <c r="AC158" i="3"/>
  <c r="V25" i="3"/>
  <c r="V149" i="3"/>
  <c r="AN154" i="3"/>
  <c r="AN108" i="3"/>
  <c r="AF57" i="3"/>
  <c r="Q63" i="3"/>
  <c r="AA56" i="3"/>
  <c r="AA123" i="3"/>
  <c r="U149" i="3"/>
  <c r="J35" i="3"/>
  <c r="Z170" i="3"/>
  <c r="Z40" i="3"/>
  <c r="AM120" i="3"/>
  <c r="AM122" i="3"/>
  <c r="F18" i="3"/>
  <c r="V69" i="3"/>
  <c r="S9" i="3"/>
  <c r="S135" i="3"/>
  <c r="S73" i="3"/>
  <c r="S120" i="3"/>
  <c r="S138" i="3"/>
  <c r="G117" i="3"/>
  <c r="AO106" i="3"/>
  <c r="F56" i="3"/>
  <c r="H65" i="3"/>
  <c r="G15" i="3"/>
  <c r="AO86" i="3"/>
  <c r="F38" i="3"/>
  <c r="H116" i="3"/>
  <c r="S87" i="3"/>
  <c r="U78" i="3"/>
  <c r="AH67" i="3"/>
  <c r="AJ46" i="3"/>
  <c r="G148" i="3"/>
  <c r="AO149" i="3"/>
  <c r="F142" i="3"/>
  <c r="H127" i="3"/>
  <c r="G143" i="3"/>
  <c r="AO162" i="3"/>
  <c r="F121" i="3"/>
  <c r="H44" i="3"/>
  <c r="S47" i="3"/>
  <c r="G58" i="3"/>
  <c r="AO146" i="3"/>
  <c r="H96" i="3"/>
  <c r="F96" i="3"/>
  <c r="AJ70" i="3"/>
  <c r="H124" i="3"/>
  <c r="S114" i="3"/>
  <c r="G126" i="3"/>
  <c r="G67" i="3"/>
  <c r="U104" i="3"/>
  <c r="U53" i="3"/>
  <c r="AO109" i="3"/>
  <c r="AO52" i="3"/>
  <c r="S72" i="3"/>
  <c r="F155" i="3"/>
  <c r="F42" i="3"/>
  <c r="L67" i="3"/>
  <c r="AJ121" i="3"/>
  <c r="AJ50" i="3"/>
  <c r="H171" i="3"/>
  <c r="H31" i="3"/>
  <c r="Z122" i="3"/>
  <c r="Z64" i="3"/>
  <c r="G73" i="3"/>
  <c r="AJ133" i="3"/>
  <c r="Z165" i="3"/>
  <c r="Z15" i="3"/>
  <c r="AM110" i="3"/>
  <c r="AM49" i="3"/>
  <c r="R56" i="3"/>
  <c r="Y120" i="3"/>
  <c r="Y81" i="3"/>
  <c r="AI24" i="3"/>
  <c r="T104" i="3"/>
  <c r="T70" i="3"/>
  <c r="AL142" i="3"/>
  <c r="AL63" i="3"/>
  <c r="T31" i="3"/>
  <c r="AE158" i="3"/>
  <c r="V145" i="3"/>
  <c r="V50" i="3"/>
  <c r="AN167" i="3"/>
  <c r="AN46" i="3"/>
  <c r="V83" i="3"/>
  <c r="Q89" i="3"/>
  <c r="G46" i="3"/>
  <c r="AJ160" i="3"/>
  <c r="Z152" i="3"/>
  <c r="Z80" i="3"/>
  <c r="AM151" i="3"/>
  <c r="AM12" i="3"/>
  <c r="AB57" i="3"/>
  <c r="Y116" i="3"/>
  <c r="Y73" i="3"/>
  <c r="O17" i="3"/>
  <c r="AO79" i="3"/>
  <c r="T98" i="3"/>
  <c r="T43" i="3"/>
  <c r="AL143" i="3"/>
  <c r="AL67" i="3"/>
  <c r="AN15" i="3"/>
  <c r="AG126" i="3"/>
  <c r="V158" i="3"/>
  <c r="V99" i="3"/>
  <c r="AN102" i="3"/>
  <c r="O126" i="3"/>
  <c r="AG75" i="3"/>
  <c r="Q76" i="3"/>
  <c r="Q95" i="3"/>
  <c r="AA121" i="3"/>
  <c r="G20" i="3"/>
  <c r="AJ135" i="3"/>
  <c r="Z167" i="3"/>
  <c r="Z48" i="3"/>
  <c r="AM121" i="3"/>
  <c r="AM33" i="3"/>
  <c r="S104" i="3"/>
  <c r="Y133" i="3"/>
  <c r="Y79" i="3"/>
  <c r="Z14" i="3"/>
  <c r="T142" i="3"/>
  <c r="T41" i="3"/>
  <c r="AL116" i="3"/>
  <c r="AL101" i="3"/>
  <c r="AL18" i="3"/>
  <c r="N68" i="3"/>
  <c r="V90" i="3"/>
  <c r="AN144" i="3"/>
  <c r="AN35" i="3"/>
  <c r="AE68" i="3"/>
  <c r="Q102" i="3"/>
  <c r="AA49" i="3"/>
  <c r="AK56" i="3"/>
  <c r="V41" i="3"/>
  <c r="AN75" i="3"/>
  <c r="S158" i="3"/>
  <c r="G24" i="3"/>
  <c r="S129" i="3"/>
  <c r="S145" i="3"/>
  <c r="G11" i="3"/>
  <c r="AO54" i="3"/>
  <c r="F44" i="3"/>
  <c r="T15" i="3"/>
  <c r="G38" i="3"/>
  <c r="AO36" i="3"/>
  <c r="H12" i="3"/>
  <c r="H119" i="3"/>
  <c r="S99" i="3"/>
  <c r="U138" i="3"/>
  <c r="F156" i="3"/>
  <c r="AJ58" i="3"/>
  <c r="G105" i="3"/>
  <c r="AO121" i="3"/>
  <c r="F91" i="3"/>
  <c r="H104" i="3"/>
  <c r="G127" i="3"/>
  <c r="AO115" i="3"/>
  <c r="F92" i="3"/>
  <c r="AO59" i="3"/>
  <c r="AA41" i="3"/>
  <c r="G118" i="3"/>
  <c r="AO120" i="3"/>
  <c r="P171" i="3"/>
  <c r="F37" i="3"/>
  <c r="AJ55" i="3"/>
  <c r="H128" i="3"/>
  <c r="S38" i="3"/>
  <c r="G119" i="3"/>
  <c r="G66" i="3"/>
  <c r="U124" i="3"/>
  <c r="U23" i="3"/>
  <c r="AO63" i="3"/>
  <c r="AO40" i="3"/>
  <c r="AA98" i="3"/>
  <c r="F141" i="3"/>
  <c r="F88" i="3"/>
  <c r="J74" i="3"/>
  <c r="AJ83" i="3"/>
  <c r="AJ35" i="3"/>
  <c r="H153" i="3"/>
  <c r="H63" i="3"/>
  <c r="Z134" i="3"/>
  <c r="Z94" i="3"/>
  <c r="G88" i="3"/>
  <c r="AJ40" i="3"/>
  <c r="Z115" i="3"/>
  <c r="Z34" i="3"/>
  <c r="AM104" i="3"/>
  <c r="AM58" i="3"/>
  <c r="R35" i="3"/>
  <c r="Y56" i="3"/>
  <c r="Y80" i="3"/>
  <c r="S55" i="3"/>
  <c r="T57" i="3"/>
  <c r="AD75" i="3"/>
  <c r="AL169" i="3"/>
  <c r="AL81" i="3"/>
  <c r="K171" i="3"/>
  <c r="AG171" i="3"/>
  <c r="V124" i="3"/>
  <c r="V103" i="3"/>
  <c r="AN148" i="3"/>
  <c r="AN82" i="3"/>
  <c r="Q126" i="3"/>
  <c r="Q22" i="3"/>
  <c r="U98" i="3"/>
  <c r="AJ49" i="3"/>
  <c r="Z162" i="3"/>
  <c r="Z85" i="3"/>
  <c r="AM143" i="3"/>
  <c r="AM46" i="3"/>
  <c r="AB74" i="3"/>
  <c r="Y54" i="3"/>
  <c r="Y90" i="3"/>
  <c r="O35" i="3"/>
  <c r="AO95" i="3"/>
  <c r="T48" i="3"/>
  <c r="AD158" i="3"/>
  <c r="AL77" i="3"/>
  <c r="AL128" i="3"/>
  <c r="Q38" i="3"/>
  <c r="AG36" i="3"/>
  <c r="V116" i="3"/>
  <c r="V65" i="3"/>
  <c r="AN159" i="3"/>
  <c r="AI126" i="3"/>
  <c r="V98" i="3"/>
  <c r="Q131" i="3"/>
  <c r="AA55" i="3"/>
  <c r="AA152" i="3"/>
  <c r="G80" i="3"/>
  <c r="AJ84" i="3"/>
  <c r="Z132" i="3"/>
  <c r="Z58" i="3"/>
  <c r="AM118" i="3"/>
  <c r="AM8" i="3"/>
  <c r="R57" i="3"/>
  <c r="Y110" i="3"/>
  <c r="Y111" i="3"/>
  <c r="AB25" i="3"/>
  <c r="T106" i="3"/>
  <c r="T100" i="3"/>
  <c r="AL144" i="3"/>
  <c r="AL28" i="3"/>
  <c r="AL38" i="3"/>
  <c r="V147" i="3"/>
  <c r="V27" i="3"/>
  <c r="AN126" i="3"/>
  <c r="AN47" i="3"/>
  <c r="Q152" i="3"/>
  <c r="Q73" i="3"/>
  <c r="AA168" i="3"/>
  <c r="AK75" i="3"/>
  <c r="AA60" i="3"/>
  <c r="V86" i="3"/>
  <c r="S106" i="3"/>
  <c r="AF25" i="3"/>
  <c r="S71" i="3"/>
  <c r="S62" i="3"/>
  <c r="G43" i="3"/>
  <c r="AO96" i="3"/>
  <c r="J36" i="3"/>
  <c r="S146" i="3"/>
  <c r="U103" i="3"/>
  <c r="G45" i="3"/>
  <c r="AJ141" i="3"/>
  <c r="H46" i="3"/>
  <c r="G128" i="3"/>
  <c r="U77" i="3"/>
  <c r="F86" i="3"/>
  <c r="AL30" i="3"/>
  <c r="G36" i="3"/>
  <c r="AO34" i="3"/>
  <c r="J18" i="3"/>
  <c r="H105" i="3"/>
  <c r="G33" i="3"/>
  <c r="AO26" i="3"/>
  <c r="F73" i="3"/>
  <c r="H139" i="3"/>
  <c r="AA106" i="3"/>
  <c r="U144" i="3"/>
  <c r="AO74" i="3"/>
  <c r="AH56" i="3"/>
  <c r="U20" i="3"/>
  <c r="AJ32" i="3"/>
  <c r="H129" i="3"/>
  <c r="AA39" i="3"/>
  <c r="G104" i="3"/>
  <c r="G49" i="3"/>
  <c r="U49" i="3"/>
  <c r="AO165" i="3"/>
  <c r="AO101" i="3"/>
  <c r="AO44" i="3"/>
  <c r="AL11" i="3"/>
  <c r="F138" i="3"/>
  <c r="F78" i="3"/>
  <c r="AJ143" i="3"/>
  <c r="AJ107" i="3"/>
  <c r="AJ9" i="3"/>
  <c r="H151" i="3"/>
  <c r="H40" i="3"/>
  <c r="Z129" i="3"/>
  <c r="Z33" i="3"/>
  <c r="U88" i="3"/>
  <c r="H120" i="3"/>
  <c r="Z148" i="3"/>
  <c r="Z21" i="3"/>
  <c r="AM52" i="3"/>
  <c r="AM87" i="3"/>
  <c r="AB158" i="3"/>
  <c r="Y118" i="3"/>
  <c r="Y52" i="3"/>
  <c r="T129" i="3"/>
  <c r="T121" i="3"/>
  <c r="AD74" i="3"/>
  <c r="AL85" i="3"/>
  <c r="AL106" i="3"/>
  <c r="K18" i="3"/>
  <c r="Q16" i="3"/>
  <c r="V120" i="3"/>
  <c r="V94" i="3"/>
  <c r="AN110" i="3"/>
  <c r="AI171" i="3"/>
  <c r="Q128" i="3"/>
  <c r="Q61" i="3"/>
  <c r="U94" i="3"/>
  <c r="T17" i="3"/>
  <c r="Z112" i="3"/>
  <c r="Z28" i="3"/>
  <c r="AM138" i="3"/>
  <c r="AM55" i="3"/>
  <c r="Y164" i="3"/>
  <c r="Y105" i="3"/>
  <c r="Y32" i="3"/>
  <c r="O57" i="3"/>
  <c r="T155" i="3"/>
  <c r="T96" i="3"/>
  <c r="AL158" i="3"/>
  <c r="AL92" i="3"/>
  <c r="AL24" i="3"/>
  <c r="AN51" i="3"/>
  <c r="AN10" i="3"/>
  <c r="V118" i="3"/>
  <c r="AF24" i="3"/>
  <c r="AN95" i="3"/>
  <c r="Q11" i="3"/>
  <c r="Q171" i="3"/>
  <c r="Q86" i="3"/>
  <c r="AA44" i="3"/>
  <c r="AA86" i="3"/>
  <c r="U107" i="3"/>
  <c r="J24" i="3"/>
  <c r="Z155" i="3"/>
  <c r="Z55" i="3"/>
  <c r="AM107" i="3"/>
  <c r="AM36" i="3"/>
  <c r="R24" i="3"/>
  <c r="Y112" i="3"/>
  <c r="Y19" i="3"/>
  <c r="AM31" i="3"/>
  <c r="T113" i="3"/>
  <c r="T82" i="3"/>
  <c r="AL121" i="3"/>
  <c r="AL43" i="3"/>
  <c r="K74" i="3"/>
  <c r="V140" i="3"/>
  <c r="V81" i="3"/>
  <c r="AN143" i="3"/>
  <c r="O56" i="3"/>
  <c r="Q132" i="3"/>
  <c r="Q153" i="3"/>
  <c r="AA140" i="3"/>
  <c r="AA17" i="3"/>
  <c r="S76" i="3"/>
  <c r="AN17" i="3"/>
  <c r="S77" i="3"/>
  <c r="M35" i="3"/>
  <c r="S30" i="3"/>
  <c r="S81" i="3"/>
  <c r="G77" i="3"/>
  <c r="AO88" i="3"/>
  <c r="AJ165" i="3"/>
  <c r="S65" i="3"/>
  <c r="U110" i="3"/>
  <c r="AA53" i="3"/>
  <c r="AJ124" i="3"/>
  <c r="H43" i="3"/>
  <c r="G155" i="3"/>
  <c r="AO144" i="3"/>
  <c r="F14" i="3"/>
  <c r="H149" i="3"/>
  <c r="G35" i="3"/>
  <c r="AO60" i="3"/>
  <c r="AJ161" i="3"/>
  <c r="H82" i="3"/>
  <c r="G64" i="3"/>
  <c r="AO28" i="3"/>
  <c r="S19" i="3"/>
  <c r="H87" i="3"/>
  <c r="G150" i="3"/>
  <c r="U116" i="3"/>
  <c r="AO75" i="3"/>
  <c r="F149" i="3"/>
  <c r="AJ152" i="3"/>
  <c r="AJ88" i="3"/>
  <c r="H102" i="3"/>
  <c r="AA58" i="3"/>
  <c r="G74" i="3"/>
  <c r="G91" i="3"/>
  <c r="U63" i="3"/>
  <c r="AO138" i="3"/>
  <c r="AO72" i="3"/>
  <c r="AO102" i="3"/>
  <c r="P67" i="3"/>
  <c r="F143" i="3"/>
  <c r="F60" i="3"/>
  <c r="AJ142" i="3"/>
  <c r="AJ43" i="3"/>
  <c r="I171" i="3"/>
  <c r="H109" i="3"/>
  <c r="H33" i="3"/>
  <c r="Z104" i="3"/>
  <c r="Z75" i="3"/>
  <c r="U43" i="3"/>
  <c r="H69" i="3"/>
  <c r="Z57" i="3"/>
  <c r="AM171" i="3"/>
  <c r="AM91" i="3"/>
  <c r="AM37" i="3"/>
  <c r="Y169" i="3"/>
  <c r="Y60" i="3"/>
  <c r="Y101" i="3"/>
  <c r="T130" i="3"/>
  <c r="T42" i="3"/>
  <c r="AL163" i="3"/>
  <c r="AL105" i="3"/>
  <c r="AL45" i="3"/>
  <c r="Q21" i="3"/>
  <c r="K24" i="3"/>
  <c r="V122" i="3"/>
  <c r="AF158" i="3"/>
  <c r="AN104" i="3"/>
  <c r="AI158" i="3"/>
  <c r="Q158" i="3"/>
  <c r="Q79" i="3"/>
  <c r="AO133" i="3"/>
  <c r="H66" i="3"/>
  <c r="Z139" i="3"/>
  <c r="Z8" i="3"/>
  <c r="AM44" i="3"/>
  <c r="AM86" i="3"/>
  <c r="Y161" i="3"/>
  <c r="Y41" i="3"/>
  <c r="Y97" i="3"/>
  <c r="Y20" i="3"/>
  <c r="T124" i="3"/>
  <c r="T27" i="3"/>
  <c r="AL147" i="3"/>
  <c r="AL53" i="3"/>
  <c r="L36" i="3"/>
  <c r="Q82" i="3"/>
  <c r="AF17" i="3"/>
  <c r="V128" i="3"/>
  <c r="AN170" i="3"/>
  <c r="AN105" i="3"/>
  <c r="AE18" i="3"/>
  <c r="Q137" i="3"/>
  <c r="Q13" i="3"/>
  <c r="AA169" i="3"/>
  <c r="AA114" i="3"/>
  <c r="U19" i="3"/>
  <c r="H155" i="3"/>
  <c r="Z124" i="3"/>
  <c r="Z20" i="3"/>
  <c r="AM100" i="3"/>
  <c r="AM28" i="3"/>
  <c r="AB67" i="3"/>
  <c r="Y106" i="3"/>
  <c r="Y66" i="3"/>
  <c r="S80" i="3"/>
  <c r="T53" i="3"/>
  <c r="T9" i="3"/>
  <c r="AL124" i="3"/>
  <c r="AL66" i="3"/>
  <c r="Q30" i="3"/>
  <c r="V142" i="3"/>
  <c r="V61" i="3"/>
  <c r="AN156" i="3"/>
  <c r="AI75" i="3"/>
  <c r="Q133" i="3"/>
  <c r="Q48" i="3"/>
  <c r="AA128" i="3"/>
  <c r="AM30" i="3"/>
  <c r="AO38" i="3"/>
  <c r="H98" i="3"/>
  <c r="Z103" i="3"/>
  <c r="AM166" i="3"/>
  <c r="AM102" i="3"/>
  <c r="AM88" i="3"/>
  <c r="F30" i="3"/>
  <c r="V80" i="3"/>
  <c r="AC36" i="3"/>
  <c r="S151" i="3"/>
  <c r="S141" i="3"/>
  <c r="S90" i="3"/>
  <c r="U100" i="3"/>
  <c r="P158" i="3"/>
  <c r="AJ62" i="3"/>
  <c r="AA92" i="3"/>
  <c r="U33" i="3"/>
  <c r="AH75" i="3"/>
  <c r="AJ72" i="3"/>
  <c r="Z109" i="3"/>
  <c r="G26" i="3"/>
  <c r="AO89" i="3"/>
  <c r="AJ166" i="3"/>
  <c r="H142" i="3"/>
  <c r="U147" i="3"/>
  <c r="H24" i="3"/>
  <c r="AJ100" i="3"/>
  <c r="AM123" i="3"/>
  <c r="U146" i="3"/>
  <c r="T19" i="3"/>
  <c r="AJ140" i="3"/>
  <c r="H78" i="3"/>
  <c r="G102" i="3"/>
  <c r="U68" i="3"/>
  <c r="AO62" i="3"/>
  <c r="F85" i="3"/>
  <c r="AJ109" i="3"/>
  <c r="I24" i="3"/>
  <c r="H86" i="3"/>
  <c r="AA42" i="3"/>
  <c r="G32" i="3"/>
  <c r="U131" i="3"/>
  <c r="U91" i="3"/>
  <c r="AO148" i="3"/>
  <c r="AO117" i="3"/>
  <c r="AN20" i="3"/>
  <c r="AH57" i="3"/>
  <c r="F77" i="3"/>
  <c r="F33" i="3"/>
  <c r="AJ139" i="3"/>
  <c r="AJ87" i="3"/>
  <c r="AJ61" i="3"/>
  <c r="H143" i="3"/>
  <c r="H21" i="3"/>
  <c r="Z89" i="3"/>
  <c r="Z16" i="3"/>
  <c r="AO49" i="3"/>
  <c r="H81" i="3"/>
  <c r="Z52" i="3"/>
  <c r="AM146" i="3"/>
  <c r="AM63" i="3"/>
  <c r="AO15" i="3"/>
  <c r="Y147" i="3"/>
  <c r="Y98" i="3"/>
  <c r="T101" i="3"/>
  <c r="T126" i="3"/>
  <c r="T132" i="3"/>
  <c r="AL134" i="3"/>
  <c r="AL23" i="3"/>
  <c r="L25" i="3"/>
  <c r="V88" i="3"/>
  <c r="Q40" i="3"/>
  <c r="V67" i="3"/>
  <c r="AN164" i="3"/>
  <c r="AN49" i="3"/>
  <c r="V30" i="3"/>
  <c r="Q156" i="3"/>
  <c r="S56" i="3"/>
  <c r="AL51" i="3"/>
  <c r="H30" i="3"/>
  <c r="Z114" i="3"/>
  <c r="AM135" i="3"/>
  <c r="AM163" i="3"/>
  <c r="AM65" i="3"/>
  <c r="Y141" i="3"/>
  <c r="Y95" i="3"/>
  <c r="O25" i="3"/>
  <c r="Y30" i="3"/>
  <c r="T123" i="3"/>
  <c r="T107" i="3"/>
  <c r="AL130" i="3"/>
  <c r="AL29" i="3"/>
  <c r="T16" i="3"/>
  <c r="Q93" i="3"/>
  <c r="N24" i="3"/>
  <c r="V95" i="3"/>
  <c r="AN130" i="3"/>
  <c r="AN122" i="3"/>
  <c r="K36" i="3"/>
  <c r="Q148" i="3"/>
  <c r="Q74" i="3"/>
  <c r="AA133" i="3"/>
  <c r="S119" i="3"/>
  <c r="AO37" i="3"/>
  <c r="H38" i="3"/>
  <c r="Z158" i="3"/>
  <c r="AM152" i="3"/>
  <c r="AM78" i="3"/>
  <c r="AM19" i="3"/>
  <c r="Y167" i="3"/>
  <c r="Y99" i="3"/>
  <c r="Y16" i="3"/>
  <c r="T171" i="3"/>
  <c r="T44" i="3"/>
  <c r="AL166" i="3"/>
  <c r="AL84" i="3"/>
  <c r="AL10" i="3"/>
  <c r="V52" i="3"/>
  <c r="V115" i="3"/>
  <c r="AN168" i="3"/>
  <c r="AN97" i="3"/>
  <c r="AN18" i="3"/>
  <c r="Q140" i="3"/>
  <c r="V33" i="3"/>
  <c r="U106" i="3"/>
  <c r="S54" i="3"/>
  <c r="Z145" i="3"/>
  <c r="Z161" i="3"/>
  <c r="F171" i="3"/>
  <c r="AO140" i="3"/>
  <c r="F32" i="3"/>
  <c r="AM159" i="3"/>
  <c r="AL155" i="3"/>
  <c r="AG17" i="3"/>
  <c r="AM29" i="3"/>
  <c r="AL14" i="3"/>
  <c r="Q134" i="3"/>
  <c r="Z111" i="3"/>
  <c r="AB75" i="3"/>
  <c r="T90" i="3"/>
  <c r="Q47" i="3"/>
  <c r="AI25" i="3"/>
  <c r="AA109" i="3"/>
  <c r="AO171" i="3"/>
  <c r="H140" i="3"/>
  <c r="Z19" i="3"/>
  <c r="AM158" i="3"/>
  <c r="AM17" i="3"/>
  <c r="Y163" i="3"/>
  <c r="Y96" i="3"/>
  <c r="H32" i="3"/>
  <c r="T122" i="3"/>
  <c r="T71" i="3"/>
  <c r="AL150" i="3"/>
  <c r="AL94" i="3"/>
  <c r="AC126" i="3"/>
  <c r="M158" i="3"/>
  <c r="V121" i="3"/>
  <c r="V43" i="3"/>
  <c r="AN128" i="3"/>
  <c r="O36" i="3"/>
  <c r="Q123" i="3"/>
  <c r="AK171" i="3"/>
  <c r="AA132" i="3"/>
  <c r="AA82" i="3"/>
  <c r="AO64" i="3"/>
  <c r="I67" i="3"/>
  <c r="Z126" i="3"/>
  <c r="Z41" i="3"/>
  <c r="AM137" i="3"/>
  <c r="AM13" i="3"/>
  <c r="Y146" i="3"/>
  <c r="Y22" i="3"/>
  <c r="Y51" i="3"/>
  <c r="T134" i="3"/>
  <c r="T26" i="3"/>
  <c r="AD17" i="3"/>
  <c r="AL47" i="3"/>
  <c r="AL86" i="3"/>
  <c r="AN48" i="3"/>
  <c r="O75" i="3"/>
  <c r="V119" i="3"/>
  <c r="AN171" i="3"/>
  <c r="AN138" i="3"/>
  <c r="Q106" i="3"/>
  <c r="AK74" i="3"/>
  <c r="AA150" i="3"/>
  <c r="AA74" i="3"/>
  <c r="F70" i="3"/>
  <c r="Z141" i="3"/>
  <c r="Z108" i="3"/>
  <c r="AM148" i="3"/>
  <c r="AM59" i="3"/>
  <c r="AB126" i="3"/>
  <c r="Y166" i="3"/>
  <c r="Y45" i="3"/>
  <c r="AJ38" i="3"/>
  <c r="T93" i="3"/>
  <c r="T94" i="3"/>
  <c r="AL113" i="3"/>
  <c r="AL35" i="3"/>
  <c r="AK18" i="3"/>
  <c r="AN26" i="3"/>
  <c r="N17" i="3"/>
  <c r="V114" i="3"/>
  <c r="AF67" i="3"/>
  <c r="AN115" i="3"/>
  <c r="Q150" i="3"/>
  <c r="Q85" i="3"/>
  <c r="AA170" i="3"/>
  <c r="AA65" i="3"/>
  <c r="U60" i="3"/>
  <c r="AJ68" i="3"/>
  <c r="H39" i="3"/>
  <c r="Z77" i="3"/>
  <c r="AM113" i="3"/>
  <c r="AM26" i="3"/>
  <c r="AL75" i="3"/>
  <c r="Y74" i="3"/>
  <c r="Y23" i="3"/>
  <c r="S41" i="3"/>
  <c r="T150" i="3"/>
  <c r="T84" i="3"/>
  <c r="AL110" i="3"/>
  <c r="AL12" i="3"/>
  <c r="V72" i="3"/>
  <c r="U90" i="3"/>
  <c r="G130" i="3"/>
  <c r="U152" i="3"/>
  <c r="AJ138" i="3"/>
  <c r="AO13" i="3"/>
  <c r="H70" i="3"/>
  <c r="AM11" i="3"/>
  <c r="AL69" i="3"/>
  <c r="Q120" i="3"/>
  <c r="Y121" i="3"/>
  <c r="AC75" i="3"/>
  <c r="Q53" i="3"/>
  <c r="Z96" i="3"/>
  <c r="Y158" i="3"/>
  <c r="T87" i="3"/>
  <c r="Q96" i="3"/>
  <c r="AG24" i="3"/>
  <c r="AA78" i="3"/>
  <c r="AO99" i="3"/>
  <c r="H23" i="3"/>
  <c r="Z45" i="3"/>
  <c r="AM98" i="3"/>
  <c r="H9" i="3"/>
  <c r="Y124" i="3"/>
  <c r="Y17" i="3"/>
  <c r="U62" i="3"/>
  <c r="T105" i="3"/>
  <c r="T50" i="3"/>
  <c r="AL162" i="3"/>
  <c r="AL98" i="3"/>
  <c r="AC57" i="3"/>
  <c r="AG74" i="3"/>
  <c r="V156" i="3"/>
  <c r="AF35" i="3"/>
  <c r="AN79" i="3"/>
  <c r="M25" i="3"/>
  <c r="Q117" i="3"/>
  <c r="Q15" i="3"/>
  <c r="AA159" i="3"/>
  <c r="AA52" i="3"/>
  <c r="Q101" i="3"/>
  <c r="H154" i="3"/>
  <c r="Z166" i="3"/>
  <c r="Z68" i="3"/>
  <c r="AM90" i="3"/>
  <c r="AM18" i="3"/>
  <c r="Y142" i="3"/>
  <c r="Y28" i="3"/>
  <c r="AN27" i="3"/>
  <c r="T117" i="3"/>
  <c r="T54" i="3"/>
  <c r="AL153" i="3"/>
  <c r="AL115" i="3"/>
  <c r="L171" i="3"/>
  <c r="AN68" i="3"/>
  <c r="N35" i="3"/>
  <c r="V75" i="3"/>
  <c r="AN165" i="3"/>
  <c r="AN30" i="3"/>
  <c r="Q54" i="3"/>
  <c r="M18" i="3"/>
  <c r="AA149" i="3"/>
  <c r="G114" i="3"/>
  <c r="AJ118" i="3"/>
  <c r="Z128" i="3"/>
  <c r="Z63" i="3"/>
  <c r="AM147" i="3"/>
  <c r="AM67" i="3"/>
  <c r="AB36" i="3"/>
  <c r="Y76" i="3"/>
  <c r="Y35" i="3"/>
  <c r="Q70" i="3"/>
  <c r="T85" i="3"/>
  <c r="T88" i="3"/>
  <c r="AL123" i="3"/>
  <c r="AL32" i="3"/>
  <c r="AE25" i="3"/>
  <c r="AK36" i="3"/>
  <c r="N36" i="3"/>
  <c r="V93" i="3"/>
  <c r="AF56" i="3"/>
  <c r="AN67" i="3"/>
  <c r="Q149" i="3"/>
  <c r="Q118" i="3"/>
  <c r="AA154" i="3"/>
  <c r="AA85" i="3"/>
  <c r="AO143" i="3"/>
  <c r="AJ66" i="3"/>
  <c r="Z143" i="3"/>
  <c r="Z90" i="3"/>
  <c r="AM134" i="3"/>
  <c r="AM50" i="3"/>
  <c r="R67" i="3"/>
  <c r="Y145" i="3"/>
  <c r="Y58" i="3"/>
  <c r="F75" i="3"/>
  <c r="T69" i="3"/>
  <c r="T81" i="3"/>
  <c r="AL109" i="3"/>
  <c r="AL21" i="3"/>
  <c r="AL33" i="3"/>
  <c r="AO103" i="3"/>
  <c r="Q10" i="3"/>
  <c r="I126" i="3"/>
  <c r="U14" i="3"/>
  <c r="H27" i="3"/>
  <c r="AM99" i="3"/>
  <c r="L68" i="3"/>
  <c r="Q27" i="3"/>
  <c r="Y65" i="3"/>
  <c r="Q114" i="3"/>
  <c r="AA148" i="3"/>
  <c r="Z100" i="3"/>
  <c r="Y46" i="3"/>
  <c r="T39" i="3"/>
  <c r="V108" i="3"/>
  <c r="Q151" i="3"/>
  <c r="AA102" i="3"/>
  <c r="F147" i="3"/>
  <c r="H20" i="3"/>
  <c r="Z46" i="3"/>
  <c r="AM57" i="3"/>
  <c r="T46" i="3"/>
  <c r="Y92" i="3"/>
  <c r="Y49" i="3"/>
  <c r="AO82" i="3"/>
  <c r="T45" i="3"/>
  <c r="T8" i="3"/>
  <c r="AL140" i="3"/>
  <c r="AL25" i="3"/>
  <c r="P74" i="3"/>
  <c r="AG25" i="3"/>
  <c r="V107" i="3"/>
  <c r="AN163" i="3"/>
  <c r="AN89" i="3"/>
  <c r="V38" i="3"/>
  <c r="Q57" i="3"/>
  <c r="AN39" i="3"/>
  <c r="AA117" i="3"/>
  <c r="G123" i="3"/>
  <c r="P56" i="3"/>
  <c r="H92" i="3"/>
  <c r="Z140" i="3"/>
  <c r="AM169" i="3"/>
  <c r="AM92" i="3"/>
  <c r="AM77" i="3"/>
  <c r="Y123" i="3"/>
  <c r="Y62" i="3"/>
  <c r="Y37" i="3"/>
  <c r="T103" i="3"/>
  <c r="T47" i="3"/>
  <c r="AL119" i="3"/>
  <c r="AL44" i="3"/>
  <c r="L56" i="3"/>
  <c r="AN99" i="3"/>
  <c r="V131" i="3"/>
  <c r="V23" i="3"/>
  <c r="AN137" i="3"/>
  <c r="V9" i="3"/>
  <c r="Q91" i="3"/>
  <c r="M36" i="3"/>
  <c r="AA127" i="3"/>
  <c r="G83" i="3"/>
  <c r="AJ20" i="3"/>
  <c r="Z154" i="3"/>
  <c r="Z36" i="3"/>
  <c r="AM132" i="3"/>
  <c r="AM74" i="3"/>
  <c r="AB56" i="3"/>
  <c r="Y94" i="3"/>
  <c r="Y85" i="3"/>
  <c r="T153" i="3"/>
  <c r="T33" i="3"/>
  <c r="AD25" i="3"/>
  <c r="AL154" i="3"/>
  <c r="AL80" i="3"/>
  <c r="V34" i="3"/>
  <c r="Q44" i="3"/>
  <c r="N75" i="3"/>
  <c r="V151" i="3"/>
  <c r="AN155" i="3"/>
  <c r="AN94" i="3"/>
  <c r="Q124" i="3"/>
  <c r="Q51" i="3"/>
  <c r="AA120" i="3"/>
  <c r="AA97" i="3"/>
  <c r="AO104" i="3"/>
  <c r="I57" i="3"/>
  <c r="Z138" i="3"/>
  <c r="Z49" i="3"/>
  <c r="AM145" i="3"/>
  <c r="AM66" i="3"/>
  <c r="Y144" i="3"/>
  <c r="Y68" i="3"/>
  <c r="Y69" i="3"/>
  <c r="T145" i="3"/>
  <c r="T21" i="3"/>
  <c r="AD36" i="3"/>
  <c r="AL95" i="3"/>
  <c r="AL74" i="3"/>
  <c r="AJ117" i="3"/>
  <c r="F52" i="3"/>
  <c r="AJ115" i="3"/>
  <c r="H79" i="3"/>
  <c r="AH126" i="3"/>
  <c r="Z106" i="3"/>
  <c r="Y131" i="3"/>
  <c r="V58" i="3"/>
  <c r="AO10" i="3"/>
  <c r="AL104" i="3"/>
  <c r="AE24" i="3"/>
  <c r="AA43" i="3"/>
  <c r="AM129" i="3"/>
  <c r="Y34" i="3"/>
  <c r="AL139" i="3"/>
  <c r="V55" i="3"/>
  <c r="Q136" i="3"/>
  <c r="AA47" i="3"/>
  <c r="F27" i="3"/>
  <c r="Z160" i="3"/>
  <c r="Z62" i="3"/>
  <c r="AM103" i="3"/>
  <c r="AB171" i="3"/>
  <c r="Y108" i="3"/>
  <c r="Y87" i="3"/>
  <c r="AM115" i="3"/>
  <c r="T95" i="3"/>
  <c r="T14" i="3"/>
  <c r="AL118" i="3"/>
  <c r="AL41" i="3"/>
  <c r="K126" i="3"/>
  <c r="N56" i="3"/>
  <c r="V47" i="3"/>
  <c r="AN124" i="3"/>
  <c r="AN50" i="3"/>
  <c r="AN100" i="3"/>
  <c r="Q99" i="3"/>
  <c r="AI57" i="3"/>
  <c r="AA131" i="3"/>
  <c r="G71" i="3"/>
  <c r="F146" i="3"/>
  <c r="H111" i="3"/>
  <c r="Z118" i="3"/>
  <c r="AM136" i="3"/>
  <c r="AM54" i="3"/>
  <c r="AM14" i="3"/>
  <c r="Y162" i="3"/>
  <c r="Y78" i="3"/>
  <c r="U48" i="3"/>
  <c r="T152" i="3"/>
  <c r="T63" i="3"/>
  <c r="AL135" i="3"/>
  <c r="AL88" i="3"/>
  <c r="H75" i="3"/>
  <c r="AE126" i="3"/>
  <c r="V152" i="3"/>
  <c r="V46" i="3"/>
  <c r="AN123" i="3"/>
  <c r="Q154" i="3"/>
  <c r="Q52" i="3"/>
  <c r="AG68" i="3"/>
  <c r="AA153" i="3"/>
  <c r="U127" i="3"/>
  <c r="H152" i="3"/>
  <c r="Z153" i="3"/>
  <c r="Z65" i="3"/>
  <c r="AM82" i="3"/>
  <c r="AM9" i="3"/>
  <c r="Y152" i="3"/>
  <c r="Y148" i="3"/>
  <c r="Y72" i="3"/>
  <c r="T135" i="3"/>
  <c r="T75" i="3"/>
  <c r="AL145" i="3"/>
  <c r="AL99" i="3"/>
  <c r="L126" i="3"/>
  <c r="V49" i="3"/>
  <c r="AE57" i="3"/>
  <c r="N25" i="3"/>
  <c r="V92" i="3"/>
  <c r="AN166" i="3"/>
  <c r="AN24" i="3"/>
  <c r="Q142" i="3"/>
  <c r="AK67" i="3"/>
  <c r="AA141" i="3"/>
  <c r="AL15" i="3"/>
  <c r="G21" i="3"/>
  <c r="AL79" i="3"/>
  <c r="Z131" i="3"/>
  <c r="Z11" i="3"/>
  <c r="AM114" i="3"/>
  <c r="AA45" i="3"/>
  <c r="H73" i="3"/>
  <c r="H50" i="3"/>
  <c r="AA113" i="3"/>
  <c r="F113" i="3"/>
  <c r="Z23" i="3"/>
  <c r="Y82" i="3"/>
  <c r="V31" i="3"/>
  <c r="H57" i="3"/>
  <c r="H25" i="3"/>
  <c r="V64" i="3"/>
  <c r="AO56" i="3"/>
  <c r="AM156" i="3"/>
  <c r="Y88" i="3"/>
  <c r="AL64" i="3"/>
  <c r="AF75" i="3"/>
  <c r="Q72" i="3"/>
  <c r="AA36" i="3"/>
  <c r="T68" i="3"/>
  <c r="Z146" i="3"/>
  <c r="AM144" i="3"/>
  <c r="AM45" i="3"/>
  <c r="Y165" i="3"/>
  <c r="Y91" i="3"/>
  <c r="Y11" i="3"/>
  <c r="T151" i="3"/>
  <c r="T40" i="3"/>
  <c r="AD57" i="3"/>
  <c r="AL120" i="3"/>
  <c r="AL46" i="3"/>
  <c r="K67" i="3"/>
  <c r="V63" i="3"/>
  <c r="V146" i="3"/>
  <c r="AN140" i="3"/>
  <c r="AN84" i="3"/>
  <c r="Q144" i="3"/>
  <c r="Q64" i="3"/>
  <c r="Q97" i="3"/>
  <c r="AA101" i="3"/>
  <c r="U158" i="3"/>
  <c r="F82" i="3"/>
  <c r="H15" i="3"/>
  <c r="Z93" i="3"/>
  <c r="AM124" i="3"/>
  <c r="AM85" i="3"/>
  <c r="Z9" i="3"/>
  <c r="Y109" i="3"/>
  <c r="Y14" i="3"/>
  <c r="U65" i="3"/>
  <c r="T92" i="3"/>
  <c r="T10" i="3"/>
  <c r="AL161" i="3"/>
  <c r="AL83" i="3"/>
  <c r="K57" i="3"/>
  <c r="M75" i="3"/>
  <c r="V150" i="3"/>
  <c r="V28" i="3"/>
  <c r="AN70" i="3"/>
  <c r="Q121" i="3"/>
  <c r="Q98" i="3"/>
  <c r="AA63" i="3"/>
  <c r="AA108" i="3"/>
  <c r="U86" i="3"/>
  <c r="H17" i="3"/>
  <c r="Z97" i="3"/>
  <c r="AM167" i="3"/>
  <c r="AM97" i="3"/>
  <c r="AM76" i="3"/>
  <c r="Y138" i="3"/>
  <c r="Y13" i="3"/>
  <c r="Y48" i="3"/>
  <c r="T140" i="3"/>
  <c r="T76" i="3"/>
  <c r="AL156" i="3"/>
  <c r="AL42" i="3"/>
  <c r="L24" i="3"/>
  <c r="V102" i="3"/>
  <c r="AE75" i="3"/>
  <c r="N158" i="3"/>
  <c r="V74" i="3"/>
  <c r="AN127" i="3"/>
  <c r="AN74" i="3"/>
  <c r="Q111" i="3"/>
  <c r="V18" i="3"/>
  <c r="AA139" i="3"/>
  <c r="AA105" i="3"/>
  <c r="T20" i="3"/>
  <c r="H148" i="3"/>
  <c r="Z120" i="3"/>
  <c r="Z37" i="3"/>
  <c r="AM73" i="3"/>
  <c r="AM96" i="3"/>
  <c r="Y132" i="3"/>
  <c r="Y135" i="3"/>
  <c r="H93" i="3"/>
  <c r="T136" i="3"/>
  <c r="T73" i="3"/>
  <c r="AL151" i="3"/>
  <c r="AL36" i="3"/>
  <c r="AC74" i="3"/>
  <c r="AE74" i="3"/>
  <c r="V110" i="3"/>
  <c r="AN169" i="3"/>
  <c r="AN66" i="3"/>
  <c r="V82" i="3"/>
  <c r="Q108" i="3"/>
  <c r="Q62" i="3"/>
  <c r="AA115" i="3"/>
  <c r="Z72" i="3"/>
  <c r="T91" i="3"/>
  <c r="AN8" i="3"/>
  <c r="AJ102" i="3"/>
  <c r="T110" i="3"/>
  <c r="O74" i="3"/>
  <c r="V130" i="3"/>
  <c r="AM149" i="3"/>
  <c r="AD171" i="3"/>
  <c r="AA147" i="3"/>
  <c r="AM154" i="3"/>
  <c r="AL171" i="3"/>
  <c r="Q92" i="3"/>
  <c r="AA25" i="3"/>
  <c r="Y63" i="3"/>
  <c r="M57" i="3"/>
  <c r="AA37" i="3"/>
  <c r="Y126" i="3"/>
  <c r="K35" i="3"/>
  <c r="S171" i="3"/>
  <c r="AJ44" i="3"/>
  <c r="AJ104" i="3"/>
  <c r="AO55" i="3"/>
  <c r="U89" i="3"/>
  <c r="AJ69" i="3"/>
  <c r="Z130" i="3"/>
  <c r="T60" i="3"/>
  <c r="AN111" i="3"/>
  <c r="AM79" i="3"/>
  <c r="AL170" i="3"/>
  <c r="AN22" i="3"/>
  <c r="H42" i="3"/>
  <c r="F8" i="3"/>
  <c r="T146" i="3"/>
  <c r="L17" i="3"/>
  <c r="AN62" i="3"/>
  <c r="AA143" i="3"/>
  <c r="U37" i="3"/>
  <c r="H150" i="3"/>
  <c r="Z88" i="3"/>
  <c r="AM117" i="3"/>
  <c r="AM22" i="3"/>
  <c r="Y128" i="3"/>
  <c r="Y71" i="3"/>
  <c r="S128" i="3"/>
  <c r="T138" i="3"/>
  <c r="T34" i="3"/>
  <c r="AL131" i="3"/>
  <c r="AL48" i="3"/>
  <c r="L35" i="3"/>
  <c r="AI67" i="3"/>
  <c r="V136" i="3"/>
  <c r="V59" i="3"/>
  <c r="AN158" i="3"/>
  <c r="O171" i="3"/>
  <c r="Q145" i="3"/>
  <c r="Q68" i="3"/>
  <c r="AA161" i="3"/>
  <c r="AA96" i="3"/>
  <c r="AO58" i="3"/>
  <c r="AJ60" i="3"/>
  <c r="Z147" i="3"/>
  <c r="Z32" i="3"/>
  <c r="AM105" i="3"/>
  <c r="AM81" i="3"/>
  <c r="Y159" i="3"/>
  <c r="Y83" i="3"/>
  <c r="Y77" i="3"/>
  <c r="T148" i="3"/>
  <c r="T97" i="3"/>
  <c r="AD18" i="3"/>
  <c r="AL107" i="3"/>
  <c r="AL34" i="3"/>
  <c r="AN40" i="3"/>
  <c r="AE56" i="3"/>
  <c r="V171" i="3"/>
  <c r="AN136" i="3"/>
  <c r="AN81" i="3"/>
  <c r="Q112" i="3"/>
  <c r="AK126" i="3"/>
  <c r="AA126" i="3"/>
  <c r="AA91" i="3"/>
  <c r="F133" i="3"/>
  <c r="H91" i="3"/>
  <c r="Z10" i="3"/>
  <c r="AM119" i="3"/>
  <c r="AM34" i="3"/>
  <c r="R36" i="3"/>
  <c r="Y155" i="3"/>
  <c r="Y70" i="3"/>
  <c r="H28" i="3"/>
  <c r="T102" i="3"/>
  <c r="T38" i="3"/>
  <c r="AL100" i="3"/>
  <c r="AL82" i="3"/>
  <c r="AC25" i="3"/>
  <c r="AG57" i="3"/>
  <c r="AG18" i="3"/>
  <c r="V135" i="3"/>
  <c r="AF126" i="3"/>
  <c r="AN132" i="3"/>
  <c r="Q146" i="3"/>
  <c r="Q41" i="3"/>
  <c r="AA72" i="3"/>
  <c r="AA100" i="3"/>
  <c r="U117" i="3"/>
  <c r="J171" i="3"/>
  <c r="H47" i="3"/>
  <c r="Z76" i="3"/>
  <c r="AM155" i="3"/>
  <c r="AM75" i="3"/>
  <c r="U11" i="3"/>
  <c r="Y149" i="3"/>
  <c r="Y103" i="3"/>
  <c r="AM23" i="3"/>
  <c r="T99" i="3"/>
  <c r="T30" i="3"/>
  <c r="AL167" i="3"/>
  <c r="AL91" i="3"/>
  <c r="AN42" i="3"/>
  <c r="AN52" i="3"/>
  <c r="V84" i="3"/>
  <c r="AN120" i="3"/>
  <c r="AN59" i="3"/>
  <c r="Q135" i="3"/>
  <c r="Q87" i="3"/>
  <c r="AA162" i="3"/>
  <c r="AA48" i="3"/>
  <c r="AM62" i="3"/>
  <c r="AL78" i="3"/>
  <c r="AA156" i="3"/>
  <c r="AM164" i="3"/>
  <c r="AL8" i="3"/>
  <c r="Q42" i="3"/>
  <c r="AA40" i="3"/>
  <c r="R75" i="3"/>
  <c r="V137" i="3"/>
  <c r="Q23" i="3"/>
  <c r="Y129" i="3"/>
  <c r="L75" i="3"/>
  <c r="AA134" i="3"/>
  <c r="Z127" i="3"/>
  <c r="T144" i="3"/>
  <c r="AN112" i="3"/>
  <c r="U121" i="3"/>
  <c r="T119" i="3"/>
  <c r="S74" i="3"/>
  <c r="G100" i="3"/>
  <c r="V132" i="3"/>
  <c r="P35" i="3"/>
  <c r="AN133" i="3"/>
  <c r="Z121" i="3"/>
  <c r="Y26" i="3"/>
  <c r="AD56" i="3"/>
  <c r="N67" i="3"/>
  <c r="Q122" i="3"/>
  <c r="U58" i="3"/>
  <c r="AM161" i="3"/>
  <c r="Y39" i="3"/>
  <c r="AL108" i="3"/>
  <c r="V113" i="3"/>
  <c r="Q28" i="3"/>
  <c r="H74" i="3"/>
  <c r="AM68" i="3"/>
  <c r="T133" i="3"/>
  <c r="AC35" i="3"/>
  <c r="V14" i="3"/>
  <c r="AN36" i="3"/>
  <c r="H16" i="3"/>
  <c r="AM106" i="3"/>
  <c r="Y59" i="3"/>
  <c r="T65" i="3"/>
  <c r="L18" i="3"/>
  <c r="M67" i="3"/>
  <c r="V134" i="3"/>
  <c r="AN109" i="3"/>
  <c r="Q147" i="3"/>
  <c r="AK57" i="3"/>
  <c r="AA135" i="3"/>
  <c r="AM141" i="3"/>
  <c r="V127" i="3"/>
  <c r="AA112" i="3"/>
  <c r="AL102" i="3"/>
  <c r="AA151" i="3"/>
  <c r="Z73" i="3"/>
  <c r="AL13" i="3"/>
  <c r="F40" i="3"/>
  <c r="T12" i="3"/>
  <c r="AA30" i="3"/>
  <c r="AM116" i="3"/>
  <c r="AC171" i="3"/>
  <c r="AA94" i="3"/>
  <c r="AL141" i="3"/>
  <c r="AA165" i="3"/>
  <c r="V123" i="3"/>
  <c r="Y171" i="3"/>
  <c r="V87" i="3"/>
  <c r="V54" i="3"/>
  <c r="T127" i="3"/>
  <c r="AA171" i="3"/>
  <c r="T55" i="3"/>
  <c r="T156" i="3"/>
  <c r="AA75" i="3"/>
  <c r="S137" i="3"/>
  <c r="T74" i="3"/>
  <c r="AA138" i="3"/>
  <c r="AL93" i="3"/>
  <c r="T64" i="3"/>
  <c r="Y75" i="3"/>
  <c r="S94" i="3"/>
  <c r="U130" i="3"/>
  <c r="AF68" i="3"/>
  <c r="H58" i="3"/>
  <c r="AN87" i="3"/>
  <c r="Z144" i="3"/>
  <c r="Y43" i="3"/>
  <c r="AL164" i="3"/>
  <c r="V139" i="3"/>
  <c r="Q115" i="3"/>
  <c r="AO130" i="3"/>
  <c r="AM165" i="3"/>
  <c r="Y86" i="3"/>
  <c r="AL117" i="3"/>
  <c r="V106" i="3"/>
  <c r="Q67" i="3"/>
  <c r="H90" i="3"/>
  <c r="F72" i="3"/>
  <c r="T111" i="3"/>
  <c r="AC56" i="3"/>
  <c r="V35" i="3"/>
  <c r="AN78" i="3"/>
  <c r="H67" i="3"/>
  <c r="AM69" i="3"/>
  <c r="Y12" i="3"/>
  <c r="T29" i="3"/>
  <c r="T51" i="3"/>
  <c r="M68" i="3"/>
  <c r="V29" i="3"/>
  <c r="AN86" i="3"/>
  <c r="Q119" i="3"/>
  <c r="V37" i="3"/>
  <c r="AA116" i="3"/>
  <c r="Y160" i="3"/>
  <c r="V133" i="3"/>
  <c r="H51" i="3"/>
  <c r="AG35" i="3"/>
  <c r="AA111" i="3"/>
  <c r="AM72" i="3"/>
  <c r="AN151" i="3"/>
  <c r="H18" i="3"/>
  <c r="AL112" i="3"/>
  <c r="AA110" i="3"/>
  <c r="AM47" i="3"/>
  <c r="AE67" i="3"/>
  <c r="Z171" i="3"/>
  <c r="AL27" i="3"/>
  <c r="AA124" i="3"/>
  <c r="V100" i="3"/>
  <c r="Y67" i="3"/>
  <c r="V153" i="3"/>
  <c r="AL122" i="3"/>
  <c r="AN71" i="3"/>
  <c r="Z113" i="3"/>
  <c r="AM80" i="3"/>
  <c r="F57" i="3"/>
  <c r="AN114" i="3"/>
  <c r="T78" i="3"/>
  <c r="AK158" i="3"/>
  <c r="AB18" i="3"/>
  <c r="U44" i="3"/>
  <c r="F71" i="3"/>
  <c r="Z51" i="3"/>
  <c r="AM133" i="3"/>
  <c r="AI56" i="3"/>
  <c r="AM126" i="3"/>
  <c r="Y113" i="3"/>
  <c r="AL55" i="3"/>
  <c r="V79" i="3"/>
  <c r="Q100" i="3"/>
  <c r="J75" i="3"/>
  <c r="AM41" i="3"/>
  <c r="T143" i="3"/>
  <c r="AL114" i="3"/>
  <c r="AN160" i="3"/>
  <c r="AA88" i="3"/>
  <c r="Z107" i="3"/>
  <c r="Y137" i="3"/>
  <c r="T141" i="3"/>
  <c r="M74" i="3"/>
  <c r="AN153" i="3"/>
  <c r="AA119" i="3"/>
  <c r="Z81" i="3"/>
  <c r="AM153" i="3"/>
  <c r="AL138" i="3"/>
  <c r="AL168" i="3"/>
  <c r="K158" i="3"/>
  <c r="V144" i="3"/>
  <c r="AF171" i="3"/>
  <c r="AN16" i="3"/>
  <c r="Q116" i="3"/>
  <c r="AN41" i="3"/>
  <c r="AA122" i="3"/>
  <c r="Y122" i="3"/>
  <c r="AN146" i="3"/>
  <c r="Z91" i="3"/>
  <c r="V111" i="3"/>
  <c r="H101" i="3"/>
  <c r="S14" i="3"/>
  <c r="AN90" i="3"/>
  <c r="Z69" i="3"/>
  <c r="AL72" i="3"/>
  <c r="AM94" i="3"/>
  <c r="AB68" i="3"/>
  <c r="V112" i="3"/>
  <c r="Z43" i="3"/>
  <c r="L158" i="3"/>
  <c r="AA145" i="3"/>
  <c r="U79" i="3"/>
  <c r="Y104" i="3"/>
  <c r="V62" i="3"/>
  <c r="AA166" i="3"/>
  <c r="AL96" i="3"/>
  <c r="AN37" i="3"/>
  <c r="V36" i="3"/>
  <c r="Q83" i="3"/>
  <c r="V71" i="3"/>
  <c r="L74" i="3"/>
  <c r="T137" i="3"/>
  <c r="AL68" i="3"/>
  <c r="AH68" i="3"/>
  <c r="AJ134" i="3"/>
  <c r="AM170" i="3"/>
  <c r="AM84" i="3"/>
  <c r="AA129" i="3"/>
  <c r="AM162" i="3"/>
  <c r="H14" i="3"/>
  <c r="AL137" i="3"/>
  <c r="V24" i="3"/>
  <c r="Q43" i="3"/>
  <c r="AJ116" i="3"/>
  <c r="AM70" i="3"/>
  <c r="T139" i="3"/>
  <c r="AL39" i="3"/>
  <c r="AN121" i="3"/>
  <c r="AA158" i="3"/>
  <c r="Z86" i="3"/>
  <c r="Y115" i="3"/>
  <c r="T37" i="3"/>
  <c r="AG56" i="3"/>
  <c r="AN142" i="3"/>
  <c r="AA137" i="3"/>
  <c r="Z99" i="3"/>
  <c r="Y130" i="3"/>
  <c r="F17" i="3"/>
  <c r="AL126" i="3"/>
  <c r="Q50" i="3"/>
  <c r="V143" i="3"/>
  <c r="AN147" i="3"/>
  <c r="AN96" i="3"/>
  <c r="Q105" i="3"/>
  <c r="AN91" i="3"/>
  <c r="AA15" i="3"/>
  <c r="AM95" i="3"/>
  <c r="Q129" i="3"/>
  <c r="AM20" i="3"/>
  <c r="AN118" i="3"/>
  <c r="O158" i="3"/>
  <c r="Y127" i="3"/>
  <c r="Q109" i="3"/>
  <c r="AM64" i="3"/>
  <c r="V53" i="3"/>
  <c r="AN93" i="3"/>
  <c r="Y15" i="3"/>
  <c r="V22" i="3"/>
  <c r="AM131" i="3"/>
  <c r="V10" i="3"/>
  <c r="AM61" i="3"/>
  <c r="Z119" i="3"/>
  <c r="T109" i="3"/>
  <c r="AN161" i="3"/>
  <c r="AA130" i="3"/>
  <c r="AN162" i="3"/>
  <c r="T112" i="3"/>
  <c r="Q139" i="3"/>
  <c r="AM32" i="3"/>
  <c r="Q138" i="3"/>
  <c r="AA29" i="3"/>
  <c r="AA167" i="3"/>
  <c r="U153" i="3"/>
  <c r="AO114" i="3"/>
  <c r="T147" i="3"/>
  <c r="Y117" i="3"/>
  <c r="G146" i="3"/>
  <c r="AM83" i="3"/>
  <c r="T149" i="3"/>
  <c r="AL87" i="3"/>
  <c r="AN131" i="3"/>
  <c r="AA59" i="3"/>
  <c r="H85" i="3"/>
  <c r="S58" i="3"/>
  <c r="T36" i="3"/>
  <c r="Q18" i="3"/>
  <c r="AN103" i="3"/>
  <c r="AA69" i="3"/>
  <c r="AM128" i="3"/>
  <c r="Y139" i="3"/>
  <c r="AL129" i="3"/>
  <c r="AG67" i="3"/>
  <c r="AN106" i="3"/>
  <c r="G151" i="3"/>
  <c r="AM150" i="3"/>
  <c r="Y150" i="3"/>
  <c r="T154" i="3"/>
  <c r="AL152" i="3"/>
  <c r="K56" i="3"/>
  <c r="V117" i="3"/>
  <c r="AN150" i="3"/>
  <c r="AN9" i="3"/>
  <c r="Q127" i="3"/>
  <c r="AA83" i="3"/>
  <c r="AO48" i="3"/>
  <c r="O24" i="3"/>
  <c r="Q80" i="3"/>
  <c r="AM109" i="3"/>
  <c r="AN55" i="3"/>
  <c r="AA163" i="3"/>
  <c r="Y53" i="3"/>
  <c r="AA51" i="3"/>
  <c r="V78" i="3"/>
  <c r="V77" i="3"/>
  <c r="Q69" i="3"/>
  <c r="AJ76" i="3"/>
  <c r="Q113" i="3"/>
  <c r="AM53" i="3"/>
  <c r="V138" i="3"/>
  <c r="Y89" i="3"/>
  <c r="Z74" i="3"/>
  <c r="T61" i="3"/>
  <c r="AN58" i="3"/>
  <c r="AO119" i="3"/>
  <c r="Q141" i="3"/>
  <c r="V32" i="3"/>
  <c r="AO129" i="3"/>
  <c r="Y42" i="3"/>
  <c r="Q45" i="3"/>
  <c r="G156" i="3"/>
  <c r="AN53" i="3"/>
  <c r="AL17" i="3"/>
  <c r="H45" i="3"/>
  <c r="T52" i="3"/>
  <c r="S97" i="3"/>
  <c r="G47" i="3"/>
  <c r="AM21" i="3"/>
  <c r="T158" i="3"/>
  <c r="AL90" i="3"/>
  <c r="AN117" i="3"/>
  <c r="AA70" i="3"/>
  <c r="Z168" i="3"/>
  <c r="R158" i="3"/>
  <c r="T79" i="3"/>
  <c r="AN23" i="3"/>
  <c r="AN29" i="3"/>
  <c r="AA93" i="3"/>
  <c r="AM160" i="3"/>
  <c r="Y50" i="3"/>
  <c r="AL136" i="3"/>
  <c r="N18" i="3"/>
  <c r="AN32" i="3"/>
  <c r="G29" i="3"/>
  <c r="AM168" i="3"/>
  <c r="Y143" i="3"/>
  <c r="T116" i="3"/>
  <c r="AL97" i="3"/>
  <c r="Q103" i="3"/>
  <c r="V85" i="3"/>
  <c r="AN152" i="3"/>
  <c r="M17" i="3"/>
  <c r="Q34" i="3"/>
  <c r="AA146" i="3"/>
  <c r="AJ169" i="3"/>
  <c r="T24" i="3"/>
  <c r="AA164" i="3"/>
  <c r="Y134" i="3"/>
  <c r="Q65" i="3"/>
  <c r="F148" i="3"/>
  <c r="Z42" i="3"/>
  <c r="AA103" i="3"/>
  <c r="Y102" i="3"/>
  <c r="AN113" i="3"/>
  <c r="G63" i="3"/>
  <c r="T67" i="3"/>
  <c r="AN43" i="3"/>
  <c r="Y55" i="3"/>
  <c r="AN101" i="3"/>
  <c r="P18" i="3"/>
  <c r="AM112" i="3"/>
  <c r="AL149" i="3"/>
  <c r="Q130" i="3"/>
  <c r="Z29" i="3"/>
  <c r="Q26" i="3"/>
  <c r="AJ41" i="3"/>
  <c r="Y100" i="3"/>
  <c r="AL76" i="3"/>
  <c r="AL73" i="3"/>
  <c r="AM142" i="3"/>
  <c r="H11" i="3"/>
  <c r="AL70" i="3"/>
  <c r="V15" i="3"/>
  <c r="G133" i="3"/>
  <c r="Y61" i="3"/>
  <c r="AN141" i="3"/>
  <c r="AL49" i="3"/>
  <c r="AJ130" i="3"/>
  <c r="Y154" i="3"/>
  <c r="T80" i="3"/>
  <c r="V11" i="3"/>
  <c r="AN31" i="3"/>
  <c r="AA118" i="3"/>
  <c r="Z17" i="3"/>
  <c r="Y84" i="3"/>
  <c r="AD126" i="3"/>
  <c r="Q20" i="3"/>
  <c r="Q155" i="3"/>
  <c r="AO136" i="3"/>
  <c r="AM39" i="3"/>
  <c r="AL19" i="3"/>
  <c r="AL71" i="3"/>
  <c r="V154" i="3"/>
  <c r="Q46" i="3"/>
  <c r="F136" i="3"/>
  <c r="AM89" i="3"/>
  <c r="Y170" i="3"/>
  <c r="T131" i="3"/>
  <c r="AL62" i="3"/>
  <c r="AN85" i="3"/>
  <c r="V129" i="3"/>
  <c r="AN119" i="3"/>
  <c r="AN28" i="3"/>
  <c r="Q77" i="3"/>
  <c r="AA160" i="3"/>
  <c r="H77" i="3"/>
  <c r="AL165" i="3"/>
  <c r="AA28" i="3"/>
  <c r="Y36" i="3"/>
  <c r="Q110" i="3"/>
  <c r="AJ86" i="3"/>
  <c r="T66" i="3"/>
  <c r="Z116" i="3"/>
  <c r="U52" i="3"/>
  <c r="V17" i="3"/>
  <c r="I68" i="3"/>
  <c r="AL160" i="3"/>
  <c r="AN83" i="3"/>
  <c r="AJ92" i="3"/>
  <c r="Q104" i="3"/>
  <c r="T59" i="3"/>
  <c r="AM93" i="3"/>
  <c r="AL58" i="3"/>
  <c r="Y153" i="3"/>
  <c r="U87" i="3"/>
  <c r="Y151" i="3"/>
  <c r="AD68" i="3"/>
  <c r="V148" i="3"/>
  <c r="M171" i="3"/>
  <c r="N126" i="3"/>
  <c r="Z87" i="3"/>
  <c r="AK35" i="3"/>
  <c r="J172" i="9" l="1" a="1"/>
  <c r="J172" i="9" s="1"/>
  <c r="J79" i="9" a="1"/>
  <c r="J79" i="9" s="1"/>
  <c r="J291" i="9" a="1"/>
  <c r="J291" i="9" s="1"/>
  <c r="J163" i="9" a="1"/>
  <c r="J163" i="9" s="1"/>
  <c r="J175" i="9" a="1"/>
  <c r="J175" i="9" s="1"/>
  <c r="J348" i="9" a="1"/>
  <c r="J348" i="9" s="1"/>
  <c r="J288" i="9" a="1"/>
  <c r="J288" i="9" s="1"/>
  <c r="J119" i="9" a="1"/>
  <c r="J119" i="9" s="1"/>
  <c r="J223" i="9" a="1"/>
  <c r="J223" i="9" s="1"/>
  <c r="J38" i="9" a="1"/>
  <c r="J38" i="9" s="1"/>
  <c r="J214" i="9" a="1"/>
  <c r="J214" i="9" s="1"/>
  <c r="J42" i="9" a="1"/>
  <c r="J42" i="9" s="1"/>
  <c r="J115" i="9" a="1"/>
  <c r="J115" i="9" s="1"/>
  <c r="J160" i="9" a="1"/>
  <c r="J160" i="9" s="1"/>
  <c r="J89" i="9" a="1"/>
  <c r="J89" i="9" s="1"/>
  <c r="J262" i="9" a="1"/>
  <c r="J262" i="9" s="1"/>
  <c r="J86" i="9" a="1"/>
  <c r="J86" i="9" s="1"/>
  <c r="J266" i="9" a="1"/>
  <c r="J266" i="9" s="1"/>
  <c r="J27" i="9" a="1"/>
  <c r="J27" i="9" s="1"/>
  <c r="J208" i="9" a="1"/>
  <c r="J208" i="9" s="1"/>
  <c r="J31" i="9" a="1"/>
  <c r="J31" i="9" s="1"/>
  <c r="J205" i="9" a="1"/>
  <c r="J205" i="9" s="1"/>
  <c r="J324" i="9" a="1"/>
  <c r="J324" i="9" s="1"/>
  <c r="J303" i="9" a="1"/>
  <c r="J303" i="9" s="1"/>
  <c r="J134" i="9" a="1"/>
  <c r="J134" i="9" s="1"/>
  <c r="J300" i="9" a="1"/>
  <c r="J300" i="9" s="1"/>
  <c r="J138" i="9" a="1"/>
  <c r="J138" i="9" s="1"/>
  <c r="J329" i="9" a="1"/>
  <c r="J329" i="9" s="1"/>
  <c r="J243" i="9" a="1"/>
  <c r="J243" i="9" s="1"/>
  <c r="J75" i="9" a="1"/>
  <c r="J75" i="9" s="1"/>
  <c r="J247" i="9" a="1"/>
  <c r="J247" i="9" s="1"/>
  <c r="J328" i="9" a="1"/>
  <c r="J328" i="9" s="1"/>
  <c r="J320" i="9" a="1"/>
  <c r="J320" i="9" s="1"/>
  <c r="J340" i="9" a="1"/>
  <c r="J340" i="9" s="1"/>
  <c r="J279" i="9" a="1"/>
  <c r="J279" i="9" s="1"/>
  <c r="J245" i="9" a="1"/>
  <c r="J245" i="9" s="1"/>
  <c r="J232" i="9" a="1"/>
  <c r="J232" i="9" s="1"/>
  <c r="J218" i="9" a="1"/>
  <c r="J218" i="9" s="1"/>
  <c r="J198" i="9" a="1"/>
  <c r="J198" i="9" s="1"/>
  <c r="J185" i="9" a="1"/>
  <c r="J185" i="9" s="1"/>
  <c r="J171" i="9" a="1"/>
  <c r="J171" i="9" s="1"/>
  <c r="J157" i="9" a="1"/>
  <c r="J157" i="9" s="1"/>
  <c r="J144" i="9" a="1"/>
  <c r="J144" i="9" s="1"/>
  <c r="J117" i="9" a="1"/>
  <c r="J117" i="9" s="1"/>
  <c r="J104" i="9" a="1"/>
  <c r="J104" i="9" s="1"/>
  <c r="J91" i="9" a="1"/>
  <c r="J91" i="9" s="1"/>
  <c r="J78" i="9" a="1"/>
  <c r="J78" i="9" s="1"/>
  <c r="J66" i="9" a="1"/>
  <c r="J66" i="9" s="1"/>
  <c r="J53" i="9" a="1"/>
  <c r="J53" i="9" s="1"/>
  <c r="J35" i="9" a="1"/>
  <c r="J35" i="9" s="1"/>
  <c r="J10" i="9" a="1"/>
  <c r="J10" i="9" s="1"/>
  <c r="J339" i="9" a="1"/>
  <c r="J339" i="9" s="1"/>
  <c r="J298" i="9" a="1"/>
  <c r="J298" i="9" s="1"/>
  <c r="J278" i="9" a="1"/>
  <c r="J278" i="9" s="1"/>
  <c r="J265" i="9" a="1"/>
  <c r="J265" i="9" s="1"/>
  <c r="J346" i="9" a="1"/>
  <c r="J346" i="9" s="1"/>
  <c r="J306" i="9" a="1"/>
  <c r="J306" i="9" s="1"/>
  <c r="J299" i="9" a="1"/>
  <c r="J299" i="9" s="1"/>
  <c r="J292" i="9" a="1"/>
  <c r="J292" i="9" s="1"/>
  <c r="J285" i="9" a="1"/>
  <c r="J285" i="9" s="1"/>
  <c r="J272" i="9" a="1"/>
  <c r="J272" i="9" s="1"/>
  <c r="J259" i="9" a="1"/>
  <c r="J259" i="9" s="1"/>
  <c r="J238" i="9" a="1"/>
  <c r="J238" i="9" s="1"/>
  <c r="J225" i="9" a="1"/>
  <c r="J225" i="9" s="1"/>
  <c r="J204" i="9" a="1"/>
  <c r="J204" i="9" s="1"/>
  <c r="J191" i="9" a="1"/>
  <c r="J191" i="9" s="1"/>
  <c r="J178" i="9" a="1"/>
  <c r="J178" i="9" s="1"/>
  <c r="J164" i="9" a="1"/>
  <c r="J164" i="9" s="1"/>
  <c r="J151" i="9" a="1"/>
  <c r="J151" i="9" s="1"/>
  <c r="J131" i="9" a="1"/>
  <c r="J131" i="9" s="1"/>
  <c r="J110" i="9" a="1"/>
  <c r="J110" i="9" s="1"/>
  <c r="J97" i="9" a="1"/>
  <c r="J97" i="9" s="1"/>
  <c r="J84" i="9" a="1"/>
  <c r="J84" i="9" s="1"/>
  <c r="J72" i="9" a="1"/>
  <c r="J72" i="9" s="1"/>
  <c r="J60" i="9" a="1"/>
  <c r="J60" i="9" s="1"/>
  <c r="J47" i="9" a="1"/>
  <c r="J47" i="9" s="1"/>
  <c r="J16" i="9" a="1"/>
  <c r="J16" i="9" s="1"/>
  <c r="J305" i="9" a="1"/>
  <c r="J305" i="9" s="1"/>
  <c r="J284" i="9" a="1"/>
  <c r="J284" i="9" s="1"/>
  <c r="J271" i="9" a="1"/>
  <c r="J271" i="9" s="1"/>
  <c r="J333" i="9" a="1"/>
  <c r="J333" i="9" s="1"/>
  <c r="J231" i="9" a="1"/>
  <c r="J231" i="9" s="1"/>
  <c r="J177" i="9" a="1"/>
  <c r="J177" i="9" s="1"/>
  <c r="J123" i="9" a="1"/>
  <c r="J123" i="9" s="1"/>
  <c r="J71" i="9" a="1"/>
  <c r="J71" i="9" s="1"/>
  <c r="J21" i="9" a="1"/>
  <c r="J21" i="9" s="1"/>
  <c r="J90" i="9" a="1"/>
  <c r="J90" i="9" s="1"/>
  <c r="J327" i="9" a="1"/>
  <c r="J327" i="9" s="1"/>
  <c r="J224" i="9" a="1"/>
  <c r="J224" i="9" s="1"/>
  <c r="J170" i="9" a="1"/>
  <c r="J170" i="9" s="1"/>
  <c r="J116" i="9" a="1"/>
  <c r="J116" i="9" s="1"/>
  <c r="J65" i="9" a="1"/>
  <c r="J65" i="9" s="1"/>
  <c r="J15" i="9" a="1"/>
  <c r="J15" i="9" s="1"/>
  <c r="J40" i="9" a="1"/>
  <c r="J40" i="9" s="1"/>
  <c r="J319" i="9" a="1"/>
  <c r="J319" i="9" s="1"/>
  <c r="J109" i="9" a="1"/>
  <c r="J109" i="9" s="1"/>
  <c r="J59" i="9" a="1"/>
  <c r="J59" i="9" s="1"/>
  <c r="J9" i="9" a="1"/>
  <c r="J9" i="9" s="1"/>
  <c r="J143" i="9" a="1"/>
  <c r="J143" i="9" s="1"/>
  <c r="J137" i="9" a="1"/>
  <c r="J137" i="9" s="1"/>
  <c r="J313" i="9" a="1"/>
  <c r="J313" i="9" s="1"/>
  <c r="J211" i="9" a="1"/>
  <c r="J211" i="9" s="1"/>
  <c r="J156" i="9" a="1"/>
  <c r="J156" i="9" s="1"/>
  <c r="J103" i="9" a="1"/>
  <c r="J103" i="9" s="1"/>
  <c r="J52" i="9" a="1"/>
  <c r="J52" i="9" s="1"/>
  <c r="J251" i="9" a="1"/>
  <c r="J251" i="9" s="1"/>
  <c r="J258" i="9" a="1"/>
  <c r="J258" i="9" s="1"/>
  <c r="J150" i="9" a="1"/>
  <c r="J150" i="9" s="1"/>
  <c r="J96" i="9" a="1"/>
  <c r="J96" i="9" s="1"/>
  <c r="J46" i="9" a="1"/>
  <c r="J46" i="9" s="1"/>
  <c r="J197" i="9" a="1"/>
  <c r="J197" i="9" s="1"/>
  <c r="J244" i="9" a="1"/>
  <c r="J244" i="9" s="1"/>
  <c r="J34" i="9" a="1"/>
  <c r="J34" i="9" s="1"/>
  <c r="J237" i="9" a="1"/>
  <c r="J237" i="9" s="1"/>
  <c r="J184" i="9" a="1"/>
  <c r="J184" i="9" s="1"/>
  <c r="J130" i="9" a="1"/>
  <c r="J130" i="9" s="1"/>
  <c r="J77" i="9" a="1"/>
  <c r="J77" i="9" s="1"/>
  <c r="J28" i="9" a="1"/>
  <c r="J28" i="9" s="1"/>
  <c r="J190" i="9" a="1"/>
  <c r="J190" i="9" s="1"/>
  <c r="J345" i="9" a="1"/>
  <c r="J345" i="9" s="1"/>
  <c r="J277" i="9" a="1"/>
  <c r="J277" i="9" s="1"/>
  <c r="J217" i="9" a="1"/>
  <c r="J217" i="9" s="1"/>
  <c r="J149" i="9" a="1"/>
  <c r="J149" i="9" s="1"/>
  <c r="J83" i="9" a="1"/>
  <c r="J83" i="9" s="1"/>
  <c r="J20" i="9" a="1"/>
  <c r="J20" i="9" s="1"/>
  <c r="J297" i="9" a="1"/>
  <c r="J297" i="9" s="1"/>
  <c r="J229" i="9" a="1"/>
  <c r="J229" i="9" s="1"/>
  <c r="J169" i="9" a="1"/>
  <c r="J169" i="9" s="1"/>
  <c r="J101" i="9" a="1"/>
  <c r="J101" i="9" s="1"/>
  <c r="J32" i="9" a="1"/>
  <c r="J32" i="9" s="1"/>
  <c r="J316" i="9" a="1"/>
  <c r="J316" i="9" s="1"/>
  <c r="J255" i="9" a="1"/>
  <c r="J255" i="9" s="1"/>
  <c r="J195" i="9" a="1"/>
  <c r="J195" i="9" s="1"/>
  <c r="J127" i="9" a="1"/>
  <c r="J127" i="9" s="1"/>
  <c r="J69" i="9" a="1"/>
  <c r="J69" i="9" s="1"/>
  <c r="J342" i="9" a="1"/>
  <c r="J342" i="9" s="1"/>
  <c r="J275" i="9" a="1"/>
  <c r="J275" i="9" s="1"/>
  <c r="J207" i="9" a="1"/>
  <c r="J207" i="9" s="1"/>
  <c r="J147" i="9" a="1"/>
  <c r="J147" i="9" s="1"/>
  <c r="J81" i="9" a="1"/>
  <c r="J81" i="9" s="1"/>
  <c r="J24" i="9" a="1"/>
  <c r="J24" i="9" s="1"/>
  <c r="J294" i="9" a="1"/>
  <c r="J294" i="9" s="1"/>
  <c r="J240" i="9" a="1"/>
  <c r="J240" i="9" s="1"/>
  <c r="J166" i="9" a="1"/>
  <c r="J166" i="9" s="1"/>
  <c r="J112" i="9" a="1"/>
  <c r="J112" i="9" s="1"/>
  <c r="J36" i="9" a="1"/>
  <c r="J36" i="9" s="1"/>
  <c r="J321" i="9" a="1"/>
  <c r="J321" i="9" s="1"/>
  <c r="J252" i="9" a="1"/>
  <c r="J252" i="9" s="1"/>
  <c r="J199" i="9" a="1"/>
  <c r="J199" i="9" s="1"/>
  <c r="J124" i="9" a="1"/>
  <c r="J124" i="9" s="1"/>
  <c r="J67" i="9" a="1"/>
  <c r="J67" i="9" s="1"/>
  <c r="J338" i="9" a="1"/>
  <c r="J338" i="9" s="1"/>
  <c r="J270" i="9" a="1"/>
  <c r="J270" i="9" s="1"/>
  <c r="J210" i="9" a="1"/>
  <c r="J210" i="9" s="1"/>
  <c r="J142" i="9" a="1"/>
  <c r="J142" i="9" s="1"/>
  <c r="J70" i="9" a="1"/>
  <c r="J70" i="9" s="1"/>
  <c r="J14" i="9" a="1"/>
  <c r="J14" i="9" s="1"/>
  <c r="J290" i="9" a="1"/>
  <c r="J290" i="9" s="1"/>
  <c r="J222" i="9" a="1"/>
  <c r="J222" i="9" s="1"/>
  <c r="J162" i="9" a="1"/>
  <c r="J162" i="9" s="1"/>
  <c r="J95" i="9" a="1"/>
  <c r="J95" i="9" s="1"/>
  <c r="J26" i="9" a="1"/>
  <c r="J26" i="9" s="1"/>
  <c r="J310" i="9" a="1"/>
  <c r="J310" i="9" s="1"/>
  <c r="J249" i="9" a="1"/>
  <c r="J249" i="9" s="1"/>
  <c r="J181" i="9" a="1"/>
  <c r="J181" i="9" s="1"/>
  <c r="J121" i="9" a="1"/>
  <c r="J121" i="9" s="1"/>
  <c r="J63" i="9" a="1"/>
  <c r="J63" i="9" s="1"/>
  <c r="J336" i="9" a="1"/>
  <c r="J336" i="9" s="1"/>
  <c r="J261" i="9" a="1"/>
  <c r="J261" i="9" s="1"/>
  <c r="J201" i="9" a="1"/>
  <c r="J201" i="9" s="1"/>
  <c r="J133" i="9" a="1"/>
  <c r="J133" i="9" s="1"/>
  <c r="J74" i="9" a="1"/>
  <c r="J74" i="9" s="1"/>
  <c r="J18" i="9" a="1"/>
  <c r="J18" i="9" s="1"/>
  <c r="J287" i="9" a="1"/>
  <c r="J287" i="9" s="1"/>
  <c r="J227" i="9" a="1"/>
  <c r="J227" i="9" s="1"/>
  <c r="J159" i="9" a="1"/>
  <c r="J159" i="9" s="1"/>
  <c r="J99" i="9" a="1"/>
  <c r="J99" i="9" s="1"/>
  <c r="J30" i="9" a="1"/>
  <c r="J30" i="9" s="1"/>
  <c r="J314" i="9" a="1"/>
  <c r="J314" i="9" s="1"/>
  <c r="J246" i="9" a="1"/>
  <c r="J246" i="9" s="1"/>
  <c r="J192" i="9" a="1"/>
  <c r="J192" i="9" s="1"/>
  <c r="J118" i="9" a="1"/>
  <c r="J118" i="9" s="1"/>
  <c r="J48" i="9" a="1"/>
  <c r="J48" i="9" s="1"/>
  <c r="J332" i="9" a="1"/>
  <c r="J332" i="9" s="1"/>
  <c r="J264" i="9" a="1"/>
  <c r="J264" i="9" s="1"/>
  <c r="J203" i="9" a="1"/>
  <c r="J203" i="9" s="1"/>
  <c r="J136" i="9" a="1"/>
  <c r="J136" i="9" s="1"/>
  <c r="J64" i="9" a="1"/>
  <c r="J64" i="9" s="1"/>
  <c r="J8" i="9" a="1"/>
  <c r="J8" i="9" s="1"/>
  <c r="J283" i="9" a="1"/>
  <c r="J283" i="9" s="1"/>
  <c r="J216" i="9" a="1"/>
  <c r="J216" i="9" s="1"/>
  <c r="J155" i="9" a="1"/>
  <c r="J155" i="9" s="1"/>
  <c r="J88" i="9" a="1"/>
  <c r="J88" i="9" s="1"/>
  <c r="J13" i="9" a="1"/>
  <c r="J13" i="9" s="1"/>
  <c r="J302" i="9" a="1"/>
  <c r="J302" i="9" s="1"/>
  <c r="J242" i="9" a="1"/>
  <c r="J242" i="9" s="1"/>
  <c r="J174" i="9" a="1"/>
  <c r="J174" i="9" s="1"/>
  <c r="J114" i="9" a="1"/>
  <c r="J114" i="9" s="1"/>
  <c r="J56" i="9" a="1"/>
  <c r="J56" i="9" s="1"/>
  <c r="J330" i="9" a="1"/>
  <c r="J330" i="9" s="1"/>
  <c r="J254" i="9" a="1"/>
  <c r="J254" i="9" s="1"/>
  <c r="J194" i="9" a="1"/>
  <c r="J194" i="9" s="1"/>
  <c r="J126" i="9" a="1"/>
  <c r="J126" i="9" s="1"/>
  <c r="J68" i="9" a="1"/>
  <c r="J68" i="9" s="1"/>
  <c r="J12" i="9" a="1"/>
  <c r="J12" i="9" s="1"/>
  <c r="J281" i="9" a="1"/>
  <c r="J281" i="9" s="1"/>
  <c r="J213" i="9" a="1"/>
  <c r="J213" i="9" s="1"/>
  <c r="J153" i="9" a="1"/>
  <c r="J153" i="9" s="1"/>
  <c r="J80" i="9" a="1"/>
  <c r="J80" i="9" s="1"/>
  <c r="J23" i="9" a="1"/>
  <c r="J23" i="9" s="1"/>
  <c r="J307" i="9" a="1"/>
  <c r="J307" i="9" s="1"/>
  <c r="J239" i="9" a="1"/>
  <c r="J239" i="9" s="1"/>
  <c r="J179" i="9" a="1"/>
  <c r="J179" i="9" s="1"/>
  <c r="J111" i="9" a="1"/>
  <c r="J111" i="9" s="1"/>
  <c r="J41" i="9" a="1"/>
  <c r="J41" i="9" s="1"/>
  <c r="J326" i="9" a="1"/>
  <c r="J326" i="9" s="1"/>
  <c r="J257" i="9" a="1"/>
  <c r="J257" i="9" s="1"/>
  <c r="J196" i="9" a="1"/>
  <c r="J196" i="9" s="1"/>
  <c r="J129" i="9" a="1"/>
  <c r="J129" i="9" s="1"/>
  <c r="J58" i="9" a="1"/>
  <c r="J58" i="9" s="1"/>
  <c r="J344" i="9" a="1"/>
  <c r="J344" i="9" s="1"/>
  <c r="J276" i="9" a="1"/>
  <c r="J276" i="9" s="1"/>
  <c r="J209" i="9" a="1"/>
  <c r="J209" i="9" s="1"/>
  <c r="J148" i="9" a="1"/>
  <c r="J148" i="9" s="1"/>
  <c r="J82" i="9" a="1"/>
  <c r="J82" i="9" s="1"/>
  <c r="J349" i="9" a="1"/>
  <c r="J349" i="9" s="1"/>
  <c r="J296" i="9" a="1"/>
  <c r="J296" i="9" s="1"/>
  <c r="J235" i="9" a="1"/>
  <c r="J235" i="9" s="1"/>
  <c r="J168" i="9" a="1"/>
  <c r="J168" i="9" s="1"/>
  <c r="J107" i="9" a="1"/>
  <c r="J107" i="9" s="1"/>
  <c r="J50" i="9" a="1"/>
  <c r="J50" i="9" s="1"/>
  <c r="J323" i="9" a="1"/>
  <c r="J323" i="9" s="1"/>
  <c r="J248" i="9" a="1"/>
  <c r="J248" i="9" s="1"/>
  <c r="J187" i="9" a="1"/>
  <c r="J187" i="9" s="1"/>
  <c r="J120" i="9" a="1"/>
  <c r="J120" i="9" s="1"/>
  <c r="J62" i="9" a="1"/>
  <c r="J62" i="9" s="1"/>
  <c r="J335" i="9" a="1"/>
  <c r="J335" i="9" s="1"/>
  <c r="J274" i="9" a="1"/>
  <c r="J274" i="9" s="1"/>
  <c r="J206" i="9" a="1"/>
  <c r="J206" i="9" s="1"/>
  <c r="J146" i="9" a="1"/>
  <c r="J146" i="9" s="1"/>
  <c r="J73" i="9" a="1"/>
  <c r="J73" i="9" s="1"/>
  <c r="J11" i="9" a="1"/>
  <c r="J11" i="9" s="1"/>
  <c r="J293" i="9" a="1"/>
  <c r="J293" i="9" s="1"/>
  <c r="J233" i="9" a="1"/>
  <c r="J233" i="9" s="1"/>
  <c r="J165" i="9" a="1"/>
  <c r="J165" i="9" s="1"/>
  <c r="J105" i="9" a="1"/>
  <c r="J105" i="9" s="1"/>
  <c r="J29" i="9" a="1"/>
  <c r="J29" i="9" s="1"/>
  <c r="J318" i="9" a="1"/>
  <c r="J318" i="9" s="1"/>
  <c r="J250" i="9" a="1"/>
  <c r="J250" i="9" s="1"/>
  <c r="J189" i="9" a="1"/>
  <c r="J189" i="9" s="1"/>
  <c r="J122" i="9" a="1"/>
  <c r="J122" i="9" s="1"/>
  <c r="J45" i="9" a="1"/>
  <c r="J45" i="9" s="1"/>
  <c r="J325" i="9" a="1"/>
  <c r="J325" i="9" s="1"/>
  <c r="J269" i="9" a="1"/>
  <c r="J269" i="9" s="1"/>
  <c r="J202" i="9" a="1"/>
  <c r="J202" i="9" s="1"/>
  <c r="J141" i="9" a="1"/>
  <c r="J141" i="9" s="1"/>
  <c r="J76" i="9" a="1"/>
  <c r="J76" i="9" s="1"/>
  <c r="J343" i="9" a="1"/>
  <c r="J343" i="9" s="1"/>
  <c r="J289" i="9" a="1"/>
  <c r="J289" i="9" s="1"/>
  <c r="J228" i="9" a="1"/>
  <c r="J228" i="9" s="1"/>
  <c r="J161" i="9" a="1"/>
  <c r="J161" i="9" s="1"/>
  <c r="J100" i="9" a="1"/>
  <c r="J100" i="9" s="1"/>
  <c r="J44" i="9" a="1"/>
  <c r="J44" i="9" s="1"/>
  <c r="J309" i="9" a="1"/>
  <c r="J309" i="9" s="1"/>
  <c r="J241" i="9" a="1"/>
  <c r="J241" i="9" s="1"/>
  <c r="J180" i="9" a="1"/>
  <c r="J180" i="9" s="1"/>
  <c r="J113" i="9" a="1"/>
  <c r="J113" i="9" s="1"/>
  <c r="J55" i="9" a="1"/>
  <c r="J55" i="9" s="1"/>
  <c r="J322" i="9" a="1"/>
  <c r="J322" i="9" s="1"/>
  <c r="J267" i="9" a="1"/>
  <c r="J267" i="9" s="1"/>
  <c r="J200" i="9" a="1"/>
  <c r="J200" i="9" s="1"/>
  <c r="J139" i="9" a="1"/>
  <c r="J139" i="9" s="1"/>
  <c r="J61" i="9" a="1"/>
  <c r="J61" i="9" s="1"/>
  <c r="J347" i="9" a="1"/>
  <c r="J347" i="9" s="1"/>
  <c r="J286" i="9" a="1"/>
  <c r="J286" i="9" s="1"/>
  <c r="J226" i="9" a="1"/>
  <c r="J226" i="9" s="1"/>
  <c r="J158" i="9" a="1"/>
  <c r="J158" i="9" s="1"/>
  <c r="J98" i="9" a="1"/>
  <c r="J98" i="9" s="1"/>
  <c r="J22" i="9" a="1"/>
  <c r="J22" i="9" s="1"/>
  <c r="J312" i="9" a="1"/>
  <c r="J312" i="9" s="1"/>
  <c r="J236" i="9" a="1"/>
  <c r="J236" i="9" s="1"/>
  <c r="J183" i="9" a="1"/>
  <c r="J183" i="9" s="1"/>
  <c r="J108" i="9" a="1"/>
  <c r="J108" i="9" s="1"/>
  <c r="J39" i="9" a="1"/>
  <c r="J39" i="9" s="1"/>
  <c r="J317" i="9" a="1"/>
  <c r="J317" i="9" s="1"/>
  <c r="J263" i="9" a="1"/>
  <c r="J263" i="9" s="1"/>
  <c r="J188" i="9" a="1"/>
  <c r="J188" i="9" s="1"/>
  <c r="J135" i="9" a="1"/>
  <c r="J135" i="9" s="1"/>
  <c r="J57" i="9" a="1"/>
  <c r="J57" i="9" s="1"/>
  <c r="J337" i="9" a="1"/>
  <c r="J337" i="9" s="1"/>
  <c r="J282" i="9" a="1"/>
  <c r="J282" i="9" s="1"/>
  <c r="J221" i="9" a="1"/>
  <c r="J221" i="9" s="1"/>
  <c r="J154" i="9" a="1"/>
  <c r="J154" i="9" s="1"/>
  <c r="J94" i="9" a="1"/>
  <c r="J94" i="9" s="1"/>
  <c r="J25" i="9" a="1"/>
  <c r="J25" i="9" s="1"/>
  <c r="J301" i="9" a="1"/>
  <c r="J301" i="9" s="1"/>
  <c r="J234" i="9" a="1"/>
  <c r="J234" i="9" s="1"/>
  <c r="J173" i="9" a="1"/>
  <c r="J173" i="9" s="1"/>
  <c r="J106" i="9" a="1"/>
  <c r="J106" i="9" s="1"/>
  <c r="J43" i="9" a="1"/>
  <c r="J43" i="9" s="1"/>
  <c r="J315" i="9" a="1"/>
  <c r="J315" i="9" s="1"/>
  <c r="J260" i="9" a="1"/>
  <c r="J260" i="9" s="1"/>
  <c r="J193" i="9" a="1"/>
  <c r="J193" i="9" s="1"/>
  <c r="J132" i="9" a="1"/>
  <c r="J132" i="9" s="1"/>
  <c r="J54" i="9" a="1"/>
  <c r="J54" i="9" s="1"/>
  <c r="J341" i="9" a="1"/>
  <c r="J341" i="9" s="1"/>
  <c r="J280" i="9" a="1"/>
  <c r="J280" i="9" s="1"/>
  <c r="J219" i="9" a="1"/>
  <c r="J219" i="9" s="1"/>
  <c r="J152" i="9" a="1"/>
  <c r="J152" i="9" s="1"/>
  <c r="J92" i="9" a="1"/>
  <c r="J92" i="9" s="1"/>
  <c r="J17" i="9" a="1"/>
  <c r="J17" i="9" s="1"/>
  <c r="J304" i="9" a="1"/>
  <c r="J304" i="9" s="1"/>
  <c r="J230" i="9" a="1"/>
  <c r="J230" i="9" s="1"/>
  <c r="J176" i="9" a="1"/>
  <c r="J176" i="9" s="1"/>
  <c r="J102" i="9" a="1"/>
  <c r="J102" i="9" s="1"/>
  <c r="J33" i="9" a="1"/>
  <c r="J33" i="9" s="1"/>
  <c r="J311" i="9" a="1"/>
  <c r="J311" i="9" s="1"/>
  <c r="J256" i="9" a="1"/>
  <c r="J256" i="9" s="1"/>
  <c r="J182" i="9" a="1"/>
  <c r="J182" i="9" s="1"/>
  <c r="J128" i="9" a="1"/>
  <c r="J128" i="9" s="1"/>
  <c r="J51" i="9" a="1"/>
  <c r="J51" i="9" s="1"/>
  <c r="J331" i="9" a="1"/>
  <c r="J331" i="9" s="1"/>
  <c r="J268" i="9" a="1"/>
  <c r="J268" i="9" s="1"/>
  <c r="J215" i="9" a="1"/>
  <c r="J215" i="9" s="1"/>
  <c r="J140" i="9" a="1"/>
  <c r="J140" i="9" s="1"/>
  <c r="J87" i="9" a="1"/>
  <c r="J87" i="9" s="1"/>
  <c r="J19" i="9" a="1"/>
  <c r="J19" i="9" s="1"/>
  <c r="J295" i="9" a="1"/>
  <c r="J295" i="9" s="1"/>
  <c r="J220" i="9" a="1"/>
  <c r="J220" i="9" s="1"/>
  <c r="J167" i="9" a="1"/>
  <c r="J167" i="9" s="1"/>
  <c r="J93" i="9" a="1"/>
  <c r="J93" i="9" s="1"/>
  <c r="J37" i="9" a="1"/>
  <c r="J37" i="9" s="1"/>
  <c r="J308" i="9" a="1"/>
  <c r="J308" i="9" s="1"/>
  <c r="J253" i="9" a="1"/>
  <c r="J253" i="9" s="1"/>
  <c r="J186" i="9" a="1"/>
  <c r="J186" i="9" s="1"/>
  <c r="J125" i="9" a="1"/>
  <c r="J125" i="9" s="1"/>
  <c r="J49" i="9" a="1"/>
  <c r="J49" i="9" s="1"/>
  <c r="J334" i="9" a="1"/>
  <c r="J334" i="9" s="1"/>
  <c r="J273" i="9" a="1"/>
  <c r="J273" i="9" s="1"/>
  <c r="J212" i="9" a="1"/>
  <c r="J212" i="9" s="1"/>
  <c r="J145" i="9" a="1"/>
  <c r="J145" i="9" s="1"/>
  <c r="J85" i="9" a="1"/>
  <c r="J85" i="9" s="1"/>
  <c r="J350" i="9" a="1"/>
  <c r="J350" i="9" s="1"/>
  <c r="AL172" i="3"/>
  <c r="AN172" i="3"/>
  <c r="V172" i="3"/>
  <c r="T172" i="3"/>
  <c r="S172" i="3"/>
  <c r="F172" i="3"/>
  <c r="AM172" i="3"/>
  <c r="Z172" i="3"/>
  <c r="AJ172" i="3"/>
  <c r="U172" i="3"/>
  <c r="Q172" i="3"/>
  <c r="AO172" i="3"/>
  <c r="AA172" i="3"/>
  <c r="H172" i="3"/>
  <c r="Y172" i="3"/>
  <c r="G172" i="3"/>
  <c r="F7" i="5"/>
  <c r="G7" i="4"/>
  <c r="G7" i="5" s="1"/>
  <c r="I7" i="4"/>
  <c r="I7" i="5" s="1"/>
  <c r="H7" i="4"/>
  <c r="H7" i="5" s="1"/>
  <c r="F7" i="11"/>
  <c r="F7" i="12"/>
  <c r="R1" i="3"/>
  <c r="J1" i="3"/>
  <c r="Q1" i="3"/>
  <c r="I1" i="3"/>
  <c r="P1" i="3"/>
  <c r="H1" i="3"/>
  <c r="V1" i="3"/>
  <c r="N1" i="3"/>
  <c r="U1" i="3"/>
  <c r="F1" i="3"/>
  <c r="T1" i="3"/>
  <c r="L1" i="3"/>
  <c r="G1" i="3"/>
  <c r="S1" i="3"/>
  <c r="M1" i="3"/>
  <c r="K1" i="3"/>
  <c r="O1" i="3"/>
  <c r="AI1" i="3"/>
  <c r="AA1" i="3"/>
  <c r="AH1" i="3"/>
  <c r="Z1" i="3"/>
  <c r="AO1" i="3"/>
  <c r="AG1" i="3"/>
  <c r="AM1" i="3"/>
  <c r="AE1" i="3"/>
  <c r="AL1" i="3"/>
  <c r="AK1" i="3"/>
  <c r="AJ1" i="3"/>
  <c r="AC1" i="3"/>
  <c r="AN1" i="3"/>
  <c r="Y1" i="3"/>
  <c r="AB1" i="3"/>
  <c r="AF1" i="3"/>
  <c r="AD1" i="3"/>
  <c r="F7" i="6"/>
  <c r="F7" i="10"/>
  <c r="F7" i="8"/>
  <c r="AI92" i="3"/>
  <c r="AI132" i="3"/>
  <c r="AI155" i="3"/>
  <c r="AI29" i="3"/>
  <c r="P46" i="3"/>
  <c r="J93" i="3"/>
  <c r="AI99" i="3"/>
  <c r="AI163" i="3"/>
  <c r="AC53" i="3"/>
  <c r="AI106" i="3"/>
  <c r="AC136" i="3"/>
  <c r="AI161" i="3"/>
  <c r="P51" i="3"/>
  <c r="P12" i="3"/>
  <c r="P30" i="3"/>
  <c r="AI85" i="3"/>
  <c r="AI149" i="3"/>
  <c r="AI28" i="3"/>
  <c r="AI72" i="3"/>
  <c r="P105" i="3"/>
  <c r="AI61" i="3"/>
  <c r="AE131" i="3"/>
  <c r="AI81" i="3"/>
  <c r="AK150" i="3"/>
  <c r="AE139" i="3"/>
  <c r="AE94" i="3"/>
  <c r="AE129" i="3"/>
  <c r="L12" i="3"/>
  <c r="L148" i="3"/>
  <c r="AE41" i="3"/>
  <c r="AE59" i="3"/>
  <c r="L102" i="3"/>
  <c r="AK145" i="3"/>
  <c r="AE156" i="3"/>
  <c r="L30" i="3"/>
  <c r="P69" i="3"/>
  <c r="AK27" i="3"/>
  <c r="AK69" i="3"/>
  <c r="AE83" i="3"/>
  <c r="AE99" i="3"/>
  <c r="AE142" i="3"/>
  <c r="AK11" i="3"/>
  <c r="R140" i="3"/>
  <c r="R141" i="3"/>
  <c r="R61" i="3"/>
  <c r="AC83" i="3"/>
  <c r="R135" i="3"/>
  <c r="R23" i="3"/>
  <c r="AK70" i="3"/>
  <c r="R109" i="3"/>
  <c r="R97" i="3"/>
  <c r="J39" i="3"/>
  <c r="J50" i="3"/>
  <c r="AC37" i="3"/>
  <c r="AK155" i="3"/>
  <c r="AK102" i="3"/>
  <c r="R94" i="3"/>
  <c r="J42" i="3"/>
  <c r="J52" i="3"/>
  <c r="J60" i="3"/>
  <c r="R34" i="3"/>
  <c r="R50" i="3"/>
  <c r="AC8" i="3"/>
  <c r="AK167" i="3"/>
  <c r="AC33" i="3"/>
  <c r="AK91" i="3"/>
  <c r="AC28" i="3"/>
  <c r="AC165" i="3"/>
  <c r="R55" i="3"/>
  <c r="J20" i="3"/>
  <c r="J115" i="3"/>
  <c r="AC143" i="3"/>
  <c r="AK121" i="3"/>
  <c r="AC168" i="3"/>
  <c r="AC9" i="3"/>
  <c r="AC152" i="3"/>
  <c r="J147" i="3"/>
  <c r="L8" i="3"/>
  <c r="R133" i="3"/>
  <c r="J14" i="3"/>
  <c r="AK43" i="3"/>
  <c r="P10" i="3"/>
  <c r="R112" i="3"/>
  <c r="AC78" i="3"/>
  <c r="L103" i="3"/>
  <c r="J100" i="3"/>
  <c r="L16" i="3"/>
  <c r="AK53" i="3"/>
  <c r="J153" i="3"/>
  <c r="AC46" i="3"/>
  <c r="R14" i="3"/>
  <c r="AK45" i="3"/>
  <c r="AI101" i="3"/>
  <c r="AI119" i="3"/>
  <c r="AI138" i="3"/>
  <c r="J110" i="3"/>
  <c r="AE93" i="3"/>
  <c r="R30" i="3"/>
  <c r="P21" i="3"/>
  <c r="AK44" i="3"/>
  <c r="P32" i="3"/>
  <c r="R52" i="3"/>
  <c r="P88" i="3"/>
  <c r="AI167" i="3"/>
  <c r="AC162" i="3"/>
  <c r="J87" i="3"/>
  <c r="AK37" i="3"/>
  <c r="J19" i="3"/>
  <c r="P26" i="3"/>
  <c r="AC170" i="3"/>
  <c r="P77" i="3"/>
  <c r="P45" i="3"/>
  <c r="AI87" i="3"/>
  <c r="AE109" i="3"/>
  <c r="P92" i="3"/>
  <c r="P132" i="3"/>
  <c r="P155" i="3"/>
  <c r="P29" i="3"/>
  <c r="AI46" i="3"/>
  <c r="AK60" i="3"/>
  <c r="P99" i="3"/>
  <c r="AI52" i="3"/>
  <c r="J53" i="3"/>
  <c r="P106" i="3"/>
  <c r="J136" i="3"/>
  <c r="AE134" i="3"/>
  <c r="P147" i="3"/>
  <c r="R117" i="3"/>
  <c r="AC31" i="3"/>
  <c r="AC133" i="3"/>
  <c r="P149" i="3"/>
  <c r="P28" i="3"/>
  <c r="P72" i="3"/>
  <c r="AI105" i="3"/>
  <c r="P61" i="3"/>
  <c r="L131" i="3"/>
  <c r="AI113" i="3"/>
  <c r="AE88" i="3"/>
  <c r="L153" i="3"/>
  <c r="L94" i="3"/>
  <c r="L129" i="3"/>
  <c r="AE12" i="3"/>
  <c r="AE31" i="3"/>
  <c r="AE80" i="3"/>
  <c r="L78" i="3"/>
  <c r="L14" i="3"/>
  <c r="AE58" i="3"/>
  <c r="AE164" i="3"/>
  <c r="AE30" i="3"/>
  <c r="AI69" i="3"/>
  <c r="R27" i="3"/>
  <c r="R69" i="3"/>
  <c r="L83" i="3"/>
  <c r="L99" i="3"/>
  <c r="L142" i="3"/>
  <c r="R11" i="3"/>
  <c r="AK140" i="3"/>
  <c r="AK141" i="3"/>
  <c r="AK61" i="3"/>
  <c r="AK41" i="3"/>
  <c r="R142" i="3"/>
  <c r="AC114" i="3"/>
  <c r="AK130" i="3"/>
  <c r="AK76" i="3"/>
  <c r="AC142" i="3"/>
  <c r="AK137" i="3"/>
  <c r="R49" i="3"/>
  <c r="R151" i="3"/>
  <c r="AC103" i="3"/>
  <c r="AC91" i="3"/>
  <c r="AK138" i="3"/>
  <c r="AC109" i="3"/>
  <c r="AK78" i="3"/>
  <c r="AC154" i="3"/>
  <c r="AC166" i="3"/>
  <c r="AK50" i="3"/>
  <c r="J8" i="3"/>
  <c r="AC161" i="3"/>
  <c r="J33" i="3"/>
  <c r="R91" i="3"/>
  <c r="J28" i="3"/>
  <c r="AK39" i="3"/>
  <c r="AC123" i="3"/>
  <c r="AK86" i="3"/>
  <c r="AC138" i="3"/>
  <c r="J143" i="3"/>
  <c r="R121" i="3"/>
  <c r="AK161" i="3"/>
  <c r="J9" i="3"/>
  <c r="J152" i="3"/>
  <c r="AC147" i="3"/>
  <c r="AE8" i="3"/>
  <c r="AK133" i="3"/>
  <c r="AC96" i="3"/>
  <c r="R43" i="3"/>
  <c r="AK106" i="3"/>
  <c r="AC64" i="3"/>
  <c r="AE44" i="3"/>
  <c r="P40" i="3"/>
  <c r="AI151" i="3"/>
  <c r="L133" i="3"/>
  <c r="R28" i="3"/>
  <c r="AC70" i="3"/>
  <c r="AC45" i="3"/>
  <c r="AC43" i="3"/>
  <c r="AI153" i="3"/>
  <c r="P101" i="3"/>
  <c r="P119" i="3"/>
  <c r="P138" i="3"/>
  <c r="AI86" i="3"/>
  <c r="AK22" i="3"/>
  <c r="R51" i="3"/>
  <c r="AI48" i="3"/>
  <c r="AK79" i="3"/>
  <c r="P78" i="3"/>
  <c r="AK52" i="3"/>
  <c r="AI88" i="3"/>
  <c r="R154" i="3"/>
  <c r="AC148" i="3"/>
  <c r="P42" i="3"/>
  <c r="L151" i="3"/>
  <c r="AC19" i="3"/>
  <c r="AI26" i="3"/>
  <c r="AC137" i="3"/>
  <c r="L29" i="3"/>
  <c r="AI53" i="3"/>
  <c r="AI109" i="3"/>
  <c r="AC54" i="3"/>
  <c r="P154" i="3"/>
  <c r="J29" i="3"/>
  <c r="L119" i="3"/>
  <c r="AK82" i="3"/>
  <c r="AE100" i="3"/>
  <c r="AC38" i="3"/>
  <c r="AE92" i="3"/>
  <c r="L82" i="3"/>
  <c r="AC167" i="3"/>
  <c r="AE130" i="3"/>
  <c r="R21" i="3"/>
  <c r="AI71" i="3"/>
  <c r="AI90" i="3"/>
  <c r="AI116" i="3"/>
  <c r="AI22" i="3"/>
  <c r="AI100" i="3"/>
  <c r="AI142" i="3"/>
  <c r="R60" i="3"/>
  <c r="AE19" i="3"/>
  <c r="P52" i="3"/>
  <c r="AI49" i="3"/>
  <c r="AC128" i="3"/>
  <c r="AC48" i="3"/>
  <c r="L134" i="3"/>
  <c r="AI147" i="3"/>
  <c r="AK117" i="3"/>
  <c r="J31" i="3"/>
  <c r="J133" i="3"/>
  <c r="AI150" i="3"/>
  <c r="AI82" i="3"/>
  <c r="P19" i="3"/>
  <c r="AI54" i="3"/>
  <c r="L76" i="3"/>
  <c r="AI165" i="3"/>
  <c r="P113" i="3"/>
  <c r="L88" i="3"/>
  <c r="AE153" i="3"/>
  <c r="AE96" i="3"/>
  <c r="AE51" i="3"/>
  <c r="AE145" i="3"/>
  <c r="L31" i="3"/>
  <c r="L80" i="3"/>
  <c r="AE78" i="3"/>
  <c r="AE14" i="3"/>
  <c r="L58" i="3"/>
  <c r="AK71" i="3"/>
  <c r="AE46" i="3"/>
  <c r="AE49" i="3"/>
  <c r="L105" i="3"/>
  <c r="AE120" i="3"/>
  <c r="L81" i="3"/>
  <c r="L54" i="3"/>
  <c r="AK26" i="3"/>
  <c r="L112" i="3"/>
  <c r="AK54" i="3"/>
  <c r="AK153" i="3"/>
  <c r="AK159" i="3"/>
  <c r="R41" i="3"/>
  <c r="AK142" i="3"/>
  <c r="J114" i="3"/>
  <c r="R130" i="3"/>
  <c r="R76" i="3"/>
  <c r="J142" i="3"/>
  <c r="R137" i="3"/>
  <c r="AK49" i="3"/>
  <c r="AK151" i="3"/>
  <c r="J103" i="3"/>
  <c r="J91" i="3"/>
  <c r="R138" i="3"/>
  <c r="J109" i="3"/>
  <c r="R78" i="3"/>
  <c r="J154" i="3"/>
  <c r="J15" i="3"/>
  <c r="AC130" i="3"/>
  <c r="J65" i="3"/>
  <c r="AC58" i="3"/>
  <c r="R108" i="3"/>
  <c r="AC135" i="3"/>
  <c r="AK115" i="3"/>
  <c r="R39" i="3"/>
  <c r="J123" i="3"/>
  <c r="R86" i="3"/>
  <c r="J138" i="3"/>
  <c r="AC108" i="3"/>
  <c r="AC150" i="3"/>
  <c r="AC76" i="3"/>
  <c r="AI128" i="3"/>
  <c r="R83" i="3"/>
  <c r="AE169" i="3"/>
  <c r="AE60" i="3"/>
  <c r="AI65" i="3"/>
  <c r="J96" i="3"/>
  <c r="AC30" i="3"/>
  <c r="R106" i="3"/>
  <c r="J64" i="3"/>
  <c r="L44" i="3"/>
  <c r="AI40" i="3"/>
  <c r="P151" i="3"/>
  <c r="AE133" i="3"/>
  <c r="AK28" i="3"/>
  <c r="J70" i="3"/>
  <c r="J45" i="3"/>
  <c r="J43" i="3"/>
  <c r="P153" i="3"/>
  <c r="R8" i="3"/>
  <c r="AI118" i="3"/>
  <c r="R62" i="3"/>
  <c r="P86" i="3"/>
  <c r="R22" i="3"/>
  <c r="AK51" i="3"/>
  <c r="P48" i="3"/>
  <c r="R79" i="3"/>
  <c r="AI78" i="3"/>
  <c r="R95" i="3"/>
  <c r="AI104" i="3"/>
  <c r="AK154" i="3"/>
  <c r="J148" i="3"/>
  <c r="AI42" i="3"/>
  <c r="AE151" i="3"/>
  <c r="AC146" i="3"/>
  <c r="AC89" i="3"/>
  <c r="J137" i="3"/>
  <c r="AE29" i="3"/>
  <c r="P53" i="3"/>
  <c r="P109" i="3"/>
  <c r="J54" i="3"/>
  <c r="AI154" i="3"/>
  <c r="AC29" i="3"/>
  <c r="AE20" i="3"/>
  <c r="R82" i="3"/>
  <c r="L100" i="3"/>
  <c r="J38" i="3"/>
  <c r="L92" i="3"/>
  <c r="AE82" i="3"/>
  <c r="R101" i="3"/>
  <c r="L130" i="3"/>
  <c r="AK21" i="3"/>
  <c r="AC92" i="3"/>
  <c r="P71" i="3"/>
  <c r="P90" i="3"/>
  <c r="P116" i="3"/>
  <c r="P22" i="3"/>
  <c r="P100" i="3"/>
  <c r="P142" i="3"/>
  <c r="R148" i="3"/>
  <c r="L19" i="3"/>
  <c r="AI170" i="3"/>
  <c r="P49" i="3"/>
  <c r="J128" i="3"/>
  <c r="J48" i="3"/>
  <c r="AC85" i="3"/>
  <c r="AI120" i="3"/>
  <c r="AI91" i="3"/>
  <c r="AI140" i="3"/>
  <c r="AC111" i="3"/>
  <c r="P150" i="3"/>
  <c r="P82" i="3"/>
  <c r="AI19" i="3"/>
  <c r="P54" i="3"/>
  <c r="AE76" i="3"/>
  <c r="AI133" i="3"/>
  <c r="AI73" i="3"/>
  <c r="AK114" i="3"/>
  <c r="AE159" i="3"/>
  <c r="L96" i="3"/>
  <c r="L51" i="3"/>
  <c r="L145" i="3"/>
  <c r="AK107" i="3"/>
  <c r="L132" i="3"/>
  <c r="R105" i="3"/>
  <c r="AE61" i="3"/>
  <c r="AK16" i="3"/>
  <c r="R71" i="3"/>
  <c r="L46" i="3"/>
  <c r="L49" i="3"/>
  <c r="AE105" i="3"/>
  <c r="L120" i="3"/>
  <c r="AE81" i="3"/>
  <c r="AE54" i="3"/>
  <c r="R26" i="3"/>
  <c r="AE112" i="3"/>
  <c r="R54" i="3"/>
  <c r="R153" i="3"/>
  <c r="AC77" i="3"/>
  <c r="AK113" i="3"/>
  <c r="R123" i="3"/>
  <c r="R31" i="3"/>
  <c r="AC155" i="3"/>
  <c r="AC120" i="3"/>
  <c r="AC163" i="3"/>
  <c r="R110" i="3"/>
  <c r="AK72" i="3"/>
  <c r="AC141" i="3"/>
  <c r="J23" i="3"/>
  <c r="R32" i="3"/>
  <c r="AK127" i="3"/>
  <c r="J63" i="3"/>
  <c r="AC106" i="3"/>
  <c r="AC88" i="3"/>
  <c r="AC15" i="3"/>
  <c r="J130" i="3"/>
  <c r="AC65" i="3"/>
  <c r="J58" i="3"/>
  <c r="AK108" i="3"/>
  <c r="J135" i="3"/>
  <c r="R115" i="3"/>
  <c r="R84" i="3"/>
  <c r="R65" i="3"/>
  <c r="AC12" i="3"/>
  <c r="AK116" i="3"/>
  <c r="J108" i="3"/>
  <c r="J150" i="3"/>
  <c r="J76" i="3"/>
  <c r="P128" i="3"/>
  <c r="AK83" i="3"/>
  <c r="AE37" i="3"/>
  <c r="L60" i="3"/>
  <c r="P65" i="3"/>
  <c r="R12" i="3"/>
  <c r="J30" i="3"/>
  <c r="R122" i="3"/>
  <c r="AE149" i="3"/>
  <c r="AI95" i="3"/>
  <c r="R13" i="3"/>
  <c r="L11" i="3"/>
  <c r="AE143" i="3"/>
  <c r="R119" i="3"/>
  <c r="AC104" i="3"/>
  <c r="AC86" i="3"/>
  <c r="AI93" i="3"/>
  <c r="AC105" i="3"/>
  <c r="AK8" i="3"/>
  <c r="P118" i="3"/>
  <c r="AK62" i="3"/>
  <c r="AE39" i="3"/>
  <c r="AC119" i="3"/>
  <c r="AI55" i="3"/>
  <c r="AK128" i="3"/>
  <c r="AI89" i="3"/>
  <c r="AI162" i="3"/>
  <c r="AK95" i="3"/>
  <c r="P104" i="3"/>
  <c r="AC97" i="3"/>
  <c r="AI135" i="3"/>
  <c r="AI34" i="3"/>
  <c r="AE10" i="3"/>
  <c r="J146" i="3"/>
  <c r="J89" i="3"/>
  <c r="J11" i="3"/>
  <c r="AI58" i="3"/>
  <c r="P63" i="3"/>
  <c r="L135" i="3"/>
  <c r="AK96" i="3"/>
  <c r="AE127" i="3"/>
  <c r="AC160" i="3"/>
  <c r="L20" i="3"/>
  <c r="AE154" i="3"/>
  <c r="L66" i="3"/>
  <c r="AC102" i="3"/>
  <c r="L116" i="3"/>
  <c r="AE95" i="3"/>
  <c r="AK101" i="3"/>
  <c r="L70" i="3"/>
  <c r="AC164" i="3"/>
  <c r="J92" i="3"/>
  <c r="AI44" i="3"/>
  <c r="AI20" i="3"/>
  <c r="AI59" i="3"/>
  <c r="AI98" i="3"/>
  <c r="AI156" i="3"/>
  <c r="AE170" i="3"/>
  <c r="AK148" i="3"/>
  <c r="AI108" i="3"/>
  <c r="AI141" i="3"/>
  <c r="AC90" i="3"/>
  <c r="AI131" i="3"/>
  <c r="AI123" i="3"/>
  <c r="J85" i="3"/>
  <c r="P120" i="3"/>
  <c r="P91" i="3"/>
  <c r="P140" i="3"/>
  <c r="J111" i="3"/>
  <c r="AI107" i="3"/>
  <c r="AI112" i="3"/>
  <c r="L118" i="3"/>
  <c r="P84" i="3"/>
  <c r="AI62" i="3"/>
  <c r="P133" i="3"/>
  <c r="P73" i="3"/>
  <c r="R114" i="3"/>
  <c r="L27" i="3"/>
  <c r="R92" i="3"/>
  <c r="AE115" i="3"/>
  <c r="AK170" i="3"/>
  <c r="R107" i="3"/>
  <c r="AE132" i="3"/>
  <c r="AK105" i="3"/>
  <c r="L61" i="3"/>
  <c r="R16" i="3"/>
  <c r="AE162" i="3"/>
  <c r="R147" i="3"/>
  <c r="AE121" i="3"/>
  <c r="AE155" i="3"/>
  <c r="AE9" i="3"/>
  <c r="AE33" i="3"/>
  <c r="AE43" i="3"/>
  <c r="AE73" i="3"/>
  <c r="L123" i="3"/>
  <c r="AC47" i="3"/>
  <c r="AC82" i="3"/>
  <c r="J77" i="3"/>
  <c r="R113" i="3"/>
  <c r="AK123" i="3"/>
  <c r="AK31" i="3"/>
  <c r="J155" i="3"/>
  <c r="J120" i="3"/>
  <c r="AK164" i="3"/>
  <c r="AK110" i="3"/>
  <c r="R72" i="3"/>
  <c r="J141" i="3"/>
  <c r="AC23" i="3"/>
  <c r="AK32" i="3"/>
  <c r="R127" i="3"/>
  <c r="AC63" i="3"/>
  <c r="J106" i="3"/>
  <c r="J88" i="3"/>
  <c r="AC98" i="3"/>
  <c r="AC107" i="3"/>
  <c r="R132" i="3"/>
  <c r="AK66" i="3"/>
  <c r="AC117" i="3"/>
  <c r="AC44" i="3"/>
  <c r="AK42" i="3"/>
  <c r="AK84" i="3"/>
  <c r="AK65" i="3"/>
  <c r="J12" i="3"/>
  <c r="R116" i="3"/>
  <c r="AK48" i="3"/>
  <c r="AC49" i="3"/>
  <c r="AC72" i="3"/>
  <c r="AK143" i="3"/>
  <c r="AC144" i="3"/>
  <c r="L37" i="3"/>
  <c r="L63" i="3"/>
  <c r="AK160" i="3"/>
  <c r="AK12" i="3"/>
  <c r="AK165" i="3"/>
  <c r="AK122" i="3"/>
  <c r="L149" i="3"/>
  <c r="P95" i="3"/>
  <c r="AK13" i="3"/>
  <c r="AE11" i="3"/>
  <c r="L143" i="3"/>
  <c r="AK119" i="3"/>
  <c r="J104" i="3"/>
  <c r="J86" i="3"/>
  <c r="P93" i="3"/>
  <c r="J105" i="3"/>
  <c r="L62" i="3"/>
  <c r="AI70" i="3"/>
  <c r="P13" i="3"/>
  <c r="L39" i="3"/>
  <c r="J119" i="3"/>
  <c r="P55" i="3"/>
  <c r="R128" i="3"/>
  <c r="P89" i="3"/>
  <c r="AE101" i="3"/>
  <c r="L106" i="3"/>
  <c r="L55" i="3"/>
  <c r="J97" i="3"/>
  <c r="P135" i="3"/>
  <c r="P34" i="3"/>
  <c r="L10" i="3"/>
  <c r="AK77" i="3"/>
  <c r="R90" i="3"/>
  <c r="AC11" i="3"/>
  <c r="P58" i="3"/>
  <c r="AI63" i="3"/>
  <c r="AE135" i="3"/>
  <c r="R96" i="3"/>
  <c r="L127" i="3"/>
  <c r="AE69" i="3"/>
  <c r="AK80" i="3"/>
  <c r="L154" i="3"/>
  <c r="AE66" i="3"/>
  <c r="J102" i="3"/>
  <c r="AE116" i="3"/>
  <c r="L95" i="3"/>
  <c r="AK20" i="3"/>
  <c r="AE70" i="3"/>
  <c r="AC132" i="3"/>
  <c r="AK63" i="3"/>
  <c r="P20" i="3"/>
  <c r="AI41" i="3"/>
  <c r="AI114" i="3"/>
  <c r="J90" i="3"/>
  <c r="P14" i="3"/>
  <c r="AI43" i="3"/>
  <c r="P107" i="3"/>
  <c r="P122" i="3"/>
  <c r="L38" i="3"/>
  <c r="AE27" i="3"/>
  <c r="L104" i="3"/>
  <c r="AE22" i="3"/>
  <c r="AE140" i="3"/>
  <c r="L89" i="3"/>
  <c r="L32" i="3"/>
  <c r="L73" i="3"/>
  <c r="J59" i="3"/>
  <c r="R134" i="3"/>
  <c r="J26" i="3"/>
  <c r="AC39" i="3"/>
  <c r="J55" i="3"/>
  <c r="R15" i="3"/>
  <c r="AC60" i="3"/>
  <c r="AK33" i="3"/>
  <c r="J117" i="3"/>
  <c r="R103" i="3"/>
  <c r="J122" i="3"/>
  <c r="J49" i="3"/>
  <c r="R156" i="3"/>
  <c r="R146" i="3"/>
  <c r="AI50" i="3"/>
  <c r="J78" i="3"/>
  <c r="AE85" i="3"/>
  <c r="AC51" i="3"/>
  <c r="R45" i="3"/>
  <c r="L79" i="3"/>
  <c r="AC66" i="3"/>
  <c r="R44" i="3"/>
  <c r="AC113" i="3"/>
  <c r="AK38" i="3"/>
  <c r="AE98" i="3"/>
  <c r="P130" i="3"/>
  <c r="AE52" i="3"/>
  <c r="L152" i="3"/>
  <c r="AC129" i="3"/>
  <c r="L34" i="3"/>
  <c r="AE53" i="3"/>
  <c r="AE168" i="3"/>
  <c r="AC61" i="3"/>
  <c r="R152" i="3"/>
  <c r="P15" i="3"/>
  <c r="AC16" i="3"/>
  <c r="AI60" i="3"/>
  <c r="AE124" i="3"/>
  <c r="J124" i="3"/>
  <c r="AK168" i="3"/>
  <c r="AI31" i="3"/>
  <c r="R144" i="3"/>
  <c r="J81" i="3"/>
  <c r="AI94" i="3"/>
  <c r="AE165" i="3"/>
  <c r="L48" i="3"/>
  <c r="R93" i="3"/>
  <c r="AI8" i="3"/>
  <c r="AE102" i="3"/>
  <c r="AC34" i="3"/>
  <c r="AE23" i="3"/>
  <c r="AC14" i="3"/>
  <c r="AE62" i="3"/>
  <c r="AI45" i="3"/>
  <c r="R63" i="3"/>
  <c r="P102" i="3"/>
  <c r="AI27" i="3"/>
  <c r="P156" i="3"/>
  <c r="P114" i="3"/>
  <c r="P115" i="3"/>
  <c r="AI124" i="3"/>
  <c r="AI30" i="3"/>
  <c r="AI83" i="3"/>
  <c r="AI84" i="3"/>
  <c r="P81" i="3"/>
  <c r="L113" i="3"/>
  <c r="AK59" i="3"/>
  <c r="L59" i="3"/>
  <c r="L140" i="3"/>
  <c r="L121" i="3"/>
  <c r="AE32" i="3"/>
  <c r="L107" i="3"/>
  <c r="J82" i="3"/>
  <c r="AK135" i="3"/>
  <c r="AC26" i="3"/>
  <c r="AK40" i="3"/>
  <c r="R155" i="3"/>
  <c r="AK15" i="3"/>
  <c r="R99" i="3"/>
  <c r="R33" i="3"/>
  <c r="AK118" i="3"/>
  <c r="AC101" i="3"/>
  <c r="AC115" i="3"/>
  <c r="AC80" i="3"/>
  <c r="J144" i="3"/>
  <c r="AK146" i="3"/>
  <c r="P50" i="3"/>
  <c r="L77" i="3"/>
  <c r="AE16" i="3"/>
  <c r="J51" i="3"/>
  <c r="AE160" i="3"/>
  <c r="AE79" i="3"/>
  <c r="J66" i="3"/>
  <c r="AI137" i="3"/>
  <c r="J113" i="3"/>
  <c r="R38" i="3"/>
  <c r="R77" i="3"/>
  <c r="AI77" i="3"/>
  <c r="L52" i="3"/>
  <c r="R29" i="3"/>
  <c r="J129" i="3"/>
  <c r="L136" i="3"/>
  <c r="AE40" i="3"/>
  <c r="AE111" i="3"/>
  <c r="J61" i="3"/>
  <c r="AC27" i="3"/>
  <c r="AI166" i="3"/>
  <c r="J16" i="3"/>
  <c r="P60" i="3"/>
  <c r="L42" i="3"/>
  <c r="AC139" i="3"/>
  <c r="AC79" i="3"/>
  <c r="P31" i="3"/>
  <c r="AK144" i="3"/>
  <c r="AC81" i="3"/>
  <c r="P94" i="3"/>
  <c r="L50" i="3"/>
  <c r="AE117" i="3"/>
  <c r="L114" i="3"/>
  <c r="AC151" i="3"/>
  <c r="L47" i="3"/>
  <c r="AE50" i="3"/>
  <c r="AE114" i="3"/>
  <c r="L28" i="3"/>
  <c r="AE110" i="3"/>
  <c r="AK23" i="3"/>
  <c r="R102" i="3"/>
  <c r="J40" i="3"/>
  <c r="R100" i="3"/>
  <c r="AC94" i="3"/>
  <c r="J84" i="3"/>
  <c r="AE72" i="3"/>
  <c r="L90" i="3"/>
  <c r="AK87" i="3"/>
  <c r="L138" i="3"/>
  <c r="L87" i="3"/>
  <c r="P27" i="3"/>
  <c r="AI33" i="3"/>
  <c r="P108" i="3"/>
  <c r="AI115" i="3"/>
  <c r="P124" i="3"/>
  <c r="AI148" i="3"/>
  <c r="P83" i="3"/>
  <c r="AI64" i="3"/>
  <c r="AK58" i="3"/>
  <c r="AE113" i="3"/>
  <c r="R59" i="3"/>
  <c r="AE86" i="3"/>
  <c r="L156" i="3"/>
  <c r="L15" i="3"/>
  <c r="L33" i="3"/>
  <c r="AE107" i="3"/>
  <c r="J13" i="3"/>
  <c r="AK9" i="3"/>
  <c r="AK109" i="3"/>
  <c r="R40" i="3"/>
  <c r="AK10" i="3"/>
  <c r="AC42" i="3"/>
  <c r="AK99" i="3"/>
  <c r="AK132" i="3"/>
  <c r="R118" i="3"/>
  <c r="J101" i="3"/>
  <c r="AK162" i="3"/>
  <c r="J80" i="3"/>
  <c r="AK136" i="3"/>
  <c r="AC145" i="3"/>
  <c r="AI10" i="3"/>
  <c r="AE77" i="3"/>
  <c r="L84" i="3"/>
  <c r="J46" i="3"/>
  <c r="AC69" i="3"/>
  <c r="AI13" i="3"/>
  <c r="AK30" i="3"/>
  <c r="P137" i="3"/>
  <c r="AE55" i="3"/>
  <c r="AC87" i="3"/>
  <c r="J134" i="3"/>
  <c r="AI37" i="3"/>
  <c r="L109" i="3"/>
  <c r="AK29" i="3"/>
  <c r="AE163" i="3"/>
  <c r="AE136" i="3"/>
  <c r="L40" i="3"/>
  <c r="L111" i="3"/>
  <c r="AC112" i="3"/>
  <c r="J27" i="3"/>
  <c r="AC156" i="3"/>
  <c r="AI103" i="3"/>
  <c r="AK163" i="3"/>
  <c r="AE42" i="3"/>
  <c r="J139" i="3"/>
  <c r="J79" i="3"/>
  <c r="P23" i="3"/>
  <c r="AI136" i="3"/>
  <c r="L117" i="3"/>
  <c r="R150" i="3"/>
  <c r="AC131" i="3"/>
  <c r="J10" i="3"/>
  <c r="J149" i="3"/>
  <c r="AE141" i="3"/>
  <c r="AC110" i="3"/>
  <c r="P79" i="3"/>
  <c r="AE146" i="3"/>
  <c r="J73" i="3"/>
  <c r="P59" i="3"/>
  <c r="P33" i="3"/>
  <c r="AI9" i="3"/>
  <c r="P131" i="3"/>
  <c r="AI51" i="3"/>
  <c r="P148" i="3"/>
  <c r="P112" i="3"/>
  <c r="P64" i="3"/>
  <c r="R58" i="3"/>
  <c r="AK92" i="3"/>
  <c r="AE148" i="3"/>
  <c r="L86" i="3"/>
  <c r="AK124" i="3"/>
  <c r="AE15" i="3"/>
  <c r="L110" i="3"/>
  <c r="AE123" i="3"/>
  <c r="AC13" i="3"/>
  <c r="R9" i="3"/>
  <c r="AC95" i="3"/>
  <c r="AC50" i="3"/>
  <c r="R10" i="3"/>
  <c r="AC10" i="3"/>
  <c r="AK34" i="3"/>
  <c r="AC40" i="3"/>
  <c r="J44" i="3"/>
  <c r="AK55" i="3"/>
  <c r="AC149" i="3"/>
  <c r="J72" i="3"/>
  <c r="R136" i="3"/>
  <c r="J145" i="3"/>
  <c r="L141" i="3"/>
  <c r="AE103" i="3"/>
  <c r="AE84" i="3"/>
  <c r="AC84" i="3"/>
  <c r="J69" i="3"/>
  <c r="AI160" i="3"/>
  <c r="AI111" i="3"/>
  <c r="AI32" i="3"/>
  <c r="L72" i="3"/>
  <c r="AI152" i="3"/>
  <c r="AC134" i="3"/>
  <c r="P37" i="3"/>
  <c r="AI79" i="3"/>
  <c r="L69" i="3"/>
  <c r="AI66" i="3"/>
  <c r="AI39" i="3"/>
  <c r="AE26" i="3"/>
  <c r="L146" i="3"/>
  <c r="J112" i="3"/>
  <c r="R87" i="3"/>
  <c r="J156" i="3"/>
  <c r="P103" i="3"/>
  <c r="L13" i="3"/>
  <c r="AE138" i="3"/>
  <c r="AC73" i="3"/>
  <c r="AC159" i="3"/>
  <c r="AI23" i="3"/>
  <c r="J151" i="3"/>
  <c r="P136" i="3"/>
  <c r="AE47" i="3"/>
  <c r="AI117" i="3"/>
  <c r="L21" i="3"/>
  <c r="AI145" i="3"/>
  <c r="AI134" i="3"/>
  <c r="AE64" i="3"/>
  <c r="P9" i="3"/>
  <c r="AI11" i="3"/>
  <c r="AI121" i="3"/>
  <c r="P85" i="3"/>
  <c r="AI97" i="3"/>
  <c r="P62" i="3"/>
  <c r="L147" i="3"/>
  <c r="R124" i="3"/>
  <c r="L155" i="3"/>
  <c r="R129" i="3"/>
  <c r="J95" i="3"/>
  <c r="J98" i="3"/>
  <c r="AC21" i="3"/>
  <c r="AE144" i="3"/>
  <c r="R53" i="3"/>
  <c r="P111" i="3"/>
  <c r="P152" i="3"/>
  <c r="P66" i="3"/>
  <c r="R104" i="3"/>
  <c r="AI144" i="3"/>
  <c r="P117" i="3"/>
  <c r="P44" i="3"/>
  <c r="P134" i="3"/>
  <c r="L64" i="3"/>
  <c r="P141" i="3"/>
  <c r="P11" i="3"/>
  <c r="P121" i="3"/>
  <c r="AI139" i="3"/>
  <c r="P97" i="3"/>
  <c r="AE91" i="3"/>
  <c r="L97" i="3"/>
  <c r="AE28" i="3"/>
  <c r="AE147" i="3"/>
  <c r="L150" i="3"/>
  <c r="AK169" i="3"/>
  <c r="AE137" i="3"/>
  <c r="L43" i="3"/>
  <c r="AK129" i="3"/>
  <c r="J131" i="3"/>
  <c r="R47" i="3"/>
  <c r="AK97" i="3"/>
  <c r="J34" i="3"/>
  <c r="R73" i="3"/>
  <c r="AC52" i="3"/>
  <c r="R89" i="3"/>
  <c r="R66" i="3"/>
  <c r="J21" i="3"/>
  <c r="L23" i="3"/>
  <c r="R48" i="3"/>
  <c r="AK100" i="3"/>
  <c r="L144" i="3"/>
  <c r="AK149" i="3"/>
  <c r="AK112" i="3"/>
  <c r="J94" i="3"/>
  <c r="AK131" i="3"/>
  <c r="AK14" i="3"/>
  <c r="AI110" i="3"/>
  <c r="AI16" i="3"/>
  <c r="AI21" i="3"/>
  <c r="AC140" i="3"/>
  <c r="AC169" i="3"/>
  <c r="R37" i="3"/>
  <c r="AK85" i="3"/>
  <c r="AI146" i="3"/>
  <c r="AE122" i="3"/>
  <c r="AE90" i="3"/>
  <c r="L45" i="3"/>
  <c r="AK46" i="3"/>
  <c r="AK111" i="3"/>
  <c r="AE65" i="3"/>
  <c r="R19" i="3"/>
  <c r="AK88" i="3"/>
  <c r="AK104" i="3"/>
  <c r="P129" i="3"/>
  <c r="AE108" i="3"/>
  <c r="R64" i="3"/>
  <c r="AC99" i="3"/>
  <c r="P144" i="3"/>
  <c r="AI102" i="3"/>
  <c r="AK139" i="3"/>
  <c r="P80" i="3"/>
  <c r="AE87" i="3"/>
  <c r="AI127" i="3"/>
  <c r="J22" i="3"/>
  <c r="AE128" i="3"/>
  <c r="P76" i="3"/>
  <c r="AE167" i="3"/>
  <c r="P43" i="3"/>
  <c r="AI122" i="3"/>
  <c r="L139" i="3"/>
  <c r="L22" i="3"/>
  <c r="AE89" i="3"/>
  <c r="L9" i="3"/>
  <c r="AK134" i="3"/>
  <c r="R70" i="3"/>
  <c r="AC55" i="3"/>
  <c r="J127" i="3"/>
  <c r="J32" i="3"/>
  <c r="AC122" i="3"/>
  <c r="AK156" i="3"/>
  <c r="AK166" i="3"/>
  <c r="L85" i="3"/>
  <c r="AI169" i="3"/>
  <c r="L93" i="3"/>
  <c r="AE106" i="3"/>
  <c r="L98" i="3"/>
  <c r="P87" i="3"/>
  <c r="R80" i="3"/>
  <c r="L53" i="3"/>
  <c r="J132" i="3"/>
  <c r="AI15" i="3"/>
  <c r="AC41" i="3"/>
  <c r="AC124" i="3"/>
  <c r="AI168" i="3"/>
  <c r="AI47" i="3"/>
  <c r="J121" i="3"/>
  <c r="AE48" i="3"/>
  <c r="P8" i="3"/>
  <c r="AK90" i="3"/>
  <c r="L26" i="3"/>
  <c r="AE13" i="3"/>
  <c r="AI80" i="3"/>
  <c r="P145" i="3"/>
  <c r="AI76" i="3"/>
  <c r="P98" i="3"/>
  <c r="AC93" i="3"/>
  <c r="AI38" i="3"/>
  <c r="P123" i="3"/>
  <c r="AI12" i="3"/>
  <c r="P139" i="3"/>
  <c r="AE118" i="3"/>
  <c r="L91" i="3"/>
  <c r="AE97" i="3"/>
  <c r="L115" i="3"/>
  <c r="L41" i="3"/>
  <c r="AE150" i="3"/>
  <c r="AK147" i="3"/>
  <c r="L137" i="3"/>
  <c r="L71" i="3"/>
  <c r="J47" i="3"/>
  <c r="J83" i="3"/>
  <c r="AK47" i="3"/>
  <c r="AC62" i="3"/>
  <c r="J37" i="3"/>
  <c r="AK73" i="3"/>
  <c r="AC127" i="3"/>
  <c r="AK89" i="3"/>
  <c r="AC32" i="3"/>
  <c r="R42" i="3"/>
  <c r="AC20" i="3"/>
  <c r="R81" i="3"/>
  <c r="R143" i="3"/>
  <c r="AE166" i="3"/>
  <c r="R149" i="3"/>
  <c r="AK120" i="3"/>
  <c r="AC100" i="3"/>
  <c r="R131" i="3"/>
  <c r="AI159" i="3"/>
  <c r="P110" i="3"/>
  <c r="P16" i="3"/>
  <c r="AC118" i="3"/>
  <c r="J140" i="3"/>
  <c r="AC71" i="3"/>
  <c r="AE161" i="3"/>
  <c r="R85" i="3"/>
  <c r="P146" i="3"/>
  <c r="L122" i="3"/>
  <c r="AE119" i="3"/>
  <c r="AE45" i="3"/>
  <c r="R46" i="3"/>
  <c r="R111" i="3"/>
  <c r="L65" i="3"/>
  <c r="AK19" i="3"/>
  <c r="R88" i="3"/>
  <c r="AC116" i="3"/>
  <c r="J41" i="3"/>
  <c r="L108" i="3"/>
  <c r="AK64" i="3"/>
  <c r="J99" i="3"/>
  <c r="AK98" i="3"/>
  <c r="P47" i="3"/>
  <c r="AI143" i="3"/>
  <c r="AC121" i="3"/>
  <c r="AI96" i="3"/>
  <c r="P127" i="3"/>
  <c r="AC22" i="3"/>
  <c r="L128" i="3"/>
  <c r="P41" i="3"/>
  <c r="P38" i="3"/>
  <c r="AI14" i="3"/>
  <c r="AI164" i="3"/>
  <c r="AE38" i="3"/>
  <c r="AE104" i="3"/>
  <c r="R145" i="3"/>
  <c r="AE71" i="3"/>
  <c r="AC59" i="3"/>
  <c r="J62" i="3"/>
  <c r="AK94" i="3"/>
  <c r="J107" i="3"/>
  <c r="AK103" i="3"/>
  <c r="AK81" i="3"/>
  <c r="AE63" i="3"/>
  <c r="R120" i="3"/>
  <c r="AC153" i="3"/>
  <c r="P70" i="3"/>
  <c r="J118" i="3"/>
  <c r="J71" i="3"/>
  <c r="AI130" i="3"/>
  <c r="AE152" i="3"/>
  <c r="AE34" i="3"/>
  <c r="R20" i="3"/>
  <c r="AK152" i="3"/>
  <c r="J116" i="3"/>
  <c r="L124" i="3"/>
  <c r="R98" i="3"/>
  <c r="P143" i="3"/>
  <c r="P96" i="3"/>
  <c r="AK93" i="3"/>
  <c r="L101" i="3"/>
  <c r="P39" i="3"/>
  <c r="AI129" i="3"/>
  <c r="R139" i="3"/>
  <c r="AE21" i="3"/>
  <c r="J276" i="4" l="1"/>
  <c r="J72" i="5"/>
  <c r="J31" i="4"/>
  <c r="J326" i="5"/>
  <c r="J271" i="5"/>
  <c r="J287" i="4"/>
  <c r="J231" i="4"/>
  <c r="J414" i="4"/>
  <c r="J56" i="4"/>
  <c r="J89" i="5"/>
  <c r="J147" i="5"/>
  <c r="J340" i="4"/>
  <c r="J55" i="4"/>
  <c r="J265" i="5"/>
  <c r="J59" i="4"/>
  <c r="J271" i="4"/>
  <c r="J312" i="5"/>
  <c r="J202" i="5"/>
  <c r="J191" i="5"/>
  <c r="J207" i="4"/>
  <c r="J198" i="4"/>
  <c r="J293" i="4"/>
  <c r="J48" i="4"/>
  <c r="J65" i="5"/>
  <c r="J241" i="5"/>
  <c r="J312" i="4"/>
  <c r="J182" i="4"/>
  <c r="J140" i="4"/>
  <c r="J311" i="4"/>
  <c r="J67" i="5"/>
  <c r="J99" i="4"/>
  <c r="J329" i="4"/>
  <c r="J93" i="5"/>
  <c r="J209" i="5"/>
  <c r="J181" i="5"/>
  <c r="J162" i="5"/>
  <c r="J190" i="4"/>
  <c r="J27" i="5"/>
  <c r="J39" i="4"/>
  <c r="J286" i="4"/>
  <c r="J8" i="4"/>
  <c r="J264" i="4"/>
  <c r="J153" i="5"/>
  <c r="J179" i="4"/>
  <c r="J134" i="5"/>
  <c r="J129" i="4"/>
  <c r="J47" i="5"/>
  <c r="J41" i="4"/>
  <c r="J255" i="4"/>
  <c r="J287" i="5"/>
  <c r="J174" i="4"/>
  <c r="J230" i="4"/>
  <c r="J76" i="4"/>
  <c r="J359" i="5"/>
  <c r="J73" i="5"/>
  <c r="J251" i="5"/>
  <c r="J84" i="5"/>
  <c r="J128" i="5"/>
  <c r="J364" i="9"/>
  <c r="J356" i="14"/>
  <c r="J141" i="5"/>
  <c r="J220" i="5"/>
  <c r="J49" i="4"/>
  <c r="J114" i="5"/>
  <c r="J246" i="5"/>
  <c r="J115" i="4"/>
  <c r="J72" i="4"/>
  <c r="J33" i="4"/>
  <c r="J51" i="4"/>
  <c r="J229" i="4"/>
  <c r="J76" i="5"/>
  <c r="J107" i="4"/>
  <c r="J392" i="4"/>
  <c r="J75" i="4"/>
  <c r="J318" i="4"/>
  <c r="J25" i="4"/>
  <c r="J265" i="4"/>
  <c r="J294" i="5"/>
  <c r="J200" i="4"/>
  <c r="J98" i="5"/>
  <c r="J80" i="4"/>
  <c r="J321" i="4"/>
  <c r="J289" i="4"/>
  <c r="J19" i="5"/>
  <c r="J423" i="4"/>
  <c r="J205" i="4"/>
  <c r="J53" i="4"/>
  <c r="J258" i="4"/>
  <c r="J363" i="6"/>
  <c r="J216" i="5"/>
  <c r="J255" i="5"/>
  <c r="J351" i="10"/>
  <c r="J178" i="5"/>
  <c r="J184" i="4"/>
  <c r="J303" i="5"/>
  <c r="J15" i="4"/>
  <c r="J155" i="4"/>
  <c r="J118" i="4"/>
  <c r="J81" i="4"/>
  <c r="J70" i="4"/>
  <c r="J249" i="4"/>
  <c r="J122" i="5"/>
  <c r="J126" i="4"/>
  <c r="J422" i="4"/>
  <c r="J422" i="9" s="1"/>
  <c r="J111" i="4"/>
  <c r="J424" i="4"/>
  <c r="J43" i="4"/>
  <c r="J296" i="4"/>
  <c r="J347" i="5"/>
  <c r="J245" i="4"/>
  <c r="J197" i="5"/>
  <c r="J94" i="4"/>
  <c r="J417" i="4"/>
  <c r="J26" i="5"/>
  <c r="J225" i="5"/>
  <c r="J109" i="5"/>
  <c r="J284" i="4"/>
  <c r="J117" i="4"/>
  <c r="J322" i="4"/>
  <c r="J235" i="4"/>
  <c r="J285" i="5"/>
  <c r="J324" i="5"/>
  <c r="J366" i="10"/>
  <c r="J409" i="4"/>
  <c r="J390" i="4"/>
  <c r="J14" i="4"/>
  <c r="J152" i="4"/>
  <c r="J204" i="4"/>
  <c r="J167" i="4"/>
  <c r="J220" i="4"/>
  <c r="J87" i="4"/>
  <c r="J279" i="4"/>
  <c r="J174" i="5"/>
  <c r="J159" i="4"/>
  <c r="J101" i="5"/>
  <c r="J127" i="4"/>
  <c r="J41" i="5"/>
  <c r="J62" i="4"/>
  <c r="J375" i="4"/>
  <c r="J47" i="4"/>
  <c r="J268" i="4"/>
  <c r="J206" i="5"/>
  <c r="J105" i="4"/>
  <c r="J17" i="5"/>
  <c r="J46" i="5"/>
  <c r="J337" i="5"/>
  <c r="J275" i="5"/>
  <c r="J393" i="4"/>
  <c r="J181" i="4"/>
  <c r="J411" i="4"/>
  <c r="J411" i="14" s="1"/>
  <c r="J299" i="4"/>
  <c r="J349" i="5"/>
  <c r="J351" i="9"/>
  <c r="J363" i="11"/>
  <c r="J355" i="9"/>
  <c r="J222" i="4"/>
  <c r="J23" i="5"/>
  <c r="J54" i="4"/>
  <c r="J201" i="4"/>
  <c r="J269" i="4"/>
  <c r="J208" i="4"/>
  <c r="J281" i="4"/>
  <c r="J103" i="4"/>
  <c r="J303" i="4"/>
  <c r="J183" i="5"/>
  <c r="J176" i="4"/>
  <c r="J151" i="5"/>
  <c r="J143" i="4"/>
  <c r="J60" i="5"/>
  <c r="J112" i="4"/>
  <c r="J398" i="4"/>
  <c r="J63" i="4"/>
  <c r="J297" i="4"/>
  <c r="J260" i="5"/>
  <c r="J144" i="4"/>
  <c r="J102" i="5"/>
  <c r="J221" i="5"/>
  <c r="J34" i="4"/>
  <c r="J210" i="5"/>
  <c r="J85" i="5"/>
  <c r="J253" i="4"/>
  <c r="J58" i="5"/>
  <c r="J388" i="4"/>
  <c r="J253" i="5"/>
  <c r="J356" i="7"/>
  <c r="J356" i="12"/>
  <c r="J364" i="13"/>
  <c r="J175" i="4"/>
  <c r="J38" i="4"/>
  <c r="J86" i="4"/>
  <c r="J191" i="4"/>
  <c r="J254" i="4"/>
  <c r="J335" i="4"/>
  <c r="J38" i="5"/>
  <c r="J378" i="4"/>
  <c r="J120" i="4"/>
  <c r="J410" i="4"/>
  <c r="J192" i="4"/>
  <c r="J258" i="5"/>
  <c r="J193" i="4"/>
  <c r="J94" i="5"/>
  <c r="J128" i="4"/>
  <c r="J9" i="5"/>
  <c r="J97" i="4"/>
  <c r="J407" i="4"/>
  <c r="J283" i="5"/>
  <c r="J158" i="4"/>
  <c r="J115" i="5"/>
  <c r="J98" i="4"/>
  <c r="J286" i="5"/>
  <c r="J163" i="5"/>
  <c r="J337" i="4"/>
  <c r="J124" i="5"/>
  <c r="J314" i="5"/>
  <c r="J355" i="7"/>
  <c r="J360" i="13"/>
  <c r="J301" i="4"/>
  <c r="J246" i="4"/>
  <c r="J187" i="4"/>
  <c r="J247" i="4"/>
  <c r="J332" i="4"/>
  <c r="J18" i="5"/>
  <c r="J135" i="5"/>
  <c r="J68" i="5"/>
  <c r="J137" i="4"/>
  <c r="J14" i="5"/>
  <c r="J23" i="4"/>
  <c r="J261" i="4"/>
  <c r="J305" i="5"/>
  <c r="J216" i="4"/>
  <c r="J105" i="5"/>
  <c r="J163" i="4"/>
  <c r="J96" i="5"/>
  <c r="J113" i="4"/>
  <c r="J28" i="5"/>
  <c r="J315" i="5"/>
  <c r="J195" i="4"/>
  <c r="J262" i="5"/>
  <c r="J71" i="4"/>
  <c r="J162" i="4"/>
  <c r="J12" i="4"/>
  <c r="J212" i="5"/>
  <c r="J10" i="5"/>
  <c r="J187" i="5"/>
  <c r="J21" i="5"/>
  <c r="J359" i="7"/>
  <c r="J361" i="8"/>
  <c r="J355" i="13"/>
  <c r="AI172" i="3"/>
  <c r="P172" i="3"/>
  <c r="AC172" i="3"/>
  <c r="J172" i="3"/>
  <c r="AK172" i="3"/>
  <c r="R172" i="3"/>
  <c r="AE172" i="3"/>
  <c r="L172" i="3"/>
  <c r="J411" i="13"/>
  <c r="J411" i="12"/>
  <c r="J411" i="11"/>
  <c r="J411" i="10"/>
  <c r="J411" i="9"/>
  <c r="J411" i="8"/>
  <c r="J411" i="6"/>
  <c r="J411" i="7"/>
  <c r="J390" i="14"/>
  <c r="J390" i="13"/>
  <c r="J390" i="12"/>
  <c r="J390" i="11"/>
  <c r="J390" i="10"/>
  <c r="J390" i="9"/>
  <c r="J390" i="7"/>
  <c r="J390" i="8"/>
  <c r="J390" i="5"/>
  <c r="J390" i="6"/>
  <c r="J142" i="4"/>
  <c r="J313" i="4"/>
  <c r="J213" i="5"/>
  <c r="J91" i="4"/>
  <c r="J236" i="4"/>
  <c r="J52" i="5"/>
  <c r="J9" i="4"/>
  <c r="J145" i="4"/>
  <c r="J319" i="4"/>
  <c r="J204" i="5"/>
  <c r="J79" i="4"/>
  <c r="J218" i="4"/>
  <c r="J36" i="5"/>
  <c r="J228" i="5"/>
  <c r="J67" i="4"/>
  <c r="J169" i="4"/>
  <c r="J288" i="4"/>
  <c r="J31" i="5"/>
  <c r="J131" i="5"/>
  <c r="J321" i="5"/>
  <c r="J309" i="4"/>
  <c r="J53" i="5"/>
  <c r="J257" i="5"/>
  <c r="J83" i="4"/>
  <c r="J185" i="4"/>
  <c r="J310" i="4"/>
  <c r="J59" i="5"/>
  <c r="J242" i="5"/>
  <c r="J358" i="5"/>
  <c r="J42" i="4"/>
  <c r="J106" i="4"/>
  <c r="J170" i="4"/>
  <c r="J239" i="4"/>
  <c r="J324" i="4"/>
  <c r="J11" i="5"/>
  <c r="J166" i="5"/>
  <c r="J291" i="5"/>
  <c r="J217" i="5"/>
  <c r="J302" i="5"/>
  <c r="J20" i="4"/>
  <c r="J84" i="4"/>
  <c r="J148" i="4"/>
  <c r="J214" i="4"/>
  <c r="J294" i="4"/>
  <c r="J405" i="4"/>
  <c r="J90" i="5"/>
  <c r="J170" i="5"/>
  <c r="J238" i="5"/>
  <c r="J365" i="8"/>
  <c r="J61" i="4"/>
  <c r="J125" i="4"/>
  <c r="J189" i="4"/>
  <c r="J263" i="4"/>
  <c r="J374" i="4"/>
  <c r="J15" i="5"/>
  <c r="J80" i="5"/>
  <c r="J281" i="5"/>
  <c r="J266" i="4"/>
  <c r="J330" i="4"/>
  <c r="J419" i="4"/>
  <c r="J66" i="5"/>
  <c r="J132" i="5"/>
  <c r="J195" i="5"/>
  <c r="J259" i="5"/>
  <c r="J320" i="5"/>
  <c r="J362" i="7"/>
  <c r="J243" i="4"/>
  <c r="J307" i="4"/>
  <c r="J396" i="4"/>
  <c r="J29" i="5"/>
  <c r="J92" i="5"/>
  <c r="J149" i="5"/>
  <c r="J224" i="5"/>
  <c r="J293" i="5"/>
  <c r="J357" i="5"/>
  <c r="J261" i="5"/>
  <c r="J322" i="5"/>
  <c r="J70" i="5"/>
  <c r="J136" i="5"/>
  <c r="J199" i="5"/>
  <c r="J263" i="5"/>
  <c r="J332" i="5"/>
  <c r="J356" i="6"/>
  <c r="J358" i="6"/>
  <c r="J352" i="9"/>
  <c r="J355" i="8"/>
  <c r="J363" i="10"/>
  <c r="J363" i="9"/>
  <c r="J359" i="10"/>
  <c r="J366" i="11"/>
  <c r="J352" i="12"/>
  <c r="J361" i="12"/>
  <c r="J354" i="13"/>
  <c r="J363" i="13"/>
  <c r="J364" i="14"/>
  <c r="J355" i="14"/>
  <c r="J423" i="13"/>
  <c r="J423" i="14"/>
  <c r="J423" i="12"/>
  <c r="J423" i="11"/>
  <c r="J423" i="10"/>
  <c r="J423" i="9"/>
  <c r="J423" i="7"/>
  <c r="J423" i="6"/>
  <c r="J423" i="8"/>
  <c r="J423" i="5"/>
  <c r="J414" i="14"/>
  <c r="J414" i="13"/>
  <c r="J414" i="12"/>
  <c r="J414" i="11"/>
  <c r="J414" i="10"/>
  <c r="J414" i="9"/>
  <c r="J414" i="7"/>
  <c r="J414" i="8"/>
  <c r="J414" i="5"/>
  <c r="J414" i="6"/>
  <c r="J183" i="4"/>
  <c r="J308" i="4"/>
  <c r="J33" i="5"/>
  <c r="J138" i="5"/>
  <c r="J342" i="5"/>
  <c r="J325" i="4"/>
  <c r="J86" i="5"/>
  <c r="J289" i="5"/>
  <c r="J96" i="4"/>
  <c r="J199" i="4"/>
  <c r="J328" i="4"/>
  <c r="J75" i="5"/>
  <c r="J278" i="5"/>
  <c r="J319" i="5"/>
  <c r="J50" i="4"/>
  <c r="J114" i="4"/>
  <c r="J178" i="4"/>
  <c r="J248" i="4"/>
  <c r="J334" i="4"/>
  <c r="J35" i="5"/>
  <c r="J173" i="5"/>
  <c r="J307" i="5"/>
  <c r="J222" i="5"/>
  <c r="J318" i="5"/>
  <c r="J28" i="4"/>
  <c r="J92" i="4"/>
  <c r="J156" i="4"/>
  <c r="J223" i="4"/>
  <c r="J304" i="4"/>
  <c r="J415" i="4"/>
  <c r="J97" i="5"/>
  <c r="J175" i="5"/>
  <c r="J254" i="5"/>
  <c r="J69" i="4"/>
  <c r="J133" i="4"/>
  <c r="J197" i="4"/>
  <c r="J273" i="4"/>
  <c r="J384" i="4"/>
  <c r="J20" i="5"/>
  <c r="J159" i="5"/>
  <c r="J297" i="5"/>
  <c r="J274" i="4"/>
  <c r="J338" i="4"/>
  <c r="J427" i="4"/>
  <c r="J74" i="5"/>
  <c r="J144" i="5"/>
  <c r="J203" i="5"/>
  <c r="J267" i="5"/>
  <c r="J328" i="5"/>
  <c r="J358" i="8"/>
  <c r="J251" i="4"/>
  <c r="J315" i="4"/>
  <c r="J404" i="4"/>
  <c r="J34" i="5"/>
  <c r="J100" i="5"/>
  <c r="J157" i="5"/>
  <c r="J232" i="5"/>
  <c r="J301" i="5"/>
  <c r="J365" i="5"/>
  <c r="J269" i="5"/>
  <c r="J330" i="5"/>
  <c r="J83" i="5"/>
  <c r="J140" i="5"/>
  <c r="J207" i="5"/>
  <c r="J276" i="5"/>
  <c r="J340" i="5"/>
  <c r="J364" i="6"/>
  <c r="J366" i="6"/>
  <c r="J360" i="7"/>
  <c r="J363" i="8"/>
  <c r="J361" i="11"/>
  <c r="J360" i="10"/>
  <c r="J356" i="10"/>
  <c r="J355" i="11"/>
  <c r="J354" i="12"/>
  <c r="J353" i="12"/>
  <c r="J357" i="12"/>
  <c r="J354" i="14"/>
  <c r="J353" i="14"/>
  <c r="J363" i="14"/>
  <c r="J392" i="14"/>
  <c r="J392" i="12"/>
  <c r="J392" i="13"/>
  <c r="J392" i="11"/>
  <c r="J392" i="10"/>
  <c r="J392" i="9"/>
  <c r="J392" i="8"/>
  <c r="J392" i="6"/>
  <c r="J392" i="7"/>
  <c r="J392" i="5"/>
  <c r="J398" i="14"/>
  <c r="J398" i="13"/>
  <c r="J398" i="12"/>
  <c r="J398" i="11"/>
  <c r="J398" i="10"/>
  <c r="J398" i="9"/>
  <c r="J398" i="7"/>
  <c r="J398" i="8"/>
  <c r="J398" i="5"/>
  <c r="J398" i="6"/>
  <c r="J51" i="5"/>
  <c r="J146" i="5"/>
  <c r="J363" i="5"/>
  <c r="J342" i="4"/>
  <c r="J117" i="5"/>
  <c r="J110" i="4"/>
  <c r="J213" i="4"/>
  <c r="J343" i="4"/>
  <c r="J106" i="5"/>
  <c r="J310" i="5"/>
  <c r="J335" i="5"/>
  <c r="J58" i="4"/>
  <c r="J122" i="4"/>
  <c r="J186" i="4"/>
  <c r="J260" i="4"/>
  <c r="J344" i="4"/>
  <c r="J40" i="5"/>
  <c r="J189" i="5"/>
  <c r="J323" i="5"/>
  <c r="J229" i="5"/>
  <c r="J334" i="5"/>
  <c r="J36" i="4"/>
  <c r="J100" i="4"/>
  <c r="J164" i="4"/>
  <c r="J232" i="4"/>
  <c r="J316" i="4"/>
  <c r="J425" i="4"/>
  <c r="J104" i="5"/>
  <c r="J182" i="5"/>
  <c r="J279" i="5"/>
  <c r="J13" i="4"/>
  <c r="J77" i="4"/>
  <c r="J141" i="4"/>
  <c r="J206" i="4"/>
  <c r="J285" i="4"/>
  <c r="J394" i="4"/>
  <c r="J39" i="5"/>
  <c r="J165" i="5"/>
  <c r="J313" i="5"/>
  <c r="J282" i="4"/>
  <c r="J371" i="4"/>
  <c r="J16" i="5"/>
  <c r="J79" i="5"/>
  <c r="J152" i="5"/>
  <c r="J211" i="5"/>
  <c r="J272" i="5"/>
  <c r="J336" i="5"/>
  <c r="J362" i="9"/>
  <c r="J259" i="4"/>
  <c r="J323" i="4"/>
  <c r="J412" i="4"/>
  <c r="J42" i="5"/>
  <c r="J108" i="5"/>
  <c r="J169" i="5"/>
  <c r="J240" i="5"/>
  <c r="J309" i="5"/>
  <c r="J359" i="6"/>
  <c r="J274" i="5"/>
  <c r="J338" i="5"/>
  <c r="J91" i="5"/>
  <c r="J148" i="5"/>
  <c r="J215" i="5"/>
  <c r="J284" i="5"/>
  <c r="J348" i="5"/>
  <c r="J361" i="7"/>
  <c r="J358" i="7"/>
  <c r="J356" i="8"/>
  <c r="J354" i="9"/>
  <c r="J353" i="9"/>
  <c r="J357" i="10"/>
  <c r="J364" i="10"/>
  <c r="J365" i="11"/>
  <c r="J359" i="12"/>
  <c r="J358" i="12"/>
  <c r="J365" i="12"/>
  <c r="J362" i="14"/>
  <c r="J361" i="14"/>
  <c r="J360" i="14"/>
  <c r="J209" i="4"/>
  <c r="J341" i="4"/>
  <c r="J64" i="5"/>
  <c r="J167" i="5"/>
  <c r="J226" i="4"/>
  <c r="J385" i="4"/>
  <c r="J126" i="5"/>
  <c r="J19" i="4"/>
  <c r="J121" i="4"/>
  <c r="J228" i="4"/>
  <c r="J386" i="4"/>
  <c r="J110" i="5"/>
  <c r="J331" i="5"/>
  <c r="J351" i="5"/>
  <c r="J66" i="4"/>
  <c r="J130" i="4"/>
  <c r="J194" i="4"/>
  <c r="J270" i="4"/>
  <c r="J381" i="4"/>
  <c r="J57" i="5"/>
  <c r="J196" i="5"/>
  <c r="J339" i="5"/>
  <c r="J236" i="5"/>
  <c r="J350" i="5"/>
  <c r="J44" i="4"/>
  <c r="J108" i="4"/>
  <c r="J172" i="4"/>
  <c r="J241" i="4"/>
  <c r="J326" i="4"/>
  <c r="J25" i="5"/>
  <c r="J111" i="5"/>
  <c r="J186" i="5"/>
  <c r="J295" i="5"/>
  <c r="J21" i="4"/>
  <c r="J85" i="4"/>
  <c r="J149" i="4"/>
  <c r="J215" i="4"/>
  <c r="J295" i="4"/>
  <c r="J406" i="4"/>
  <c r="J44" i="5"/>
  <c r="J188" i="5"/>
  <c r="J329" i="5"/>
  <c r="J290" i="4"/>
  <c r="J379" i="4"/>
  <c r="J24" i="5"/>
  <c r="J87" i="5"/>
  <c r="J160" i="5"/>
  <c r="J219" i="5"/>
  <c r="J280" i="5"/>
  <c r="J344" i="5"/>
  <c r="J203" i="4"/>
  <c r="J267" i="4"/>
  <c r="J331" i="4"/>
  <c r="J420" i="4"/>
  <c r="J50" i="5"/>
  <c r="J113" i="5"/>
  <c r="J177" i="5"/>
  <c r="J248" i="5"/>
  <c r="J317" i="5"/>
  <c r="J365" i="6"/>
  <c r="J282" i="5"/>
  <c r="J346" i="5"/>
  <c r="J99" i="5"/>
  <c r="J156" i="5"/>
  <c r="J223" i="5"/>
  <c r="J292" i="5"/>
  <c r="J356" i="5"/>
  <c r="J366" i="7"/>
  <c r="J363" i="7"/>
  <c r="J364" i="8"/>
  <c r="J357" i="11"/>
  <c r="J361" i="9"/>
  <c r="J365" i="10"/>
  <c r="J353" i="10"/>
  <c r="J354" i="11"/>
  <c r="J364" i="12"/>
  <c r="J363" i="12"/>
  <c r="J362" i="13"/>
  <c r="J351" i="14"/>
  <c r="J359" i="13"/>
  <c r="J358" i="13"/>
  <c r="I7" i="11"/>
  <c r="H7" i="11"/>
  <c r="G7" i="11"/>
  <c r="G7" i="8"/>
  <c r="I7" i="8"/>
  <c r="H7" i="8"/>
  <c r="J134" i="4"/>
  <c r="J88" i="4"/>
  <c r="J300" i="4"/>
  <c r="J408" i="4"/>
  <c r="J102" i="4"/>
  <c r="J64" i="4"/>
  <c r="J22" i="4"/>
  <c r="J127" i="5"/>
  <c r="J278" i="4"/>
  <c r="J123" i="4"/>
  <c r="J17" i="4"/>
  <c r="J153" i="4"/>
  <c r="J333" i="4"/>
  <c r="J143" i="5"/>
  <c r="J73" i="4"/>
  <c r="J210" i="4"/>
  <c r="J22" i="5"/>
  <c r="J24" i="4"/>
  <c r="J161" i="4"/>
  <c r="J345" i="4"/>
  <c r="J130" i="5"/>
  <c r="J78" i="4"/>
  <c r="J217" i="4"/>
  <c r="J43" i="5"/>
  <c r="J11" i="4"/>
  <c r="J150" i="4"/>
  <c r="J320" i="4"/>
  <c r="J123" i="5"/>
  <c r="J16" i="4"/>
  <c r="J119" i="4"/>
  <c r="J225" i="4"/>
  <c r="J382" i="4"/>
  <c r="J69" i="5"/>
  <c r="J201" i="5"/>
  <c r="J240" i="4"/>
  <c r="J400" i="4"/>
  <c r="J133" i="5"/>
  <c r="J32" i="4"/>
  <c r="J135" i="4"/>
  <c r="J244" i="4"/>
  <c r="J402" i="4"/>
  <c r="J119" i="5"/>
  <c r="J218" i="5"/>
  <c r="J10" i="4"/>
  <c r="J74" i="4"/>
  <c r="J138" i="4"/>
  <c r="J202" i="4"/>
  <c r="J280" i="4"/>
  <c r="J391" i="4"/>
  <c r="J62" i="5"/>
  <c r="J234" i="5"/>
  <c r="J355" i="5"/>
  <c r="J252" i="5"/>
  <c r="J366" i="5"/>
  <c r="J52" i="4"/>
  <c r="J116" i="4"/>
  <c r="J180" i="4"/>
  <c r="J252" i="4"/>
  <c r="J336" i="4"/>
  <c r="J30" i="5"/>
  <c r="J118" i="5"/>
  <c r="J193" i="5"/>
  <c r="J311" i="5"/>
  <c r="J29" i="4"/>
  <c r="J93" i="4"/>
  <c r="J157" i="4"/>
  <c r="J224" i="4"/>
  <c r="J305" i="4"/>
  <c r="J416" i="4"/>
  <c r="J49" i="5"/>
  <c r="J226" i="5"/>
  <c r="J345" i="5"/>
  <c r="J298" i="4"/>
  <c r="J387" i="4"/>
  <c r="J32" i="5"/>
  <c r="J95" i="5"/>
  <c r="J164" i="5"/>
  <c r="J227" i="5"/>
  <c r="J288" i="5"/>
  <c r="J352" i="5"/>
  <c r="J211" i="4"/>
  <c r="J275" i="4"/>
  <c r="J339" i="4"/>
  <c r="J428" i="4"/>
  <c r="J55" i="5"/>
  <c r="J121" i="5"/>
  <c r="J192" i="5"/>
  <c r="J256" i="5"/>
  <c r="J325" i="5"/>
  <c r="J364" i="7"/>
  <c r="J290" i="5"/>
  <c r="J354" i="5"/>
  <c r="J107" i="5"/>
  <c r="J168" i="5"/>
  <c r="J231" i="5"/>
  <c r="J300" i="5"/>
  <c r="J364" i="5"/>
  <c r="J357" i="8"/>
  <c r="J359" i="8"/>
  <c r="J359" i="9"/>
  <c r="J357" i="9"/>
  <c r="J352" i="10"/>
  <c r="J354" i="10"/>
  <c r="J361" i="10"/>
  <c r="J359" i="11"/>
  <c r="J360" i="11"/>
  <c r="J364" i="11"/>
  <c r="J362" i="12"/>
  <c r="J359" i="14"/>
  <c r="J358" i="14"/>
  <c r="J366" i="13"/>
  <c r="J393" i="14"/>
  <c r="J393" i="13"/>
  <c r="J393" i="12"/>
  <c r="J393" i="11"/>
  <c r="J393" i="9"/>
  <c r="J393" i="8"/>
  <c r="J393" i="7"/>
  <c r="J393" i="10"/>
  <c r="J393" i="6"/>
  <c r="J393" i="5"/>
  <c r="J388" i="14"/>
  <c r="J388" i="12"/>
  <c r="J388" i="13"/>
  <c r="J388" i="11"/>
  <c r="J388" i="10"/>
  <c r="J388" i="9"/>
  <c r="J388" i="8"/>
  <c r="J388" i="6"/>
  <c r="J388" i="7"/>
  <c r="J388" i="5"/>
  <c r="J422" i="11"/>
  <c r="J422" i="10"/>
  <c r="I7" i="10"/>
  <c r="H7" i="10"/>
  <c r="G7" i="10"/>
  <c r="H7" i="6"/>
  <c r="I7" i="6"/>
  <c r="G7" i="6"/>
  <c r="J139" i="4"/>
  <c r="J136" i="4"/>
  <c r="J273" i="5"/>
  <c r="J158" i="5"/>
  <c r="J151" i="4"/>
  <c r="J104" i="4"/>
  <c r="J65" i="4"/>
  <c r="J179" i="5"/>
  <c r="J377" i="4"/>
  <c r="J168" i="4"/>
  <c r="J35" i="4"/>
  <c r="J171" i="4"/>
  <c r="J389" i="4"/>
  <c r="J154" i="5"/>
  <c r="J89" i="4"/>
  <c r="J234" i="4"/>
  <c r="J48" i="5"/>
  <c r="J40" i="4"/>
  <c r="J177" i="4"/>
  <c r="J397" i="4"/>
  <c r="J142" i="5"/>
  <c r="J95" i="4"/>
  <c r="J237" i="4"/>
  <c r="J77" i="5"/>
  <c r="J27" i="4"/>
  <c r="J166" i="4"/>
  <c r="J376" i="4"/>
  <c r="J353" i="5"/>
  <c r="J30" i="4"/>
  <c r="J131" i="4"/>
  <c r="J238" i="4"/>
  <c r="J399" i="4"/>
  <c r="J82" i="5"/>
  <c r="J230" i="5"/>
  <c r="J256" i="4"/>
  <c r="J418" i="4"/>
  <c r="J171" i="5"/>
  <c r="J46" i="4"/>
  <c r="J147" i="4"/>
  <c r="J257" i="4"/>
  <c r="J421" i="4"/>
  <c r="J194" i="5"/>
  <c r="J244" i="5"/>
  <c r="J18" i="4"/>
  <c r="J82" i="4"/>
  <c r="J146" i="4"/>
  <c r="J212" i="4"/>
  <c r="J292" i="4"/>
  <c r="J401" i="4"/>
  <c r="J81" i="5"/>
  <c r="J250" i="5"/>
  <c r="J150" i="5"/>
  <c r="J268" i="5"/>
  <c r="J361" i="6"/>
  <c r="J60" i="4"/>
  <c r="J124" i="4"/>
  <c r="J188" i="4"/>
  <c r="J262" i="4"/>
  <c r="J373" i="4"/>
  <c r="J54" i="5"/>
  <c r="J125" i="5"/>
  <c r="J198" i="5"/>
  <c r="J327" i="5"/>
  <c r="J37" i="4"/>
  <c r="J101" i="4"/>
  <c r="J165" i="4"/>
  <c r="J233" i="4"/>
  <c r="J317" i="4"/>
  <c r="J426" i="4"/>
  <c r="J56" i="5"/>
  <c r="J233" i="5"/>
  <c r="J361" i="5"/>
  <c r="J306" i="4"/>
  <c r="J395" i="4"/>
  <c r="J37" i="5"/>
  <c r="J103" i="5"/>
  <c r="J172" i="5"/>
  <c r="J235" i="5"/>
  <c r="J296" i="5"/>
  <c r="J360" i="5"/>
  <c r="J219" i="4"/>
  <c r="J283" i="4"/>
  <c r="J372" i="4"/>
  <c r="J63" i="5"/>
  <c r="J129" i="5"/>
  <c r="J200" i="5"/>
  <c r="J264" i="5"/>
  <c r="J333" i="5"/>
  <c r="J237" i="5"/>
  <c r="J298" i="5"/>
  <c r="J362" i="5"/>
  <c r="J112" i="5"/>
  <c r="J176" i="5"/>
  <c r="J239" i="5"/>
  <c r="J308" i="5"/>
  <c r="J360" i="9"/>
  <c r="J362" i="8"/>
  <c r="J366" i="8"/>
  <c r="J357" i="7"/>
  <c r="J365" i="9"/>
  <c r="J358" i="9"/>
  <c r="J362" i="10"/>
  <c r="J362" i="11"/>
  <c r="J353" i="11"/>
  <c r="J351" i="12"/>
  <c r="J355" i="12"/>
  <c r="J361" i="13"/>
  <c r="J357" i="13"/>
  <c r="J366" i="14"/>
  <c r="J357" i="14"/>
  <c r="G7" i="12"/>
  <c r="J344" i="12" s="1" a="1"/>
  <c r="J344" i="12" s="1"/>
  <c r="H7" i="12"/>
  <c r="I7" i="12"/>
  <c r="J409" i="14"/>
  <c r="J409" i="13"/>
  <c r="J409" i="12"/>
  <c r="J409" i="11"/>
  <c r="J409" i="10"/>
  <c r="J409" i="9"/>
  <c r="J409" i="8"/>
  <c r="J409" i="7"/>
  <c r="J409" i="6"/>
  <c r="J409" i="5"/>
  <c r="J410" i="14"/>
  <c r="J410" i="13"/>
  <c r="J410" i="12"/>
  <c r="J410" i="11"/>
  <c r="J410" i="10"/>
  <c r="J410" i="9"/>
  <c r="J410" i="7"/>
  <c r="J410" i="8"/>
  <c r="J410" i="5"/>
  <c r="J410" i="6"/>
  <c r="J424" i="14"/>
  <c r="J424" i="12"/>
  <c r="J424" i="13"/>
  <c r="J424" i="11"/>
  <c r="J424" i="10"/>
  <c r="J424" i="9"/>
  <c r="J424" i="8"/>
  <c r="J424" i="6"/>
  <c r="J424" i="7"/>
  <c r="J424" i="5"/>
  <c r="J407" i="13"/>
  <c r="J407" i="14"/>
  <c r="J407" i="12"/>
  <c r="J407" i="11"/>
  <c r="J407" i="10"/>
  <c r="J407" i="9"/>
  <c r="J407" i="7"/>
  <c r="J407" i="8"/>
  <c r="J407" i="6"/>
  <c r="J407" i="5"/>
  <c r="J417" i="14"/>
  <c r="J417" i="13"/>
  <c r="J417" i="12"/>
  <c r="J417" i="11"/>
  <c r="J417" i="9"/>
  <c r="J417" i="10"/>
  <c r="J417" i="8"/>
  <c r="J417" i="7"/>
  <c r="J417" i="5"/>
  <c r="J417" i="6"/>
  <c r="J190" i="5"/>
  <c r="J57" i="4"/>
  <c r="J160" i="4"/>
  <c r="J277" i="4"/>
  <c r="J12" i="5"/>
  <c r="J214" i="5"/>
  <c r="J299" i="5"/>
  <c r="J26" i="4"/>
  <c r="J90" i="4"/>
  <c r="J154" i="4"/>
  <c r="J221" i="4"/>
  <c r="J302" i="4"/>
  <c r="J413" i="4"/>
  <c r="J88" i="5"/>
  <c r="J266" i="5"/>
  <c r="J155" i="5"/>
  <c r="J270" i="5"/>
  <c r="J354" i="7"/>
  <c r="J68" i="4"/>
  <c r="J132" i="4"/>
  <c r="J196" i="4"/>
  <c r="J272" i="4"/>
  <c r="J383" i="4"/>
  <c r="J78" i="5"/>
  <c r="J145" i="5"/>
  <c r="J205" i="5"/>
  <c r="J343" i="5"/>
  <c r="J45" i="4"/>
  <c r="J109" i="4"/>
  <c r="J173" i="4"/>
  <c r="J242" i="4"/>
  <c r="J327" i="4"/>
  <c r="J8" i="5"/>
  <c r="J61" i="5"/>
  <c r="J249" i="5"/>
  <c r="J250" i="4"/>
  <c r="J314" i="4"/>
  <c r="J403" i="4"/>
  <c r="J45" i="5"/>
  <c r="J116" i="5"/>
  <c r="J180" i="5"/>
  <c r="J243" i="5"/>
  <c r="J304" i="5"/>
  <c r="J357" i="6"/>
  <c r="J227" i="4"/>
  <c r="J291" i="4"/>
  <c r="J380" i="4"/>
  <c r="J13" i="5"/>
  <c r="J71" i="5"/>
  <c r="J137" i="5"/>
  <c r="J208" i="5"/>
  <c r="J277" i="5"/>
  <c r="J341" i="5"/>
  <c r="J245" i="5"/>
  <c r="J306" i="5"/>
  <c r="J362" i="6"/>
  <c r="J120" i="5"/>
  <c r="J184" i="5"/>
  <c r="J247" i="5"/>
  <c r="J316" i="5"/>
  <c r="J360" i="8"/>
  <c r="J355" i="10"/>
  <c r="J360" i="6"/>
  <c r="J365" i="7"/>
  <c r="J356" i="9"/>
  <c r="J366" i="9"/>
  <c r="J356" i="11"/>
  <c r="J358" i="10"/>
  <c r="J358" i="11"/>
  <c r="J366" i="12"/>
  <c r="J360" i="12"/>
  <c r="J352" i="14"/>
  <c r="J365" i="13"/>
  <c r="J356" i="13"/>
  <c r="J365" i="14"/>
  <c r="J164" i="12" l="1" a="1"/>
  <c r="J164" i="12" s="1"/>
  <c r="J340" i="12" a="1"/>
  <c r="J340" i="12" s="1"/>
  <c r="J43" i="12" a="1"/>
  <c r="J43" i="12" s="1"/>
  <c r="J307" i="12" a="1"/>
  <c r="J307" i="12" s="1"/>
  <c r="J121" i="12" a="1"/>
  <c r="J121" i="12" s="1"/>
  <c r="J142" i="12" a="1"/>
  <c r="J142" i="12" s="1"/>
  <c r="J188" i="12" a="1"/>
  <c r="J188" i="12" s="1"/>
  <c r="J239" i="12" a="1"/>
  <c r="J239" i="12" s="1"/>
  <c r="J24" i="12" a="1"/>
  <c r="J24" i="12" s="1"/>
  <c r="J333" i="12" a="1"/>
  <c r="J333" i="12" s="1"/>
  <c r="J254" i="12" a="1"/>
  <c r="J254" i="12" s="1"/>
  <c r="J191" i="12" a="1"/>
  <c r="J191" i="12" s="1"/>
  <c r="J198" i="12" a="1"/>
  <c r="J198" i="12" s="1"/>
  <c r="J240" i="12" a="1"/>
  <c r="J240" i="12" s="1"/>
  <c r="J129" i="12" a="1"/>
  <c r="J129" i="12" s="1"/>
  <c r="J42" i="12" a="1"/>
  <c r="J42" i="12" s="1"/>
  <c r="J36" i="12" a="1"/>
  <c r="J36" i="12" s="1"/>
  <c r="J319" i="12" a="1"/>
  <c r="J319" i="12" s="1"/>
  <c r="J268" i="12" a="1"/>
  <c r="J268" i="12" s="1"/>
  <c r="J66" i="12" a="1"/>
  <c r="J66" i="12" s="1"/>
  <c r="J199" i="12" a="1"/>
  <c r="J199" i="12" s="1"/>
  <c r="J73" i="12" a="1"/>
  <c r="J73" i="12" s="1"/>
  <c r="J335" i="12" a="1"/>
  <c r="J335" i="12" s="1"/>
  <c r="J91" i="12" a="1"/>
  <c r="J91" i="12" s="1"/>
  <c r="J172" i="12" a="1"/>
  <c r="J172" i="12" s="1"/>
  <c r="J243" i="12" a="1"/>
  <c r="J243" i="12" s="1"/>
  <c r="J321" i="12" a="1"/>
  <c r="J321" i="12" s="1"/>
  <c r="J119" i="12" a="1"/>
  <c r="J119" i="12" s="1"/>
  <c r="J320" i="12" a="1"/>
  <c r="J320" i="12" s="1"/>
  <c r="J62" i="12" a="1"/>
  <c r="J62" i="12" s="1"/>
  <c r="J126" i="12" a="1"/>
  <c r="J126" i="12" s="1"/>
  <c r="J187" i="12" a="1"/>
  <c r="J187" i="12" s="1"/>
  <c r="J244" i="12" a="1"/>
  <c r="J244" i="12" s="1"/>
  <c r="J301" i="12" a="1"/>
  <c r="J301" i="12" s="1"/>
  <c r="J159" i="12" a="1"/>
  <c r="J159" i="12" s="1"/>
  <c r="J55" i="12" a="1"/>
  <c r="J55" i="12" s="1"/>
  <c r="J264" i="12" a="1"/>
  <c r="J264" i="12" s="1"/>
  <c r="J40" i="12" a="1"/>
  <c r="J40" i="12" s="1"/>
  <c r="J92" i="12" a="1"/>
  <c r="J92" i="12" s="1"/>
  <c r="J145" i="12" a="1"/>
  <c r="J145" i="12" s="1"/>
  <c r="J195" i="12" a="1"/>
  <c r="J195" i="12" s="1"/>
  <c r="J273" i="12" a="1"/>
  <c r="J273" i="12" s="1"/>
  <c r="J343" i="12" a="1"/>
  <c r="J343" i="12" s="1"/>
  <c r="J130" i="12" a="1"/>
  <c r="J130" i="12" s="1"/>
  <c r="J9" i="12" a="1"/>
  <c r="J9" i="12" s="1"/>
  <c r="J341" i="12" a="1"/>
  <c r="J341" i="12" s="1"/>
  <c r="J70" i="12" a="1"/>
  <c r="J70" i="12" s="1"/>
  <c r="J134" i="12" a="1"/>
  <c r="J134" i="12" s="1"/>
  <c r="J189" i="12" a="1"/>
  <c r="J189" i="12" s="1"/>
  <c r="J246" i="12" a="1"/>
  <c r="J246" i="12" s="1"/>
  <c r="J303" i="12" a="1"/>
  <c r="J303" i="12" s="1"/>
  <c r="J71" i="12" a="1"/>
  <c r="J71" i="12" s="1"/>
  <c r="J60" i="12" a="1"/>
  <c r="J60" i="12" s="1"/>
  <c r="J337" i="12" a="1"/>
  <c r="J337" i="12" s="1"/>
  <c r="J296" i="12" a="1"/>
  <c r="J296" i="12" s="1"/>
  <c r="J135" i="12" a="1"/>
  <c r="J135" i="12" s="1"/>
  <c r="J12" i="12" a="1"/>
  <c r="J12" i="12" s="1"/>
  <c r="J311" i="12" a="1"/>
  <c r="J311" i="12" s="1"/>
  <c r="J304" i="12" a="1"/>
  <c r="J304" i="12" s="1"/>
  <c r="J226" i="12" a="1"/>
  <c r="J226" i="12" s="1"/>
  <c r="J8" i="12" a="1"/>
  <c r="J8" i="12" s="1"/>
  <c r="J152" i="12" a="1"/>
  <c r="J152" i="12" s="1"/>
  <c r="J158" i="12" a="1"/>
  <c r="J158" i="12" s="1"/>
  <c r="J106" i="12" a="1"/>
  <c r="J106" i="12" s="1"/>
  <c r="J345" i="12" a="1"/>
  <c r="J345" i="12" s="1"/>
  <c r="J297" i="12" a="1"/>
  <c r="J297" i="12" s="1"/>
  <c r="J78" i="12" a="1"/>
  <c r="J78" i="12" s="1"/>
  <c r="J220" i="12" a="1"/>
  <c r="J220" i="12" s="1"/>
  <c r="J125" i="12" a="1"/>
  <c r="J125" i="12" s="1"/>
  <c r="J20" i="12" a="1"/>
  <c r="J20" i="12" s="1"/>
  <c r="J97" i="12" a="1"/>
  <c r="J97" i="12" s="1"/>
  <c r="J179" i="12" a="1"/>
  <c r="J179" i="12" s="1"/>
  <c r="J257" i="12" a="1"/>
  <c r="J257" i="12" s="1"/>
  <c r="J329" i="12" a="1"/>
  <c r="J329" i="12" s="1"/>
  <c r="J143" i="12" a="1"/>
  <c r="J143" i="12" s="1"/>
  <c r="J328" i="12" a="1"/>
  <c r="J328" i="12" s="1"/>
  <c r="J68" i="12" a="1"/>
  <c r="J68" i="12" s="1"/>
  <c r="J132" i="12" a="1"/>
  <c r="J132" i="12" s="1"/>
  <c r="J194" i="12" a="1"/>
  <c r="J194" i="12" s="1"/>
  <c r="J251" i="12" a="1"/>
  <c r="J251" i="12" s="1"/>
  <c r="J308" i="12" a="1"/>
  <c r="J308" i="12" s="1"/>
  <c r="J177" i="12" a="1"/>
  <c r="J177" i="12" s="1"/>
  <c r="J79" i="12" a="1"/>
  <c r="J79" i="12" s="1"/>
  <c r="J292" i="12" a="1"/>
  <c r="J292" i="12" s="1"/>
  <c r="J46" i="12" a="1"/>
  <c r="J46" i="12" s="1"/>
  <c r="J98" i="12" a="1"/>
  <c r="J98" i="12" s="1"/>
  <c r="J150" i="12" a="1"/>
  <c r="J150" i="12" s="1"/>
  <c r="J209" i="12" a="1"/>
  <c r="J209" i="12" s="1"/>
  <c r="J281" i="12" a="1"/>
  <c r="J281" i="12" s="1"/>
  <c r="J350" i="12" a="1"/>
  <c r="J350" i="12" s="1"/>
  <c r="J147" i="12" a="1"/>
  <c r="J147" i="12" s="1"/>
  <c r="J61" i="12" a="1"/>
  <c r="J61" i="12" s="1"/>
  <c r="J11" i="12" a="1"/>
  <c r="J11" i="12" s="1"/>
  <c r="J75" i="12" a="1"/>
  <c r="J75" i="12" s="1"/>
  <c r="J139" i="12" a="1"/>
  <c r="J139" i="12" s="1"/>
  <c r="J196" i="12" a="1"/>
  <c r="J196" i="12" s="1"/>
  <c r="J253" i="12" a="1"/>
  <c r="J253" i="12" s="1"/>
  <c r="J310" i="12" a="1"/>
  <c r="J310" i="12" s="1"/>
  <c r="J170" i="12" a="1"/>
  <c r="J170" i="12" s="1"/>
  <c r="J290" i="12" a="1"/>
  <c r="J290" i="12" s="1"/>
  <c r="J161" i="12" a="1"/>
  <c r="J161" i="12" s="1"/>
  <c r="J180" i="12" a="1"/>
  <c r="J180" i="12" s="1"/>
  <c r="J86" i="12" a="1"/>
  <c r="J86" i="12" s="1"/>
  <c r="J64" i="12" a="1"/>
  <c r="J64" i="12" s="1"/>
  <c r="J298" i="12" a="1"/>
  <c r="J298" i="12" s="1"/>
  <c r="J52" i="12" a="1"/>
  <c r="J52" i="12" s="1"/>
  <c r="J112" i="12" a="1"/>
  <c r="J112" i="12" s="1"/>
  <c r="J13" i="12" a="1"/>
  <c r="J13" i="12" s="1"/>
  <c r="J255" i="12" a="1"/>
  <c r="J255" i="12" s="1"/>
  <c r="J247" i="12" a="1"/>
  <c r="J247" i="12" s="1"/>
  <c r="J204" i="12" a="1"/>
  <c r="J204" i="12" s="1"/>
  <c r="J326" i="12" a="1"/>
  <c r="J326" i="12" s="1"/>
  <c r="J153" i="12" a="1"/>
  <c r="J153" i="12" s="1"/>
  <c r="J94" i="12" a="1"/>
  <c r="J94" i="12" s="1"/>
  <c r="J325" i="12" a="1"/>
  <c r="J325" i="12" s="1"/>
  <c r="J90" i="12" a="1"/>
  <c r="J90" i="12" s="1"/>
  <c r="J249" i="12" a="1"/>
  <c r="J249" i="12" s="1"/>
  <c r="J160" i="12" a="1"/>
  <c r="J160" i="12" s="1"/>
  <c r="J27" i="12" a="1"/>
  <c r="J27" i="12" s="1"/>
  <c r="J108" i="12" a="1"/>
  <c r="J108" i="12" s="1"/>
  <c r="J193" i="12" a="1"/>
  <c r="J193" i="12" s="1"/>
  <c r="J265" i="12" a="1"/>
  <c r="J265" i="12" s="1"/>
  <c r="J342" i="12" a="1"/>
  <c r="J342" i="12" s="1"/>
  <c r="J171" i="12" a="1"/>
  <c r="J171" i="12" s="1"/>
  <c r="J10" i="12" a="1"/>
  <c r="J10" i="12" s="1"/>
  <c r="J74" i="12" a="1"/>
  <c r="J74" i="12" s="1"/>
  <c r="J138" i="12" a="1"/>
  <c r="J138" i="12" s="1"/>
  <c r="J202" i="12" a="1"/>
  <c r="J202" i="12" s="1"/>
  <c r="J258" i="12" a="1"/>
  <c r="J258" i="12" s="1"/>
  <c r="J315" i="12" a="1"/>
  <c r="J315" i="12" s="1"/>
  <c r="J213" i="12" a="1"/>
  <c r="J213" i="12" s="1"/>
  <c r="J107" i="12" a="1"/>
  <c r="J107" i="12" s="1"/>
  <c r="J314" i="12" a="1"/>
  <c r="J314" i="12" s="1"/>
  <c r="J51" i="12" a="1"/>
  <c r="J51" i="12" s="1"/>
  <c r="J104" i="12" a="1"/>
  <c r="J104" i="12" s="1"/>
  <c r="J156" i="12" a="1"/>
  <c r="J156" i="12" s="1"/>
  <c r="J217" i="12" a="1"/>
  <c r="J217" i="12" s="1"/>
  <c r="J295" i="12" a="1"/>
  <c r="J295" i="12" s="1"/>
  <c r="J19" i="12" a="1"/>
  <c r="J19" i="12" s="1"/>
  <c r="J165" i="12" a="1"/>
  <c r="J165" i="12" s="1"/>
  <c r="J102" i="12" a="1"/>
  <c r="J102" i="12" s="1"/>
  <c r="J23" i="12" a="1"/>
  <c r="J23" i="12" s="1"/>
  <c r="J87" i="12" a="1"/>
  <c r="J87" i="12" s="1"/>
  <c r="J151" i="12" a="1"/>
  <c r="J151" i="12" s="1"/>
  <c r="J203" i="12" a="1"/>
  <c r="J203" i="12" s="1"/>
  <c r="J260" i="12" a="1"/>
  <c r="J260" i="12" s="1"/>
  <c r="J317" i="12" a="1"/>
  <c r="J317" i="12" s="1"/>
  <c r="J184" i="12" a="1"/>
  <c r="J184" i="12" s="1"/>
  <c r="J211" i="12" a="1"/>
  <c r="J211" i="12" s="1"/>
  <c r="J84" i="12" a="1"/>
  <c r="J84" i="12" s="1"/>
  <c r="J237" i="12" a="1"/>
  <c r="J237" i="12" s="1"/>
  <c r="J34" i="12" a="1"/>
  <c r="J34" i="12" s="1"/>
  <c r="J278" i="12" a="1"/>
  <c r="J278" i="12" s="1"/>
  <c r="J25" i="12" a="1"/>
  <c r="J25" i="12" s="1"/>
  <c r="J76" i="12" a="1"/>
  <c r="J76" i="12" s="1"/>
  <c r="J212" i="12" a="1"/>
  <c r="J212" i="12" s="1"/>
  <c r="J30" i="12" a="1"/>
  <c r="J30" i="12" s="1"/>
  <c r="J283" i="12" a="1"/>
  <c r="J283" i="12" s="1"/>
  <c r="J117" i="12" a="1"/>
  <c r="J117" i="12" s="1"/>
  <c r="J233" i="12" a="1"/>
  <c r="J233" i="12" s="1"/>
  <c r="J275" i="12" a="1"/>
  <c r="J275" i="12" s="1"/>
  <c r="J176" i="12" a="1"/>
  <c r="J176" i="12" s="1"/>
  <c r="J248" i="12" a="1"/>
  <c r="J248" i="12" s="1"/>
  <c r="J346" i="12" a="1"/>
  <c r="J346" i="12" s="1"/>
  <c r="J101" i="12" a="1"/>
  <c r="J101" i="12" s="1"/>
  <c r="J263" i="12" a="1"/>
  <c r="J263" i="12" s="1"/>
  <c r="J186" i="12" a="1"/>
  <c r="J186" i="12" s="1"/>
  <c r="J33" i="12" a="1"/>
  <c r="J33" i="12" s="1"/>
  <c r="J114" i="12" a="1"/>
  <c r="J114" i="12" s="1"/>
  <c r="J201" i="12" a="1"/>
  <c r="J201" i="12" s="1"/>
  <c r="J279" i="12" a="1"/>
  <c r="J279" i="12" s="1"/>
  <c r="J348" i="12" a="1"/>
  <c r="J348" i="12" s="1"/>
  <c r="J192" i="12" a="1"/>
  <c r="J192" i="12" s="1"/>
  <c r="J16" i="12" a="1"/>
  <c r="J16" i="12" s="1"/>
  <c r="J80" i="12" a="1"/>
  <c r="J80" i="12" s="1"/>
  <c r="J144" i="12" a="1"/>
  <c r="J144" i="12" s="1"/>
  <c r="J208" i="12" a="1"/>
  <c r="J208" i="12" s="1"/>
  <c r="J266" i="12" a="1"/>
  <c r="J266" i="12" s="1"/>
  <c r="J322" i="12" a="1"/>
  <c r="J322" i="12" s="1"/>
  <c r="J241" i="12" a="1"/>
  <c r="J241" i="12" s="1"/>
  <c r="J137" i="12" a="1"/>
  <c r="J137" i="12" s="1"/>
  <c r="J347" i="12" a="1"/>
  <c r="J347" i="12" s="1"/>
  <c r="J58" i="12" a="1"/>
  <c r="J58" i="12" s="1"/>
  <c r="J110" i="12" a="1"/>
  <c r="J110" i="12" s="1"/>
  <c r="J162" i="12" a="1"/>
  <c r="J162" i="12" s="1"/>
  <c r="J231" i="12" a="1"/>
  <c r="J231" i="12" s="1"/>
  <c r="J302" i="12" a="1"/>
  <c r="J302" i="12" s="1"/>
  <c r="J37" i="12" a="1"/>
  <c r="J37" i="12" s="1"/>
  <c r="J185" i="12" a="1"/>
  <c r="J185" i="12" s="1"/>
  <c r="J131" i="12" a="1"/>
  <c r="J131" i="12" s="1"/>
  <c r="J29" i="12" a="1"/>
  <c r="J29" i="12" s="1"/>
  <c r="J93" i="12" a="1"/>
  <c r="J93" i="12" s="1"/>
  <c r="J157" i="12" a="1"/>
  <c r="J157" i="12" s="1"/>
  <c r="J210" i="12" a="1"/>
  <c r="J210" i="12" s="1"/>
  <c r="J267" i="12" a="1"/>
  <c r="J267" i="12" s="1"/>
  <c r="J324" i="12" a="1"/>
  <c r="J324" i="12" s="1"/>
  <c r="J225" i="12" a="1"/>
  <c r="J225" i="12" s="1"/>
  <c r="J18" i="12" a="1"/>
  <c r="J18" i="12" s="1"/>
  <c r="J306" i="12" a="1"/>
  <c r="J306" i="12" s="1"/>
  <c r="J57" i="12" a="1"/>
  <c r="J57" i="12" s="1"/>
  <c r="J250" i="12" a="1"/>
  <c r="J250" i="12" s="1"/>
  <c r="J259" i="12" a="1"/>
  <c r="J259" i="12" s="1"/>
  <c r="J182" i="12" a="1"/>
  <c r="J182" i="12" s="1"/>
  <c r="J140" i="12" a="1"/>
  <c r="J140" i="12" s="1"/>
  <c r="J123" i="12" a="1"/>
  <c r="J123" i="12" s="1"/>
  <c r="J269" i="12" a="1"/>
  <c r="J269" i="12" s="1"/>
  <c r="J53" i="12" a="1"/>
  <c r="J53" i="12" s="1"/>
  <c r="J312" i="12" a="1"/>
  <c r="J312" i="12" s="1"/>
  <c r="J276" i="12" a="1"/>
  <c r="J276" i="12" s="1"/>
  <c r="J261" i="12" a="1"/>
  <c r="J261" i="12" s="1"/>
  <c r="J48" i="12" a="1"/>
  <c r="J48" i="12" s="1"/>
  <c r="J205" i="12" a="1"/>
  <c r="J205" i="12" s="1"/>
  <c r="J65" i="12" a="1"/>
  <c r="J65" i="12" s="1"/>
  <c r="J31" i="12" a="1"/>
  <c r="J31" i="12" s="1"/>
  <c r="J113" i="12" a="1"/>
  <c r="J113" i="12" s="1"/>
  <c r="J284" i="12" a="1"/>
  <c r="J284" i="12" s="1"/>
  <c r="J228" i="12" a="1"/>
  <c r="J228" i="12" s="1"/>
  <c r="J44" i="12" a="1"/>
  <c r="J44" i="12" s="1"/>
  <c r="J120" i="12" a="1"/>
  <c r="J120" i="12" s="1"/>
  <c r="J215" i="12" a="1"/>
  <c r="J215" i="12" s="1"/>
  <c r="J286" i="12" a="1"/>
  <c r="J286" i="12" s="1"/>
  <c r="J15" i="12" a="1"/>
  <c r="J15" i="12" s="1"/>
  <c r="J214" i="12" a="1"/>
  <c r="J214" i="12" s="1"/>
  <c r="J21" i="12" a="1"/>
  <c r="J21" i="12" s="1"/>
  <c r="J85" i="12" a="1"/>
  <c r="J85" i="12" s="1"/>
  <c r="J149" i="12" a="1"/>
  <c r="J149" i="12" s="1"/>
  <c r="J216" i="12" a="1"/>
  <c r="J216" i="12" s="1"/>
  <c r="J272" i="12" a="1"/>
  <c r="J272" i="12" s="1"/>
  <c r="J330" i="12" a="1"/>
  <c r="J330" i="12" s="1"/>
  <c r="J270" i="12" a="1"/>
  <c r="J270" i="12" s="1"/>
  <c r="J178" i="12" a="1"/>
  <c r="J178" i="12" s="1"/>
  <c r="J17" i="12" a="1"/>
  <c r="J17" i="12" s="1"/>
  <c r="J63" i="12" a="1"/>
  <c r="J63" i="12" s="1"/>
  <c r="J115" i="12" a="1"/>
  <c r="J115" i="12" s="1"/>
  <c r="J168" i="12" a="1"/>
  <c r="J168" i="12" s="1"/>
  <c r="J238" i="12" a="1"/>
  <c r="J238" i="12" s="1"/>
  <c r="J309" i="12" a="1"/>
  <c r="J309" i="12" s="1"/>
  <c r="J72" i="12" a="1"/>
  <c r="J72" i="12" s="1"/>
  <c r="J206" i="12" a="1"/>
  <c r="J206" i="12" s="1"/>
  <c r="J166" i="12" a="1"/>
  <c r="J166" i="12" s="1"/>
  <c r="J35" i="12" a="1"/>
  <c r="J35" i="12" s="1"/>
  <c r="J99" i="12" a="1"/>
  <c r="J99" i="12" s="1"/>
  <c r="J163" i="12" a="1"/>
  <c r="J163" i="12" s="1"/>
  <c r="J218" i="12" a="1"/>
  <c r="J218" i="12" s="1"/>
  <c r="J274" i="12" a="1"/>
  <c r="J274" i="12" s="1"/>
  <c r="J331" i="12" a="1"/>
  <c r="J331" i="12" s="1"/>
  <c r="J82" i="12" a="1"/>
  <c r="J82" i="12" s="1"/>
  <c r="J154" i="12" a="1"/>
  <c r="J154" i="12" s="1"/>
  <c r="J236" i="12" a="1"/>
  <c r="J236" i="12" s="1"/>
  <c r="J299" i="12" a="1"/>
  <c r="J299" i="12" s="1"/>
  <c r="J294" i="12" a="1"/>
  <c r="J294" i="12" s="1"/>
  <c r="J133" i="12" a="1"/>
  <c r="J133" i="12" s="1"/>
  <c r="J118" i="12" a="1"/>
  <c r="J118" i="12" s="1"/>
  <c r="J128" i="12" a="1"/>
  <c r="J128" i="12" s="1"/>
  <c r="J332" i="12" a="1"/>
  <c r="J332" i="12" s="1"/>
  <c r="J146" i="12" a="1"/>
  <c r="J146" i="12" s="1"/>
  <c r="J116" i="12" a="1"/>
  <c r="J116" i="12" s="1"/>
  <c r="J77" i="12" a="1"/>
  <c r="J77" i="12" s="1"/>
  <c r="J339" i="12" a="1"/>
  <c r="J339" i="12" s="1"/>
  <c r="J14" i="12" a="1"/>
  <c r="J14" i="12" s="1"/>
  <c r="J289" i="12" a="1"/>
  <c r="J289" i="12" s="1"/>
  <c r="J141" i="12" a="1"/>
  <c r="J141" i="12" s="1"/>
  <c r="J234" i="12" a="1"/>
  <c r="J234" i="12" s="1"/>
  <c r="J88" i="12" a="1"/>
  <c r="J88" i="12" s="1"/>
  <c r="J49" i="12" a="1"/>
  <c r="J49" i="12" s="1"/>
  <c r="J124" i="12" a="1"/>
  <c r="J124" i="12" s="1"/>
  <c r="J305" i="12" a="1"/>
  <c r="J305" i="12" s="1"/>
  <c r="J256" i="12" a="1"/>
  <c r="J256" i="12" s="1"/>
  <c r="J50" i="12" a="1"/>
  <c r="J50" i="12" s="1"/>
  <c r="J148" i="12" a="1"/>
  <c r="J148" i="12" s="1"/>
  <c r="J222" i="12" a="1"/>
  <c r="J222" i="12" s="1"/>
  <c r="J293" i="12" a="1"/>
  <c r="J293" i="12" s="1"/>
  <c r="J38" i="12" a="1"/>
  <c r="J38" i="12" s="1"/>
  <c r="J242" i="12" a="1"/>
  <c r="J242" i="12" s="1"/>
  <c r="J39" i="12" a="1"/>
  <c r="J39" i="12" s="1"/>
  <c r="J103" i="12" a="1"/>
  <c r="J103" i="12" s="1"/>
  <c r="J167" i="12" a="1"/>
  <c r="J167" i="12" s="1"/>
  <c r="J223" i="12" a="1"/>
  <c r="J223" i="12" s="1"/>
  <c r="J280" i="12" a="1"/>
  <c r="J280" i="12" s="1"/>
  <c r="J336" i="12" a="1"/>
  <c r="J336" i="12" s="1"/>
  <c r="J291" i="12" a="1"/>
  <c r="J291" i="12" s="1"/>
  <c r="J207" i="12" a="1"/>
  <c r="J207" i="12" s="1"/>
  <c r="J22" i="12" a="1"/>
  <c r="J22" i="12" s="1"/>
  <c r="J69" i="12" a="1"/>
  <c r="J69" i="12" s="1"/>
  <c r="J122" i="12" a="1"/>
  <c r="J122" i="12" s="1"/>
  <c r="J174" i="12" a="1"/>
  <c r="J174" i="12" s="1"/>
  <c r="J245" i="12" a="1"/>
  <c r="J245" i="12" s="1"/>
  <c r="J316" i="12" a="1"/>
  <c r="J316" i="12" s="1"/>
  <c r="J83" i="12" a="1"/>
  <c r="J83" i="12" s="1"/>
  <c r="J227" i="12" a="1"/>
  <c r="J227" i="12" s="1"/>
  <c r="J200" i="12" a="1"/>
  <c r="J200" i="12" s="1"/>
  <c r="J41" i="12" a="1"/>
  <c r="J41" i="12" s="1"/>
  <c r="J105" i="12" a="1"/>
  <c r="J105" i="12" s="1"/>
  <c r="J169" i="12" a="1"/>
  <c r="J169" i="12" s="1"/>
  <c r="J224" i="12" a="1"/>
  <c r="J224" i="12" s="1"/>
  <c r="J282" i="12" a="1"/>
  <c r="J282" i="12" s="1"/>
  <c r="J338" i="12" a="1"/>
  <c r="J338" i="12" s="1"/>
  <c r="J96" i="12" a="1"/>
  <c r="J96" i="12" s="1"/>
  <c r="J32" i="12" a="1"/>
  <c r="J32" i="12" s="1"/>
  <c r="J327" i="12" a="1"/>
  <c r="J327" i="12" s="1"/>
  <c r="J26" i="12" a="1"/>
  <c r="J26" i="12" s="1"/>
  <c r="J197" i="12" a="1"/>
  <c r="J197" i="12" s="1"/>
  <c r="J190" i="12" a="1"/>
  <c r="J190" i="12" s="1"/>
  <c r="J100" i="12" a="1"/>
  <c r="J100" i="12" s="1"/>
  <c r="J89" i="12" a="1"/>
  <c r="J89" i="12" s="1"/>
  <c r="J59" i="12" a="1"/>
  <c r="J59" i="12" s="1"/>
  <c r="J318" i="12" a="1"/>
  <c r="J318" i="12" s="1"/>
  <c r="J219" i="12" a="1"/>
  <c r="J219" i="12" s="1"/>
  <c r="J262" i="12" a="1"/>
  <c r="J262" i="12" s="1"/>
  <c r="J183" i="12" a="1"/>
  <c r="J183" i="12" s="1"/>
  <c r="J54" i="12" a="1"/>
  <c r="J54" i="12" s="1"/>
  <c r="J136" i="12" a="1"/>
  <c r="J136" i="12" s="1"/>
  <c r="J334" i="12" a="1"/>
  <c r="J334" i="12" s="1"/>
  <c r="J285" i="12" a="1"/>
  <c r="J285" i="12" s="1"/>
  <c r="J56" i="12" a="1"/>
  <c r="J56" i="12" s="1"/>
  <c r="J155" i="12" a="1"/>
  <c r="J155" i="12" s="1"/>
  <c r="J229" i="12" a="1"/>
  <c r="J229" i="12" s="1"/>
  <c r="J300" i="12" a="1"/>
  <c r="J300" i="12" s="1"/>
  <c r="J67" i="12" a="1"/>
  <c r="J67" i="12" s="1"/>
  <c r="J271" i="12" a="1"/>
  <c r="J271" i="12" s="1"/>
  <c r="J45" i="12" a="1"/>
  <c r="J45" i="12" s="1"/>
  <c r="J109" i="12" a="1"/>
  <c r="J109" i="12" s="1"/>
  <c r="J173" i="12" a="1"/>
  <c r="J173" i="12" s="1"/>
  <c r="J230" i="12" a="1"/>
  <c r="J230" i="12" s="1"/>
  <c r="J287" i="12" a="1"/>
  <c r="J287" i="12" s="1"/>
  <c r="J349" i="12" a="1"/>
  <c r="J349" i="12" s="1"/>
  <c r="J313" i="12" a="1"/>
  <c r="J313" i="12" s="1"/>
  <c r="J221" i="12" a="1"/>
  <c r="J221" i="12" s="1"/>
  <c r="J28" i="12" a="1"/>
  <c r="J28" i="12" s="1"/>
  <c r="J81" i="12" a="1"/>
  <c r="J81" i="12" s="1"/>
  <c r="J127" i="12" a="1"/>
  <c r="J127" i="12" s="1"/>
  <c r="J181" i="12" a="1"/>
  <c r="J181" i="12" s="1"/>
  <c r="J252" i="12" a="1"/>
  <c r="J252" i="12" s="1"/>
  <c r="J323" i="12" a="1"/>
  <c r="J323" i="12" s="1"/>
  <c r="J95" i="12" a="1"/>
  <c r="J95" i="12" s="1"/>
  <c r="J277" i="12" a="1"/>
  <c r="J277" i="12" s="1"/>
  <c r="J235" i="12" a="1"/>
  <c r="J235" i="12" s="1"/>
  <c r="J47" i="12" a="1"/>
  <c r="J47" i="12" s="1"/>
  <c r="J111" i="12" a="1"/>
  <c r="J111" i="12" s="1"/>
  <c r="J175" i="12" a="1"/>
  <c r="J175" i="12" s="1"/>
  <c r="J232" i="12" a="1"/>
  <c r="J232" i="12" s="1"/>
  <c r="J288" i="12" a="1"/>
  <c r="J288" i="12" s="1"/>
  <c r="J422" i="12"/>
  <c r="J422" i="13"/>
  <c r="J422" i="6"/>
  <c r="J422" i="5"/>
  <c r="J422" i="14"/>
  <c r="J422" i="7"/>
  <c r="J422" i="8"/>
  <c r="J411" i="5"/>
  <c r="J426" i="14"/>
  <c r="J426" i="13"/>
  <c r="J426" i="12"/>
  <c r="J426" i="11"/>
  <c r="J426" i="10"/>
  <c r="J426" i="9"/>
  <c r="J426" i="7"/>
  <c r="J426" i="8"/>
  <c r="J426" i="5"/>
  <c r="J426" i="6"/>
  <c r="J420" i="14"/>
  <c r="J420" i="12"/>
  <c r="J420" i="13"/>
  <c r="J420" i="11"/>
  <c r="J420" i="10"/>
  <c r="J420" i="9"/>
  <c r="J420" i="8"/>
  <c r="J420" i="7"/>
  <c r="J420" i="6"/>
  <c r="J420" i="5"/>
  <c r="J394" i="14"/>
  <c r="J394" i="13"/>
  <c r="J394" i="12"/>
  <c r="J394" i="11"/>
  <c r="J394" i="10"/>
  <c r="J394" i="9"/>
  <c r="J394" i="7"/>
  <c r="J394" i="8"/>
  <c r="J394" i="5"/>
  <c r="J394" i="6"/>
  <c r="J387" i="13"/>
  <c r="J387" i="14"/>
  <c r="J387" i="12"/>
  <c r="J387" i="10"/>
  <c r="J387" i="11"/>
  <c r="J387" i="7"/>
  <c r="J387" i="9"/>
  <c r="J387" i="8"/>
  <c r="J387" i="6"/>
  <c r="J387" i="5"/>
  <c r="J412" i="14"/>
  <c r="J412" i="12"/>
  <c r="J412" i="13"/>
  <c r="J412" i="11"/>
  <c r="J412" i="10"/>
  <c r="J412" i="9"/>
  <c r="J412" i="8"/>
  <c r="J412" i="7"/>
  <c r="J412" i="6"/>
  <c r="J412" i="5"/>
  <c r="J425" i="14"/>
  <c r="J425" i="13"/>
  <c r="J425" i="12"/>
  <c r="J425" i="11"/>
  <c r="J425" i="9"/>
  <c r="J425" i="8"/>
  <c r="J425" i="10"/>
  <c r="J425" i="7"/>
  <c r="J425" i="6"/>
  <c r="J425" i="5"/>
  <c r="J389" i="14"/>
  <c r="J389" i="13"/>
  <c r="J389" i="11"/>
  <c r="J389" i="12"/>
  <c r="J389" i="9"/>
  <c r="J389" i="10"/>
  <c r="J389" i="8"/>
  <c r="J389" i="7"/>
  <c r="J389" i="6"/>
  <c r="J389" i="5"/>
  <c r="J419" i="13"/>
  <c r="J419" i="14"/>
  <c r="J419" i="12"/>
  <c r="J419" i="11"/>
  <c r="J419" i="10"/>
  <c r="J419" i="7"/>
  <c r="J419" i="8"/>
  <c r="J419" i="9"/>
  <c r="J419" i="6"/>
  <c r="J419" i="5"/>
  <c r="J418" i="14"/>
  <c r="J418" i="13"/>
  <c r="J418" i="12"/>
  <c r="J418" i="11"/>
  <c r="J418" i="10"/>
  <c r="J418" i="9"/>
  <c r="J418" i="7"/>
  <c r="J418" i="5"/>
  <c r="J418" i="8"/>
  <c r="J418" i="6"/>
  <c r="J397" i="14"/>
  <c r="J397" i="13"/>
  <c r="J397" i="12"/>
  <c r="J397" i="11"/>
  <c r="J397" i="9"/>
  <c r="J397" i="8"/>
  <c r="J397" i="10"/>
  <c r="J397" i="7"/>
  <c r="J397" i="6"/>
  <c r="J397" i="5"/>
  <c r="J391" i="13"/>
  <c r="J391" i="14"/>
  <c r="J391" i="12"/>
  <c r="J391" i="10"/>
  <c r="J391" i="11"/>
  <c r="J391" i="7"/>
  <c r="J391" i="9"/>
  <c r="J391" i="8"/>
  <c r="J391" i="6"/>
  <c r="J391" i="5"/>
  <c r="J402" i="14"/>
  <c r="J402" i="13"/>
  <c r="J402" i="12"/>
  <c r="J402" i="11"/>
  <c r="J402" i="10"/>
  <c r="J402" i="9"/>
  <c r="J402" i="7"/>
  <c r="J402" i="5"/>
  <c r="J402" i="6"/>
  <c r="J402" i="8"/>
  <c r="J415" i="13"/>
  <c r="J415" i="14"/>
  <c r="J415" i="12"/>
  <c r="J415" i="11"/>
  <c r="J415" i="10"/>
  <c r="J415" i="9"/>
  <c r="J415" i="8"/>
  <c r="J415" i="6"/>
  <c r="J415" i="7"/>
  <c r="J415" i="5"/>
  <c r="J395" i="13"/>
  <c r="J395" i="14"/>
  <c r="J395" i="12"/>
  <c r="J395" i="11"/>
  <c r="J395" i="10"/>
  <c r="J395" i="9"/>
  <c r="J395" i="8"/>
  <c r="J395" i="7"/>
  <c r="J395" i="6"/>
  <c r="J395" i="5"/>
  <c r="J386" i="14"/>
  <c r="J386" i="13"/>
  <c r="J386" i="12"/>
  <c r="J386" i="11"/>
  <c r="J386" i="10"/>
  <c r="J386" i="9"/>
  <c r="J386" i="7"/>
  <c r="J386" i="8"/>
  <c r="J386" i="5"/>
  <c r="J386" i="6"/>
  <c r="J404" i="14"/>
  <c r="J404" i="12"/>
  <c r="J404" i="13"/>
  <c r="J404" i="11"/>
  <c r="J404" i="10"/>
  <c r="J404" i="9"/>
  <c r="J404" i="8"/>
  <c r="J404" i="7"/>
  <c r="J404" i="6"/>
  <c r="J404" i="5"/>
  <c r="J401" i="14"/>
  <c r="J401" i="13"/>
  <c r="J401" i="12"/>
  <c r="J401" i="11"/>
  <c r="J401" i="9"/>
  <c r="J401" i="10"/>
  <c r="J401" i="8"/>
  <c r="J401" i="6"/>
  <c r="J401" i="5"/>
  <c r="J401" i="7"/>
  <c r="J421" i="14"/>
  <c r="J421" i="13"/>
  <c r="J421" i="11"/>
  <c r="J421" i="12"/>
  <c r="J421" i="9"/>
  <c r="J421" i="10"/>
  <c r="J421" i="8"/>
  <c r="J421" i="7"/>
  <c r="J421" i="6"/>
  <c r="J421" i="5"/>
  <c r="J427" i="13"/>
  <c r="J427" i="14"/>
  <c r="J427" i="12"/>
  <c r="J427" i="11"/>
  <c r="J427" i="10"/>
  <c r="J427" i="9"/>
  <c r="J427" i="8"/>
  <c r="J427" i="7"/>
  <c r="J427" i="6"/>
  <c r="J427" i="5"/>
  <c r="J403" i="13"/>
  <c r="J403" i="14"/>
  <c r="J403" i="12"/>
  <c r="J403" i="11"/>
  <c r="J403" i="10"/>
  <c r="J403" i="9"/>
  <c r="J403" i="7"/>
  <c r="J403" i="8"/>
  <c r="J403" i="6"/>
  <c r="J403" i="5"/>
  <c r="J399" i="13"/>
  <c r="J399" i="14"/>
  <c r="J399" i="12"/>
  <c r="J399" i="11"/>
  <c r="J399" i="10"/>
  <c r="J399" i="9"/>
  <c r="J399" i="8"/>
  <c r="J399" i="7"/>
  <c r="J399" i="6"/>
  <c r="J399" i="5"/>
  <c r="J416" i="14"/>
  <c r="J416" i="12"/>
  <c r="J416" i="13"/>
  <c r="J416" i="11"/>
  <c r="J416" i="10"/>
  <c r="J416" i="9"/>
  <c r="J416" i="8"/>
  <c r="J416" i="7"/>
  <c r="J416" i="6"/>
  <c r="J416" i="5"/>
  <c r="J413" i="14"/>
  <c r="J413" i="13"/>
  <c r="J413" i="12"/>
  <c r="J413" i="11"/>
  <c r="J413" i="9"/>
  <c r="J413" i="10"/>
  <c r="J413" i="8"/>
  <c r="J413" i="7"/>
  <c r="J413" i="5"/>
  <c r="J413" i="6"/>
  <c r="J428" i="14"/>
  <c r="J428" i="12"/>
  <c r="J428" i="13"/>
  <c r="J428" i="11"/>
  <c r="J428" i="10"/>
  <c r="J428" i="9"/>
  <c r="J428" i="8"/>
  <c r="J428" i="7"/>
  <c r="J428" i="6"/>
  <c r="J428" i="5"/>
  <c r="J400" i="14"/>
  <c r="J400" i="13"/>
  <c r="J400" i="12"/>
  <c r="J400" i="11"/>
  <c r="J400" i="10"/>
  <c r="J400" i="9"/>
  <c r="J400" i="8"/>
  <c r="J400" i="7"/>
  <c r="J400" i="6"/>
  <c r="J400" i="5"/>
  <c r="J408" i="14"/>
  <c r="J408" i="12"/>
  <c r="J408" i="11"/>
  <c r="J408" i="10"/>
  <c r="J408" i="13"/>
  <c r="J408" i="9"/>
  <c r="J408" i="8"/>
  <c r="J408" i="7"/>
  <c r="J408" i="6"/>
  <c r="J408" i="5"/>
  <c r="J406" i="14"/>
  <c r="J406" i="13"/>
  <c r="J406" i="12"/>
  <c r="J406" i="11"/>
  <c r="J406" i="10"/>
  <c r="J406" i="9"/>
  <c r="J406" i="7"/>
  <c r="J406" i="8"/>
  <c r="J406" i="5"/>
  <c r="J406" i="6"/>
  <c r="J396" i="14"/>
  <c r="J396" i="12"/>
  <c r="J396" i="13"/>
  <c r="J396" i="11"/>
  <c r="J396" i="10"/>
  <c r="J396" i="9"/>
  <c r="J396" i="8"/>
  <c r="J396" i="7"/>
  <c r="J396" i="6"/>
  <c r="J396" i="5"/>
  <c r="J405" i="14"/>
  <c r="J405" i="13"/>
  <c r="J405" i="12"/>
  <c r="J405" i="11"/>
  <c r="J405" i="9"/>
  <c r="J405" i="10"/>
  <c r="J405" i="8"/>
  <c r="J405" i="7"/>
  <c r="J405" i="5"/>
  <c r="J405" i="6"/>
  <c r="O53" i="3" l="1"/>
  <c r="AB42" i="3"/>
  <c r="AB149" i="3"/>
  <c r="O101" i="3"/>
  <c r="AB89" i="3"/>
  <c r="K94" i="3"/>
  <c r="K38" i="3"/>
  <c r="N128" i="3"/>
  <c r="AB93" i="3"/>
  <c r="O58" i="3"/>
  <c r="O40" i="3"/>
  <c r="M81" i="3"/>
  <c r="M54" i="3"/>
  <c r="AD8" i="3"/>
  <c r="M37" i="3"/>
  <c r="AG92" i="3"/>
  <c r="AG135" i="3"/>
  <c r="N140" i="3"/>
  <c r="N49" i="3"/>
  <c r="N52" i="3"/>
  <c r="AH127" i="3"/>
  <c r="N82" i="3"/>
  <c r="AG144" i="3"/>
  <c r="N151" i="3"/>
  <c r="AG14" i="3"/>
  <c r="AG40" i="3"/>
  <c r="N93" i="3"/>
  <c r="O29" i="3"/>
  <c r="N41" i="3"/>
  <c r="O83" i="3"/>
  <c r="K64" i="3"/>
  <c r="K111" i="3"/>
  <c r="AB113" i="3"/>
  <c r="M143" i="3"/>
  <c r="I72" i="3"/>
  <c r="N66" i="3"/>
  <c r="O131" i="3"/>
  <c r="K33" i="3"/>
  <c r="AF20" i="3"/>
  <c r="AD47" i="3"/>
  <c r="AH42" i="3"/>
  <c r="AD162" i="3"/>
  <c r="N91" i="3"/>
  <c r="AH60" i="3"/>
  <c r="K95" i="3"/>
  <c r="AH146" i="3"/>
  <c r="AB163" i="3"/>
  <c r="AB101" i="3"/>
  <c r="K137" i="3"/>
  <c r="AD29" i="3"/>
  <c r="O23" i="3"/>
  <c r="AD72" i="3"/>
  <c r="O54" i="3"/>
  <c r="AB8" i="3"/>
  <c r="AF135" i="3"/>
  <c r="AD84" i="3"/>
  <c r="O150" i="3"/>
  <c r="AB26" i="3"/>
  <c r="I79" i="3"/>
  <c r="AD63" i="3"/>
  <c r="AB47" i="3"/>
  <c r="K28" i="3"/>
  <c r="AH130" i="3"/>
  <c r="I64" i="3"/>
  <c r="K44" i="3"/>
  <c r="AG131" i="3"/>
  <c r="AB120" i="3"/>
  <c r="M59" i="3"/>
  <c r="AG139" i="3"/>
  <c r="K66" i="3"/>
  <c r="AH77" i="3"/>
  <c r="AD30" i="3"/>
  <c r="AF23" i="3"/>
  <c r="AD11" i="3"/>
  <c r="M136" i="3"/>
  <c r="AD55" i="3"/>
  <c r="AF108" i="3"/>
  <c r="AD120" i="3"/>
  <c r="I69" i="3"/>
  <c r="K34" i="3"/>
  <c r="I71" i="3"/>
  <c r="K108" i="3"/>
  <c r="AF122" i="3"/>
  <c r="AH49" i="3"/>
  <c r="N137" i="3"/>
  <c r="K139" i="3"/>
  <c r="I99" i="3"/>
  <c r="AB15" i="3"/>
  <c r="AD53" i="3"/>
  <c r="I41" i="3"/>
  <c r="K133" i="3"/>
  <c r="AF13" i="3"/>
  <c r="AF137" i="3"/>
  <c r="O50" i="3"/>
  <c r="AF91" i="3"/>
  <c r="O142" i="3"/>
  <c r="O132" i="3"/>
  <c r="AF51" i="3"/>
  <c r="N129" i="3"/>
  <c r="I150" i="3"/>
  <c r="K124" i="3"/>
  <c r="AG10" i="3"/>
  <c r="AD60" i="3"/>
  <c r="AH117" i="3"/>
  <c r="AF94" i="3"/>
  <c r="AG31" i="3"/>
  <c r="AF79" i="3"/>
  <c r="AB44" i="3"/>
  <c r="AB134" i="3"/>
  <c r="M92" i="3"/>
  <c r="AD115" i="3"/>
  <c r="O81" i="3"/>
  <c r="M15" i="3"/>
  <c r="AG98" i="3"/>
  <c r="AH10" i="3"/>
  <c r="AG47" i="3"/>
  <c r="AH137" i="3"/>
  <c r="AB39" i="3"/>
  <c r="AF166" i="3"/>
  <c r="AG100" i="3"/>
  <c r="AF21" i="3"/>
  <c r="I106" i="3"/>
  <c r="I14" i="3"/>
  <c r="AF61" i="3"/>
  <c r="AG29" i="3"/>
  <c r="M102" i="3"/>
  <c r="AF118" i="3"/>
  <c r="AH53" i="3"/>
  <c r="N38" i="3"/>
  <c r="AH104" i="3"/>
  <c r="AH161" i="3"/>
  <c r="I156" i="3"/>
  <c r="K15" i="3"/>
  <c r="O88" i="3"/>
  <c r="AH70" i="3"/>
  <c r="AH93" i="3"/>
  <c r="AG39" i="3"/>
  <c r="N143" i="3"/>
  <c r="I88" i="3"/>
  <c r="AF54" i="3"/>
  <c r="K8" i="3"/>
  <c r="AF37" i="3"/>
  <c r="N92" i="3"/>
  <c r="N135" i="3"/>
  <c r="AG140" i="3"/>
  <c r="AG49" i="3"/>
  <c r="AG52" i="3"/>
  <c r="O127" i="3"/>
  <c r="AG82" i="3"/>
  <c r="N144" i="3"/>
  <c r="I28" i="3"/>
  <c r="AG43" i="3"/>
  <c r="AG160" i="3"/>
  <c r="AG93" i="3"/>
  <c r="N51" i="3"/>
  <c r="AG108" i="3"/>
  <c r="AD131" i="3"/>
  <c r="AG136" i="3"/>
  <c r="N23" i="3"/>
  <c r="K156" i="3"/>
  <c r="AF143" i="3"/>
  <c r="AB72" i="3"/>
  <c r="AH90" i="3"/>
  <c r="AH118" i="3"/>
  <c r="AD33" i="3"/>
  <c r="N83" i="3"/>
  <c r="M128" i="3"/>
  <c r="O42" i="3"/>
  <c r="K113" i="3"/>
  <c r="AG107" i="3"/>
  <c r="M42" i="3"/>
  <c r="AH123" i="3"/>
  <c r="O146" i="3"/>
  <c r="M97" i="3"/>
  <c r="N134" i="3"/>
  <c r="O13" i="3"/>
  <c r="AH152" i="3"/>
  <c r="M86" i="3"/>
  <c r="AH155" i="3"/>
  <c r="K154" i="3"/>
  <c r="AD14" i="3"/>
  <c r="AD39" i="3"/>
  <c r="O22" i="3"/>
  <c r="I80" i="3"/>
  <c r="M58" i="3"/>
  <c r="AF131" i="3"/>
  <c r="O16" i="3"/>
  <c r="AF100" i="3"/>
  <c r="AD28" i="3"/>
  <c r="O71" i="3"/>
  <c r="AF145" i="3"/>
  <c r="AD44" i="3"/>
  <c r="N131" i="3"/>
  <c r="I120" i="3"/>
  <c r="AF59" i="3"/>
  <c r="N139" i="3"/>
  <c r="AD66" i="3"/>
  <c r="AH94" i="3"/>
  <c r="AG153" i="3"/>
  <c r="M23" i="3"/>
  <c r="K11" i="3"/>
  <c r="AF136" i="3"/>
  <c r="K55" i="3"/>
  <c r="M108" i="3"/>
  <c r="AB103" i="3"/>
  <c r="AB117" i="3"/>
  <c r="AD116" i="3"/>
  <c r="AB60" i="3"/>
  <c r="AD108" i="3"/>
  <c r="M122" i="3"/>
  <c r="O49" i="3"/>
  <c r="AG137" i="3"/>
  <c r="AD139" i="3"/>
  <c r="AB99" i="3"/>
  <c r="I15" i="3"/>
  <c r="AG33" i="3"/>
  <c r="M127" i="3"/>
  <c r="AD133" i="3"/>
  <c r="M13" i="3"/>
  <c r="AF106" i="3"/>
  <c r="AB91" i="3"/>
  <c r="AD62" i="3"/>
  <c r="AH142" i="3"/>
  <c r="AH132" i="3"/>
  <c r="M51" i="3"/>
  <c r="N117" i="3"/>
  <c r="AB102" i="3"/>
  <c r="AG54" i="3"/>
  <c r="AG164" i="3"/>
  <c r="AB161" i="3"/>
  <c r="O122" i="3"/>
  <c r="M94" i="3"/>
  <c r="N31" i="3"/>
  <c r="M79" i="3"/>
  <c r="I44" i="3"/>
  <c r="I65" i="3"/>
  <c r="AG38" i="3"/>
  <c r="O104" i="3"/>
  <c r="AH170" i="3"/>
  <c r="AB156" i="3"/>
  <c r="AD15" i="3"/>
  <c r="AH88" i="3"/>
  <c r="O70" i="3"/>
  <c r="O93" i="3"/>
  <c r="N39" i="3"/>
  <c r="AG143" i="3"/>
  <c r="AB88" i="3"/>
  <c r="I66" i="3"/>
  <c r="AH69" i="3"/>
  <c r="AG69" i="3"/>
  <c r="N141" i="3"/>
  <c r="AG81" i="3"/>
  <c r="AG145" i="3"/>
  <c r="O31" i="3"/>
  <c r="AH100" i="3"/>
  <c r="N22" i="3"/>
  <c r="O39" i="3"/>
  <c r="AG165" i="3"/>
  <c r="AB28" i="3"/>
  <c r="N43" i="3"/>
  <c r="AG127" i="3"/>
  <c r="AH20" i="3"/>
  <c r="AG51" i="3"/>
  <c r="N108" i="3"/>
  <c r="K131" i="3"/>
  <c r="N136" i="3"/>
  <c r="AG23" i="3"/>
  <c r="AD156" i="3"/>
  <c r="K23" i="3"/>
  <c r="AF169" i="3"/>
  <c r="O90" i="3"/>
  <c r="O118" i="3"/>
  <c r="AG122" i="3"/>
  <c r="AG83" i="3"/>
  <c r="AF128" i="3"/>
  <c r="I151" i="3"/>
  <c r="AD113" i="3"/>
  <c r="N107" i="3"/>
  <c r="AF42" i="3"/>
  <c r="O123" i="3"/>
  <c r="AF46" i="3"/>
  <c r="AF97" i="3"/>
  <c r="AG134" i="3"/>
  <c r="AH13" i="3"/>
  <c r="O152" i="3"/>
  <c r="AF86" i="3"/>
  <c r="O155" i="3"/>
  <c r="AD154" i="3"/>
  <c r="K14" i="3"/>
  <c r="K39" i="3"/>
  <c r="AH22" i="3"/>
  <c r="AB80" i="3"/>
  <c r="AF58" i="3"/>
  <c r="M131" i="3"/>
  <c r="AH16" i="3"/>
  <c r="M100" i="3"/>
  <c r="N80" i="3"/>
  <c r="AH71" i="3"/>
  <c r="M145" i="3"/>
  <c r="AD127" i="3"/>
  <c r="M101" i="3"/>
  <c r="AB33" i="3"/>
  <c r="AF152" i="3"/>
  <c r="M105" i="3"/>
  <c r="AD76" i="3"/>
  <c r="O94" i="3"/>
  <c r="N153" i="3"/>
  <c r="AH165" i="3"/>
  <c r="AD83" i="3"/>
  <c r="AF142" i="3"/>
  <c r="O79" i="3"/>
  <c r="AF66" i="3"/>
  <c r="I103" i="3"/>
  <c r="I117" i="3"/>
  <c r="K116" i="3"/>
  <c r="I60" i="3"/>
  <c r="AD117" i="3"/>
  <c r="O73" i="3"/>
  <c r="AB59" i="3"/>
  <c r="AB132" i="3"/>
  <c r="AD16" i="3"/>
  <c r="O62" i="3"/>
  <c r="AF165" i="3"/>
  <c r="N33" i="3"/>
  <c r="AF127" i="3"/>
  <c r="AG70" i="3"/>
  <c r="AD128" i="3"/>
  <c r="M106" i="3"/>
  <c r="I91" i="3"/>
  <c r="K62" i="3"/>
  <c r="O120" i="3"/>
  <c r="M130" i="3"/>
  <c r="K140" i="3"/>
  <c r="AG117" i="3"/>
  <c r="I102" i="3"/>
  <c r="N54" i="3"/>
  <c r="AD121" i="3"/>
  <c r="I31" i="3"/>
  <c r="AH122" i="3"/>
  <c r="M34" i="3"/>
  <c r="N105" i="3"/>
  <c r="M156" i="3"/>
  <c r="N62" i="3"/>
  <c r="O116" i="3"/>
  <c r="M52" i="3"/>
  <c r="K109" i="3"/>
  <c r="AB62" i="3"/>
  <c r="K52" i="3"/>
  <c r="AG73" i="3"/>
  <c r="AD159" i="3"/>
  <c r="N149" i="3"/>
  <c r="AH110" i="3"/>
  <c r="AB77" i="3"/>
  <c r="K79" i="3"/>
  <c r="AG123" i="3"/>
  <c r="AD32" i="3"/>
  <c r="I70" i="3"/>
  <c r="AB155" i="3"/>
  <c r="K48" i="3"/>
  <c r="AG120" i="3"/>
  <c r="K101" i="3"/>
  <c r="O11" i="3"/>
  <c r="AB65" i="3"/>
  <c r="M87" i="3"/>
  <c r="K51" i="3"/>
  <c r="AH115" i="3"/>
  <c r="AH128" i="3"/>
  <c r="N46" i="3"/>
  <c r="O14" i="3"/>
  <c r="O134" i="3"/>
  <c r="O63" i="3"/>
  <c r="AH72" i="3"/>
  <c r="N138" i="3"/>
  <c r="AH119" i="3"/>
  <c r="AB66" i="3"/>
  <c r="O69" i="3"/>
  <c r="N69" i="3"/>
  <c r="AG141" i="3"/>
  <c r="N81" i="3"/>
  <c r="N145" i="3"/>
  <c r="AH31" i="3"/>
  <c r="O100" i="3"/>
  <c r="AG22" i="3"/>
  <c r="AH39" i="3"/>
  <c r="AG34" i="3"/>
  <c r="N130" i="3"/>
  <c r="N20" i="3"/>
  <c r="N127" i="3"/>
  <c r="O20" i="3"/>
  <c r="AG116" i="3"/>
  <c r="N87" i="3"/>
  <c r="K105" i="3"/>
  <c r="O106" i="3"/>
  <c r="K104" i="3"/>
  <c r="AH169" i="3"/>
  <c r="AD23" i="3"/>
  <c r="AG58" i="3"/>
  <c r="I51" i="3"/>
  <c r="I61" i="3"/>
  <c r="N122" i="3"/>
  <c r="AH133" i="3"/>
  <c r="O66" i="3"/>
  <c r="AB151" i="3"/>
  <c r="AH65" i="3"/>
  <c r="I46" i="3"/>
  <c r="AD69" i="3"/>
  <c r="K130" i="3"/>
  <c r="M46" i="3"/>
  <c r="AD59" i="3"/>
  <c r="AH107" i="3"/>
  <c r="I54" i="3"/>
  <c r="AD96" i="3"/>
  <c r="AF98" i="3"/>
  <c r="I121" i="3"/>
  <c r="AH46" i="3"/>
  <c r="AH96" i="3"/>
  <c r="AD132" i="3"/>
  <c r="AH151" i="3"/>
  <c r="K92" i="3"/>
  <c r="AB140" i="3"/>
  <c r="K31" i="3"/>
  <c r="O136" i="3"/>
  <c r="AF159" i="3"/>
  <c r="AG80" i="3"/>
  <c r="AB97" i="3"/>
  <c r="AD148" i="3"/>
  <c r="K127" i="3"/>
  <c r="AF101" i="3"/>
  <c r="I33" i="3"/>
  <c r="M152" i="3"/>
  <c r="AF105" i="3"/>
  <c r="K76" i="3"/>
  <c r="I13" i="3"/>
  <c r="AG19" i="3"/>
  <c r="M65" i="3"/>
  <c r="K83" i="3"/>
  <c r="M142" i="3"/>
  <c r="AH79" i="3"/>
  <c r="M66" i="3"/>
  <c r="O87" i="3"/>
  <c r="M116" i="3"/>
  <c r="N111" i="3"/>
  <c r="AB146" i="3"/>
  <c r="K117" i="3"/>
  <c r="AH73" i="3"/>
  <c r="I59" i="3"/>
  <c r="I132" i="3"/>
  <c r="K16" i="3"/>
  <c r="AH62" i="3"/>
  <c r="M31" i="3"/>
  <c r="M95" i="3"/>
  <c r="AD164" i="3"/>
  <c r="N70" i="3"/>
  <c r="K128" i="3"/>
  <c r="AD82" i="3"/>
  <c r="AB84" i="3"/>
  <c r="AD165" i="3"/>
  <c r="AH120" i="3"/>
  <c r="AF130" i="3"/>
  <c r="AD140" i="3"/>
  <c r="O80" i="3"/>
  <c r="K110" i="3"/>
  <c r="AG78" i="3"/>
  <c r="K121" i="3"/>
  <c r="AB31" i="3"/>
  <c r="AB98" i="3"/>
  <c r="AF34" i="3"/>
  <c r="AG105" i="3"/>
  <c r="AF156" i="3"/>
  <c r="AG62" i="3"/>
  <c r="AH116" i="3"/>
  <c r="AF52" i="3"/>
  <c r="AD41" i="3"/>
  <c r="AF87" i="3"/>
  <c r="AD51" i="3"/>
  <c r="O115" i="3"/>
  <c r="O128" i="3"/>
  <c r="AG46" i="3"/>
  <c r="AH14" i="3"/>
  <c r="AH134" i="3"/>
  <c r="AH63" i="3"/>
  <c r="O72" i="3"/>
  <c r="AG138" i="3"/>
  <c r="O119" i="3"/>
  <c r="AF71" i="3"/>
  <c r="M48" i="3"/>
  <c r="AG45" i="3"/>
  <c r="I107" i="3"/>
  <c r="N71" i="3"/>
  <c r="N124" i="3"/>
  <c r="N30" i="3"/>
  <c r="AG77" i="3"/>
  <c r="AG102" i="3"/>
  <c r="AG110" i="3"/>
  <c r="N34" i="3"/>
  <c r="AG130" i="3"/>
  <c r="AG20" i="3"/>
  <c r="AH48" i="3"/>
  <c r="N146" i="3"/>
  <c r="N116" i="3"/>
  <c r="AG87" i="3"/>
  <c r="AD105" i="3"/>
  <c r="AH106" i="3"/>
  <c r="AD104" i="3"/>
  <c r="AH124" i="3"/>
  <c r="N113" i="3"/>
  <c r="N58" i="3"/>
  <c r="AB51" i="3"/>
  <c r="AB61" i="3"/>
  <c r="O21" i="3"/>
  <c r="O133" i="3"/>
  <c r="AH66" i="3"/>
  <c r="M16" i="3"/>
  <c r="O65" i="3"/>
  <c r="AB46" i="3"/>
  <c r="K69" i="3"/>
  <c r="AD130" i="3"/>
  <c r="I37" i="3"/>
  <c r="K59" i="3"/>
  <c r="O107" i="3"/>
  <c r="AB54" i="3"/>
  <c r="K96" i="3"/>
  <c r="M98" i="3"/>
  <c r="AB121" i="3"/>
  <c r="O46" i="3"/>
  <c r="O96" i="3"/>
  <c r="K132" i="3"/>
  <c r="O151" i="3"/>
  <c r="AD92" i="3"/>
  <c r="I140" i="3"/>
  <c r="AD31" i="3"/>
  <c r="AH136" i="3"/>
  <c r="AD119" i="3"/>
  <c r="O64" i="3"/>
  <c r="I97" i="3"/>
  <c r="K148" i="3"/>
  <c r="N28" i="3"/>
  <c r="O102" i="3"/>
  <c r="AB29" i="3"/>
  <c r="AD99" i="3"/>
  <c r="AF53" i="3"/>
  <c r="AG170" i="3"/>
  <c r="AB13" i="3"/>
  <c r="N19" i="3"/>
  <c r="AF65" i="3"/>
  <c r="M114" i="3"/>
  <c r="N42" i="3"/>
  <c r="AB90" i="3"/>
  <c r="AF163" i="3"/>
  <c r="AH87" i="3"/>
  <c r="AF116" i="3"/>
  <c r="AG111" i="3"/>
  <c r="I146" i="3"/>
  <c r="N94" i="3"/>
  <c r="O82" i="3"/>
  <c r="M89" i="3"/>
  <c r="I127" i="3"/>
  <c r="AD103" i="3"/>
  <c r="AB49" i="3"/>
  <c r="AF31" i="3"/>
  <c r="AF95" i="3"/>
  <c r="AB76" i="3"/>
  <c r="M123" i="3"/>
  <c r="I43" i="3"/>
  <c r="K82" i="3"/>
  <c r="I84" i="3"/>
  <c r="AG162" i="3"/>
  <c r="O34" i="3"/>
  <c r="M96" i="3"/>
  <c r="K46" i="3"/>
  <c r="AH80" i="3"/>
  <c r="AD110" i="3"/>
  <c r="N78" i="3"/>
  <c r="K43" i="3"/>
  <c r="AB85" i="3"/>
  <c r="I98" i="3"/>
  <c r="AD49" i="3"/>
  <c r="AG103" i="3"/>
  <c r="AD27" i="3"/>
  <c r="AF80" i="3"/>
  <c r="AF140" i="3"/>
  <c r="M109" i="3"/>
  <c r="AB108" i="3"/>
  <c r="AB52" i="3"/>
  <c r="N16" i="3"/>
  <c r="O109" i="3"/>
  <c r="AD136" i="3"/>
  <c r="N115" i="3"/>
  <c r="AH26" i="3"/>
  <c r="AF62" i="3"/>
  <c r="AD100" i="3"/>
  <c r="AB27" i="3"/>
  <c r="AD61" i="3"/>
  <c r="AB152" i="3"/>
  <c r="AF168" i="3"/>
  <c r="AD97" i="3"/>
  <c r="AD81" i="3"/>
  <c r="AF164" i="3"/>
  <c r="I10" i="3"/>
  <c r="K41" i="3"/>
  <c r="I143" i="3"/>
  <c r="AG156" i="3"/>
  <c r="I122" i="3"/>
  <c r="I23" i="3"/>
  <c r="AH139" i="3"/>
  <c r="N106" i="3"/>
  <c r="AH144" i="3"/>
  <c r="O19" i="3"/>
  <c r="AH149" i="3"/>
  <c r="N119" i="3"/>
  <c r="AG132" i="3"/>
  <c r="M71" i="3"/>
  <c r="AF48" i="3"/>
  <c r="N45" i="3"/>
  <c r="AB107" i="3"/>
  <c r="AG71" i="3"/>
  <c r="AG124" i="3"/>
  <c r="AG30" i="3"/>
  <c r="N77" i="3"/>
  <c r="N102" i="3"/>
  <c r="N110" i="3"/>
  <c r="N65" i="3"/>
  <c r="N27" i="3"/>
  <c r="AH59" i="3"/>
  <c r="O48" i="3"/>
  <c r="AG146" i="3"/>
  <c r="N79" i="3"/>
  <c r="I104" i="3"/>
  <c r="AH86" i="3"/>
  <c r="AB73" i="3"/>
  <c r="AG32" i="3"/>
  <c r="O124" i="3"/>
  <c r="AG113" i="3"/>
  <c r="M11" i="3"/>
  <c r="AF10" i="3"/>
  <c r="AD170" i="3"/>
  <c r="AH21" i="3"/>
  <c r="AF26" i="3"/>
  <c r="AH160" i="3"/>
  <c r="AF16" i="3"/>
  <c r="AF55" i="3"/>
  <c r="AD37" i="3"/>
  <c r="K42" i="3"/>
  <c r="AD85" i="3"/>
  <c r="AB37" i="3"/>
  <c r="AH98" i="3"/>
  <c r="M129" i="3"/>
  <c r="AF39" i="3"/>
  <c r="AH85" i="3"/>
  <c r="AF133" i="3"/>
  <c r="AF110" i="3"/>
  <c r="AH89" i="3"/>
  <c r="AH95" i="3"/>
  <c r="AD135" i="3"/>
  <c r="AD9" i="3"/>
  <c r="O99" i="3"/>
  <c r="AB154" i="3"/>
  <c r="K21" i="3"/>
  <c r="AB110" i="3"/>
  <c r="K119" i="3"/>
  <c r="AH64" i="3"/>
  <c r="AB40" i="3"/>
  <c r="AD147" i="3"/>
  <c r="AG28" i="3"/>
  <c r="AH102" i="3"/>
  <c r="I29" i="3"/>
  <c r="K99" i="3"/>
  <c r="M53" i="3"/>
  <c r="AB123" i="3"/>
  <c r="AF90" i="3"/>
  <c r="AG161" i="3"/>
  <c r="AD160" i="3"/>
  <c r="AF114" i="3"/>
  <c r="AG42" i="3"/>
  <c r="I90" i="3"/>
  <c r="AD40" i="3"/>
  <c r="AH33" i="3"/>
  <c r="AD155" i="3"/>
  <c r="O97" i="3"/>
  <c r="AF84" i="3"/>
  <c r="AG94" i="3"/>
  <c r="AH82" i="3"/>
  <c r="AF89" i="3"/>
  <c r="AB127" i="3"/>
  <c r="K103" i="3"/>
  <c r="I49" i="3"/>
  <c r="AD161" i="3"/>
  <c r="K73" i="3"/>
  <c r="I76" i="3"/>
  <c r="AF123" i="3"/>
  <c r="AB43" i="3"/>
  <c r="AB128" i="3"/>
  <c r="AF93" i="3"/>
  <c r="N101" i="3"/>
  <c r="AH34" i="3"/>
  <c r="AF96" i="3"/>
  <c r="AD46" i="3"/>
  <c r="O138" i="3"/>
  <c r="AD123" i="3"/>
  <c r="AG15" i="3"/>
  <c r="AD43" i="3"/>
  <c r="I85" i="3"/>
  <c r="AB147" i="3"/>
  <c r="K49" i="3"/>
  <c r="N103" i="3"/>
  <c r="K27" i="3"/>
  <c r="AH166" i="3"/>
  <c r="AB143" i="3"/>
  <c r="N156" i="3"/>
  <c r="AB122" i="3"/>
  <c r="AB23" i="3"/>
  <c r="O139" i="3"/>
  <c r="AG106" i="3"/>
  <c r="O144" i="3"/>
  <c r="AH19" i="3"/>
  <c r="O149" i="3"/>
  <c r="AG119" i="3"/>
  <c r="N132" i="3"/>
  <c r="AF103" i="3"/>
  <c r="AH148" i="3"/>
  <c r="AH156" i="3"/>
  <c r="O43" i="3"/>
  <c r="AG8" i="3"/>
  <c r="N13" i="3"/>
  <c r="AG152" i="3"/>
  <c r="AG9" i="3"/>
  <c r="AG85" i="3"/>
  <c r="AH113" i="3"/>
  <c r="AG65" i="3"/>
  <c r="AG27" i="3"/>
  <c r="O59" i="3"/>
  <c r="N154" i="3"/>
  <c r="AB159" i="3"/>
  <c r="AG79" i="3"/>
  <c r="AB104" i="3"/>
  <c r="O86" i="3"/>
  <c r="I73" i="3"/>
  <c r="N32" i="3"/>
  <c r="AB16" i="3"/>
  <c r="AF49" i="3"/>
  <c r="AF11" i="3"/>
  <c r="M10" i="3"/>
  <c r="AG88" i="3"/>
  <c r="AB162" i="3"/>
  <c r="M26" i="3"/>
  <c r="M44" i="3"/>
  <c r="M139" i="3"/>
  <c r="M55" i="3"/>
  <c r="K37" i="3"/>
  <c r="AD42" i="3"/>
  <c r="K85" i="3"/>
  <c r="AH76" i="3"/>
  <c r="O98" i="3"/>
  <c r="AF129" i="3"/>
  <c r="M39" i="3"/>
  <c r="O85" i="3"/>
  <c r="M133" i="3"/>
  <c r="M110" i="3"/>
  <c r="O89" i="3"/>
  <c r="O95" i="3"/>
  <c r="K135" i="3"/>
  <c r="K9" i="3"/>
  <c r="AH99" i="3"/>
  <c r="I154" i="3"/>
  <c r="AD21" i="3"/>
  <c r="I110" i="3"/>
  <c r="K152" i="3"/>
  <c r="AH163" i="3"/>
  <c r="I40" i="3"/>
  <c r="K147" i="3"/>
  <c r="N90" i="3"/>
  <c r="AH9" i="3"/>
  <c r="AF29" i="3"/>
  <c r="K141" i="3"/>
  <c r="AF82" i="3"/>
  <c r="I123" i="3"/>
  <c r="M90" i="3"/>
  <c r="AB129" i="3"/>
  <c r="AF45" i="3"/>
  <c r="N84" i="3"/>
  <c r="AB142" i="3"/>
  <c r="AB131" i="3"/>
  <c r="K40" i="3"/>
  <c r="O33" i="3"/>
  <c r="K155" i="3"/>
  <c r="AH97" i="3"/>
  <c r="M84" i="3"/>
  <c r="AG114" i="3"/>
  <c r="O111" i="3"/>
  <c r="M60" i="3"/>
  <c r="M28" i="3"/>
  <c r="AB114" i="3"/>
  <c r="AB148" i="3"/>
  <c r="AD167" i="3"/>
  <c r="AD73" i="3"/>
  <c r="AD112" i="3"/>
  <c r="AB12" i="3"/>
  <c r="AF160" i="3"/>
  <c r="I128" i="3"/>
  <c r="M93" i="3"/>
  <c r="AG101" i="3"/>
  <c r="O44" i="3"/>
  <c r="M70" i="3"/>
  <c r="AD163" i="3"/>
  <c r="AH138" i="3"/>
  <c r="K123" i="3"/>
  <c r="N15" i="3"/>
  <c r="AD166" i="3"/>
  <c r="AH159" i="3"/>
  <c r="I147" i="3"/>
  <c r="AD90" i="3"/>
  <c r="O37" i="3"/>
  <c r="M124" i="3"/>
  <c r="O84" i="3"/>
  <c r="K146" i="3"/>
  <c r="AF141" i="3"/>
  <c r="O129" i="3"/>
  <c r="AB153" i="3"/>
  <c r="AG95" i="3"/>
  <c r="O45" i="3"/>
  <c r="AD93" i="3"/>
  <c r="AF43" i="3"/>
  <c r="AH105" i="3"/>
  <c r="AF47" i="3"/>
  <c r="AG86" i="3"/>
  <c r="I63" i="3"/>
  <c r="AG112" i="3"/>
  <c r="AH27" i="3"/>
  <c r="AF104" i="3"/>
  <c r="K19" i="3"/>
  <c r="K150" i="3"/>
  <c r="AH12" i="3"/>
  <c r="AD151" i="3"/>
  <c r="I42" i="3"/>
  <c r="I149" i="3"/>
  <c r="AH101" i="3"/>
  <c r="I89" i="3"/>
  <c r="AD94" i="3"/>
  <c r="AD38" i="3"/>
  <c r="AG128" i="3"/>
  <c r="I93" i="3"/>
  <c r="AH58" i="3"/>
  <c r="AH40" i="3"/>
  <c r="AF81" i="3"/>
  <c r="AG169" i="3"/>
  <c r="M103" i="3"/>
  <c r="O148" i="3"/>
  <c r="O156" i="3"/>
  <c r="AH43" i="3"/>
  <c r="N8" i="3"/>
  <c r="AG13" i="3"/>
  <c r="N152" i="3"/>
  <c r="N9" i="3"/>
  <c r="N85" i="3"/>
  <c r="O113" i="3"/>
  <c r="AG151" i="3"/>
  <c r="N14" i="3"/>
  <c r="N40" i="3"/>
  <c r="AG154" i="3"/>
  <c r="AH29" i="3"/>
  <c r="AG41" i="3"/>
  <c r="AH83" i="3"/>
  <c r="AD64" i="3"/>
  <c r="AD111" i="3"/>
  <c r="I113" i="3"/>
  <c r="I16" i="3"/>
  <c r="M49" i="3"/>
  <c r="AG66" i="3"/>
  <c r="AH131" i="3"/>
  <c r="N88" i="3"/>
  <c r="M20" i="3"/>
  <c r="K47" i="3"/>
  <c r="AF44" i="3"/>
  <c r="AF139" i="3"/>
  <c r="AG91" i="3"/>
  <c r="O60" i="3"/>
  <c r="AD95" i="3"/>
  <c r="AH167" i="3"/>
  <c r="O76" i="3"/>
  <c r="I101" i="3"/>
  <c r="AD137" i="3"/>
  <c r="K29" i="3"/>
  <c r="AH23" i="3"/>
  <c r="K72" i="3"/>
  <c r="AH54" i="3"/>
  <c r="I8" i="3"/>
  <c r="M135" i="3"/>
  <c r="K84" i="3"/>
  <c r="AH150" i="3"/>
  <c r="I26" i="3"/>
  <c r="AB79" i="3"/>
  <c r="K63" i="3"/>
  <c r="I47" i="3"/>
  <c r="AD152" i="3"/>
  <c r="O130" i="3"/>
  <c r="AB64" i="3"/>
  <c r="AD168" i="3"/>
  <c r="AG90" i="3"/>
  <c r="O9" i="3"/>
  <c r="M29" i="3"/>
  <c r="AD141" i="3"/>
  <c r="M82" i="3"/>
  <c r="O77" i="3"/>
  <c r="K30" i="3"/>
  <c r="I129" i="3"/>
  <c r="M45" i="3"/>
  <c r="AG84" i="3"/>
  <c r="I142" i="3"/>
  <c r="I131" i="3"/>
  <c r="K120" i="3"/>
  <c r="AB69" i="3"/>
  <c r="AD34" i="3"/>
  <c r="AB71" i="3"/>
  <c r="AD169" i="3"/>
  <c r="N114" i="3"/>
  <c r="AH111" i="3"/>
  <c r="AF60" i="3"/>
  <c r="AF28" i="3"/>
  <c r="I114" i="3"/>
  <c r="I148" i="3"/>
  <c r="K53" i="3"/>
  <c r="AB41" i="3"/>
  <c r="K112" i="3"/>
  <c r="I12" i="3"/>
  <c r="M137" i="3"/>
  <c r="AH50" i="3"/>
  <c r="M91" i="3"/>
  <c r="AG163" i="3"/>
  <c r="AH44" i="3"/>
  <c r="AF70" i="3"/>
  <c r="AG129" i="3"/>
  <c r="AB150" i="3"/>
  <c r="AD124" i="3"/>
  <c r="N10" i="3"/>
  <c r="K60" i="3"/>
  <c r="O117" i="3"/>
  <c r="AB165" i="3"/>
  <c r="K90" i="3"/>
  <c r="AH37" i="3"/>
  <c r="AF124" i="3"/>
  <c r="AH84" i="3"/>
  <c r="AD146" i="3"/>
  <c r="M141" i="3"/>
  <c r="M80" i="3"/>
  <c r="AH129" i="3"/>
  <c r="N95" i="3"/>
  <c r="N47" i="3"/>
  <c r="I39" i="3"/>
  <c r="AG159" i="3"/>
  <c r="N112" i="3"/>
  <c r="M61" i="3"/>
  <c r="AD150" i="3"/>
  <c r="K151" i="3"/>
  <c r="K143" i="3"/>
  <c r="M27" i="3"/>
  <c r="O141" i="3"/>
  <c r="M117" i="3"/>
  <c r="AG99" i="3"/>
  <c r="O108" i="3"/>
  <c r="AB111" i="3"/>
  <c r="K88" i="3"/>
  <c r="N50" i="3"/>
  <c r="O145" i="3"/>
  <c r="I32" i="3"/>
  <c r="AG11" i="3"/>
  <c r="AF132" i="3"/>
  <c r="I83" i="3"/>
  <c r="I94" i="3"/>
  <c r="N155" i="3"/>
  <c r="M134" i="3"/>
  <c r="M153" i="3"/>
  <c r="O92" i="3"/>
  <c r="AB141" i="3"/>
  <c r="M40" i="3"/>
  <c r="AF155" i="3"/>
  <c r="I135" i="3"/>
  <c r="M69" i="3"/>
  <c r="M144" i="3"/>
  <c r="AD70" i="3"/>
  <c r="AF138" i="3"/>
  <c r="AB20" i="3"/>
  <c r="M50" i="3"/>
  <c r="AB11" i="3"/>
  <c r="M146" i="3"/>
  <c r="AD77" i="3"/>
  <c r="O41" i="3"/>
  <c r="K13" i="3"/>
  <c r="O61" i="3"/>
  <c r="AB81" i="3"/>
  <c r="AF19" i="3"/>
  <c r="AG166" i="3"/>
  <c r="M151" i="3"/>
  <c r="K54" i="3"/>
  <c r="O30" i="3"/>
  <c r="AB112" i="3"/>
  <c r="K134" i="3"/>
  <c r="O121" i="3"/>
  <c r="N26" i="3"/>
  <c r="AB105" i="3"/>
  <c r="M12" i="3"/>
  <c r="AB139" i="3"/>
  <c r="M72" i="3"/>
  <c r="K98" i="3"/>
  <c r="M154" i="3"/>
  <c r="O91" i="3"/>
  <c r="M147" i="3"/>
  <c r="AF30" i="3"/>
  <c r="AG53" i="3"/>
  <c r="I134" i="3"/>
  <c r="AH81" i="3"/>
  <c r="N98" i="3"/>
  <c r="AG149" i="3"/>
  <c r="AB167" i="3"/>
  <c r="N100" i="3"/>
  <c r="AB106" i="3"/>
  <c r="AD48" i="3"/>
  <c r="AF102" i="3"/>
  <c r="AB19" i="3"/>
  <c r="AD143" i="3"/>
  <c r="AF27" i="3"/>
  <c r="AH141" i="3"/>
  <c r="AD89" i="3"/>
  <c r="N99" i="3"/>
  <c r="AH108" i="3"/>
  <c r="I111" i="3"/>
  <c r="AD88" i="3"/>
  <c r="AG50" i="3"/>
  <c r="AH145" i="3"/>
  <c r="M22" i="3"/>
  <c r="AG44" i="3"/>
  <c r="AF111" i="3"/>
  <c r="O32" i="3"/>
  <c r="M120" i="3"/>
  <c r="AB21" i="3"/>
  <c r="N118" i="3"/>
  <c r="AF153" i="3"/>
  <c r="AH92" i="3"/>
  <c r="I141" i="3"/>
  <c r="AB87" i="3"/>
  <c r="AD107" i="3"/>
  <c r="AB22" i="3"/>
  <c r="AF69" i="3"/>
  <c r="AF144" i="3"/>
  <c r="K70" i="3"/>
  <c r="M138" i="3"/>
  <c r="I20" i="3"/>
  <c r="K142" i="3"/>
  <c r="I48" i="3"/>
  <c r="AF146" i="3"/>
  <c r="K77" i="3"/>
  <c r="AH41" i="3"/>
  <c r="AD13" i="3"/>
  <c r="AH61" i="3"/>
  <c r="I81" i="3"/>
  <c r="M19" i="3"/>
  <c r="N133" i="3"/>
  <c r="AF76" i="3"/>
  <c r="K138" i="3"/>
  <c r="O154" i="3"/>
  <c r="I112" i="3"/>
  <c r="AD134" i="3"/>
  <c r="AH121" i="3"/>
  <c r="AG26" i="3"/>
  <c r="I105" i="3"/>
  <c r="AF12" i="3"/>
  <c r="I139" i="3"/>
  <c r="AF112" i="3"/>
  <c r="M33" i="3"/>
  <c r="M150" i="3"/>
  <c r="I136" i="3"/>
  <c r="AB95" i="3"/>
  <c r="AB118" i="3"/>
  <c r="AB86" i="3"/>
  <c r="M140" i="3"/>
  <c r="I62" i="3"/>
  <c r="N73" i="3"/>
  <c r="AG115" i="3"/>
  <c r="I77" i="3"/>
  <c r="N123" i="3"/>
  <c r="AB70" i="3"/>
  <c r="K97" i="3"/>
  <c r="AD101" i="3"/>
  <c r="I19" i="3"/>
  <c r="AH28" i="3"/>
  <c r="AD80" i="3"/>
  <c r="AB100" i="3"/>
  <c r="K89" i="3"/>
  <c r="K144" i="3"/>
  <c r="AB58" i="3"/>
  <c r="AF121" i="3"/>
  <c r="K20" i="3"/>
  <c r="N72" i="3"/>
  <c r="O52" i="3"/>
  <c r="AF22" i="3"/>
  <c r="N44" i="3"/>
  <c r="M111" i="3"/>
  <c r="AH32" i="3"/>
  <c r="AF120" i="3"/>
  <c r="I21" i="3"/>
  <c r="AG118" i="3"/>
  <c r="AB109" i="3"/>
  <c r="M113" i="3"/>
  <c r="AD118" i="3"/>
  <c r="I87" i="3"/>
  <c r="K107" i="3"/>
  <c r="I22" i="3"/>
  <c r="AD102" i="3"/>
  <c r="N89" i="3"/>
  <c r="AF83" i="3"/>
  <c r="I82" i="3"/>
  <c r="AB124" i="3"/>
  <c r="AD142" i="3"/>
  <c r="AB48" i="3"/>
  <c r="AF8" i="3"/>
  <c r="AG121" i="3"/>
  <c r="AF78" i="3"/>
  <c r="AG37" i="3"/>
  <c r="O55" i="3"/>
  <c r="AB55" i="3"/>
  <c r="K78" i="3"/>
  <c r="AG133" i="3"/>
  <c r="M76" i="3"/>
  <c r="AD138" i="3"/>
  <c r="AH154" i="3"/>
  <c r="AF64" i="3"/>
  <c r="AD145" i="3"/>
  <c r="M119" i="3"/>
  <c r="AB144" i="3"/>
  <c r="AD71" i="3"/>
  <c r="AD87" i="3"/>
  <c r="AG76" i="3"/>
  <c r="M112" i="3"/>
  <c r="N96" i="3"/>
  <c r="N109" i="3"/>
  <c r="O38" i="3"/>
  <c r="AD129" i="3"/>
  <c r="AF150" i="3"/>
  <c r="AB53" i="3"/>
  <c r="AF92" i="3"/>
  <c r="I52" i="3"/>
  <c r="AH109" i="3"/>
  <c r="M43" i="3"/>
  <c r="M62" i="3"/>
  <c r="I27" i="3"/>
  <c r="I152" i="3"/>
  <c r="AD19" i="3"/>
  <c r="AG167" i="3"/>
  <c r="AF9" i="3"/>
  <c r="O28" i="3"/>
  <c r="K80" i="3"/>
  <c r="I100" i="3"/>
  <c r="AD122" i="3"/>
  <c r="AD144" i="3"/>
  <c r="I58" i="3"/>
  <c r="M121" i="3"/>
  <c r="AD20" i="3"/>
  <c r="AG72" i="3"/>
  <c r="AH52" i="3"/>
  <c r="K58" i="3"/>
  <c r="N97" i="3"/>
  <c r="K86" i="3"/>
  <c r="AB38" i="3"/>
  <c r="AD65" i="3"/>
  <c r="AG63" i="3"/>
  <c r="AB166" i="3"/>
  <c r="I109" i="3"/>
  <c r="AF113" i="3"/>
  <c r="K118" i="3"/>
  <c r="AB92" i="3"/>
  <c r="K149" i="3"/>
  <c r="O51" i="3"/>
  <c r="K102" i="3"/>
  <c r="AG89" i="3"/>
  <c r="M83" i="3"/>
  <c r="AB82" i="3"/>
  <c r="I124" i="3"/>
  <c r="AD22" i="3"/>
  <c r="AH164" i="3"/>
  <c r="M8" i="3"/>
  <c r="N121" i="3"/>
  <c r="M78" i="3"/>
  <c r="N37" i="3"/>
  <c r="AH55" i="3"/>
  <c r="I55" i="3"/>
  <c r="AD78" i="3"/>
  <c r="AG104" i="3"/>
  <c r="M85" i="3"/>
  <c r="AG48" i="3"/>
  <c r="AH162" i="3"/>
  <c r="M64" i="3"/>
  <c r="K145" i="3"/>
  <c r="AF119" i="3"/>
  <c r="I144" i="3"/>
  <c r="K71" i="3"/>
  <c r="K87" i="3"/>
  <c r="N76" i="3"/>
  <c r="M14" i="3"/>
  <c r="I145" i="3"/>
  <c r="AD106" i="3"/>
  <c r="AB34" i="3"/>
  <c r="I78" i="3"/>
  <c r="AF115" i="3"/>
  <c r="AF109" i="3"/>
  <c r="I153" i="3"/>
  <c r="AH45" i="3"/>
  <c r="O137" i="3"/>
  <c r="M47" i="3"/>
  <c r="AB63" i="3"/>
  <c r="O27" i="3"/>
  <c r="N29" i="3"/>
  <c r="O12" i="3"/>
  <c r="M9" i="3"/>
  <c r="AB115" i="3"/>
  <c r="AB138" i="3"/>
  <c r="M41" i="3"/>
  <c r="K122" i="3"/>
  <c r="O147" i="3"/>
  <c r="AB30" i="3"/>
  <c r="M38" i="3"/>
  <c r="N64" i="3"/>
  <c r="N142" i="3"/>
  <c r="O140" i="3"/>
  <c r="AD58" i="3"/>
  <c r="AG97" i="3"/>
  <c r="AD86" i="3"/>
  <c r="I38" i="3"/>
  <c r="K65" i="3"/>
  <c r="N63" i="3"/>
  <c r="AB116" i="3"/>
  <c r="AF77" i="3"/>
  <c r="M148" i="3"/>
  <c r="AB96" i="3"/>
  <c r="I92" i="3"/>
  <c r="AD149" i="3"/>
  <c r="AH51" i="3"/>
  <c r="O135" i="3"/>
  <c r="AD12" i="3"/>
  <c r="O114" i="3"/>
  <c r="AG60" i="3"/>
  <c r="AF167" i="3"/>
  <c r="K22" i="3"/>
  <c r="O78" i="3"/>
  <c r="AF149" i="3"/>
  <c r="AH8" i="3"/>
  <c r="AF14" i="3"/>
  <c r="AG96" i="3"/>
  <c r="O143" i="3"/>
  <c r="AF33" i="3"/>
  <c r="AD98" i="3"/>
  <c r="N104" i="3"/>
  <c r="AF85" i="3"/>
  <c r="N48" i="3"/>
  <c r="AB145" i="3"/>
  <c r="AF154" i="3"/>
  <c r="AG109" i="3"/>
  <c r="N55" i="3"/>
  <c r="AB137" i="3"/>
  <c r="AG61" i="3"/>
  <c r="AB136" i="3"/>
  <c r="AH91" i="3"/>
  <c r="O8" i="3"/>
  <c r="I137" i="3"/>
  <c r="M99" i="3"/>
  <c r="K153" i="3"/>
  <c r="M32" i="3"/>
  <c r="K115" i="3"/>
  <c r="AF15" i="3"/>
  <c r="O10" i="3"/>
  <c r="O110" i="3"/>
  <c r="AD79" i="3"/>
  <c r="M21" i="3"/>
  <c r="AB14" i="3"/>
  <c r="N120" i="3"/>
  <c r="M118" i="3"/>
  <c r="AD114" i="3"/>
  <c r="I115" i="3"/>
  <c r="I138" i="3"/>
  <c r="AF41" i="3"/>
  <c r="AG168" i="3"/>
  <c r="AH147" i="3"/>
  <c r="I30" i="3"/>
  <c r="AF38" i="3"/>
  <c r="AG64" i="3"/>
  <c r="AG142" i="3"/>
  <c r="AH140" i="3"/>
  <c r="N21" i="3"/>
  <c r="AG150" i="3"/>
  <c r="N147" i="3"/>
  <c r="AB133" i="3"/>
  <c r="AG148" i="3"/>
  <c r="O47" i="3"/>
  <c r="I116" i="3"/>
  <c r="M77" i="3"/>
  <c r="AF148" i="3"/>
  <c r="I96" i="3"/>
  <c r="M88" i="3"/>
  <c r="K106" i="3"/>
  <c r="AH38" i="3"/>
  <c r="AH135" i="3"/>
  <c r="K12" i="3"/>
  <c r="AH114" i="3"/>
  <c r="N60" i="3"/>
  <c r="AF147" i="3"/>
  <c r="AD45" i="3"/>
  <c r="AH78" i="3"/>
  <c r="M149" i="3"/>
  <c r="AH143" i="3"/>
  <c r="AG55" i="3"/>
  <c r="K45" i="3"/>
  <c r="AD50" i="3"/>
  <c r="AH112" i="3"/>
  <c r="AD109" i="3"/>
  <c r="AD52" i="3"/>
  <c r="K136" i="3"/>
  <c r="O26" i="3"/>
  <c r="K100" i="3"/>
  <c r="K32" i="3"/>
  <c r="I155" i="3"/>
  <c r="AB160" i="3"/>
  <c r="AH11" i="3"/>
  <c r="K114" i="3"/>
  <c r="AB45" i="3"/>
  <c r="O153" i="3"/>
  <c r="AF162" i="3"/>
  <c r="N12" i="3"/>
  <c r="O15" i="3"/>
  <c r="AB119" i="3"/>
  <c r="M107" i="3"/>
  <c r="AG59" i="3"/>
  <c r="M73" i="3"/>
  <c r="AB170" i="3"/>
  <c r="AG21" i="3"/>
  <c r="N150" i="3"/>
  <c r="AG147" i="3"/>
  <c r="I133" i="3"/>
  <c r="N148" i="3"/>
  <c r="AH47" i="3"/>
  <c r="AB169" i="3"/>
  <c r="K26" i="3"/>
  <c r="K91" i="3"/>
  <c r="AB164" i="3"/>
  <c r="AF88" i="3"/>
  <c r="AB130" i="3"/>
  <c r="AF63" i="3"/>
  <c r="AD10" i="3"/>
  <c r="I108" i="3"/>
  <c r="AG16" i="3"/>
  <c r="K93" i="3"/>
  <c r="O105" i="3"/>
  <c r="N86" i="3"/>
  <c r="K61" i="3"/>
  <c r="M104" i="3"/>
  <c r="K81" i="3"/>
  <c r="AB10" i="3"/>
  <c r="AF170" i="3"/>
  <c r="I45" i="3"/>
  <c r="AH153" i="3"/>
  <c r="AF117" i="3"/>
  <c r="AG12" i="3"/>
  <c r="AH15" i="3"/>
  <c r="I119" i="3"/>
  <c r="AF107" i="3"/>
  <c r="N59" i="3"/>
  <c r="AF73" i="3"/>
  <c r="AB32" i="3"/>
  <c r="N11" i="3"/>
  <c r="M132" i="3"/>
  <c r="AB83" i="3"/>
  <c r="AB94" i="3"/>
  <c r="AG155" i="3"/>
  <c r="AF134" i="3"/>
  <c r="AH168" i="3"/>
  <c r="AD26" i="3"/>
  <c r="AD91" i="3"/>
  <c r="AF40" i="3"/>
  <c r="M155" i="3"/>
  <c r="AB135" i="3"/>
  <c r="AB168" i="3"/>
  <c r="AF99" i="3"/>
  <c r="I130" i="3"/>
  <c r="I50" i="3"/>
  <c r="I95" i="3"/>
  <c r="AF50" i="3"/>
  <c r="I11" i="3"/>
  <c r="I34" i="3"/>
  <c r="K129" i="3"/>
  <c r="AH103" i="3"/>
  <c r="AD153" i="3"/>
  <c r="M63" i="3"/>
  <c r="I118" i="3"/>
  <c r="M30" i="3"/>
  <c r="K50" i="3"/>
  <c r="AF151" i="3"/>
  <c r="AD54" i="3"/>
  <c r="AH30" i="3"/>
  <c r="I86" i="3"/>
  <c r="AF32" i="3"/>
  <c r="N53" i="3"/>
  <c r="K10" i="3"/>
  <c r="M115" i="3"/>
  <c r="O112" i="3"/>
  <c r="I53" i="3"/>
  <c r="AF72" i="3"/>
  <c r="AB78" i="3"/>
  <c r="I9" i="3"/>
  <c r="N61" i="3"/>
  <c r="AB50" i="3"/>
  <c r="O103" i="3"/>
  <c r="AB9" i="3"/>
  <c r="AF161" i="3"/>
  <c r="W9" i="3" l="1"/>
  <c r="W50" i="3"/>
  <c r="D9" i="3"/>
  <c r="W78" i="3"/>
  <c r="D53" i="3"/>
  <c r="D86" i="3"/>
  <c r="D118" i="3"/>
  <c r="D34" i="3"/>
  <c r="D11" i="3"/>
  <c r="D95" i="3"/>
  <c r="D50" i="3"/>
  <c r="D130" i="3"/>
  <c r="W135" i="3"/>
  <c r="W94" i="3"/>
  <c r="W83" i="3"/>
  <c r="W32" i="3"/>
  <c r="D119" i="3"/>
  <c r="D45" i="3"/>
  <c r="W10" i="3"/>
  <c r="D108" i="3"/>
  <c r="W130" i="3"/>
  <c r="D133" i="3"/>
  <c r="W119" i="3"/>
  <c r="W45" i="3"/>
  <c r="D155" i="3"/>
  <c r="D96" i="3"/>
  <c r="D116" i="3"/>
  <c r="W133" i="3"/>
  <c r="D30" i="3"/>
  <c r="D138" i="3"/>
  <c r="D115" i="3"/>
  <c r="W14" i="3"/>
  <c r="D137" i="3"/>
  <c r="O172" i="3"/>
  <c r="W136" i="3"/>
  <c r="W137" i="3"/>
  <c r="W145" i="3"/>
  <c r="AH172" i="3"/>
  <c r="D92" i="3"/>
  <c r="W96" i="3"/>
  <c r="W116" i="3"/>
  <c r="D38" i="3"/>
  <c r="W30" i="3"/>
  <c r="W138" i="3"/>
  <c r="W115" i="3"/>
  <c r="W63" i="3"/>
  <c r="D153" i="3"/>
  <c r="D78" i="3"/>
  <c r="W34" i="3"/>
  <c r="D145" i="3"/>
  <c r="D144" i="3"/>
  <c r="D55" i="3"/>
  <c r="M172" i="3"/>
  <c r="D124" i="3"/>
  <c r="W82" i="3"/>
  <c r="W92" i="3"/>
  <c r="D109" i="3"/>
  <c r="W38" i="3"/>
  <c r="D58" i="3"/>
  <c r="D100" i="3"/>
  <c r="D152" i="3"/>
  <c r="D27" i="3"/>
  <c r="D52" i="3"/>
  <c r="W53" i="3"/>
  <c r="W144" i="3"/>
  <c r="W55" i="3"/>
  <c r="AF172" i="3"/>
  <c r="W48" i="3"/>
  <c r="W124" i="3"/>
  <c r="D82" i="3"/>
  <c r="D22" i="3"/>
  <c r="D87" i="3"/>
  <c r="W109" i="3"/>
  <c r="D21" i="3"/>
  <c r="W58" i="3"/>
  <c r="W100" i="3"/>
  <c r="D19" i="3"/>
  <c r="W70" i="3"/>
  <c r="D77" i="3"/>
  <c r="D62" i="3"/>
  <c r="W86" i="3"/>
  <c r="W118" i="3"/>
  <c r="W95" i="3"/>
  <c r="D136" i="3"/>
  <c r="D139" i="3"/>
  <c r="D105" i="3"/>
  <c r="D112" i="3"/>
  <c r="D81" i="3"/>
  <c r="D48" i="3"/>
  <c r="D20" i="3"/>
  <c r="W22" i="3"/>
  <c r="W87" i="3"/>
  <c r="D141" i="3"/>
  <c r="W21" i="3"/>
  <c r="D111" i="3"/>
  <c r="W19" i="3"/>
  <c r="W106" i="3"/>
  <c r="D134" i="3"/>
  <c r="W139" i="3"/>
  <c r="W105" i="3"/>
  <c r="W112" i="3"/>
  <c r="W81" i="3"/>
  <c r="W11" i="3"/>
  <c r="W20" i="3"/>
  <c r="D135" i="3"/>
  <c r="W141" i="3"/>
  <c r="D94" i="3"/>
  <c r="D83" i="3"/>
  <c r="D32" i="3"/>
  <c r="W111" i="3"/>
  <c r="D39" i="3"/>
  <c r="W150" i="3"/>
  <c r="D12" i="3"/>
  <c r="W41" i="3"/>
  <c r="D148" i="3"/>
  <c r="D114" i="3"/>
  <c r="W71" i="3"/>
  <c r="W69" i="3"/>
  <c r="D131" i="3"/>
  <c r="D142" i="3"/>
  <c r="D129" i="3"/>
  <c r="W64" i="3"/>
  <c r="D47" i="3"/>
  <c r="W79" i="3"/>
  <c r="D26" i="3"/>
  <c r="I172" i="3"/>
  <c r="D8" i="3"/>
  <c r="D101" i="3"/>
  <c r="D16" i="3"/>
  <c r="D113" i="3"/>
  <c r="N172" i="3"/>
  <c r="D93" i="3"/>
  <c r="D89" i="3"/>
  <c r="D149" i="3"/>
  <c r="D42" i="3"/>
  <c r="D63" i="3"/>
  <c r="W153" i="3"/>
  <c r="D147" i="3"/>
  <c r="D128" i="3"/>
  <c r="W12" i="3"/>
  <c r="W148" i="3"/>
  <c r="W114" i="3"/>
  <c r="W131" i="3"/>
  <c r="W142" i="3"/>
  <c r="W129" i="3"/>
  <c r="D123" i="3"/>
  <c r="D40" i="3"/>
  <c r="D110" i="3"/>
  <c r="D154" i="3"/>
  <c r="W16" i="3"/>
  <c r="D73" i="3"/>
  <c r="W104" i="3"/>
  <c r="AG172" i="3"/>
  <c r="W23" i="3"/>
  <c r="W122" i="3"/>
  <c r="W143" i="3"/>
  <c r="W147" i="3"/>
  <c r="D85" i="3"/>
  <c r="W128" i="3"/>
  <c r="W43" i="3"/>
  <c r="D76" i="3"/>
  <c r="D49" i="3"/>
  <c r="W127" i="3"/>
  <c r="D90" i="3"/>
  <c r="W123" i="3"/>
  <c r="D29" i="3"/>
  <c r="W40" i="3"/>
  <c r="W110" i="3"/>
  <c r="W154" i="3"/>
  <c r="W37" i="3"/>
  <c r="W73" i="3"/>
  <c r="D104" i="3"/>
  <c r="W107" i="3"/>
  <c r="D23" i="3"/>
  <c r="D122" i="3"/>
  <c r="D143" i="3"/>
  <c r="D10" i="3"/>
  <c r="W152" i="3"/>
  <c r="W27" i="3"/>
  <c r="W52" i="3"/>
  <c r="W108" i="3"/>
  <c r="D98" i="3"/>
  <c r="W85" i="3"/>
  <c r="D84" i="3"/>
  <c r="D43" i="3"/>
  <c r="W76" i="3"/>
  <c r="W49" i="3"/>
  <c r="D127" i="3"/>
  <c r="D146" i="3"/>
  <c r="W90" i="3"/>
  <c r="W13" i="3"/>
  <c r="W29" i="3"/>
  <c r="D97" i="3"/>
  <c r="D140" i="3"/>
  <c r="W121" i="3"/>
  <c r="W54" i="3"/>
  <c r="D37" i="3"/>
  <c r="W46" i="3"/>
  <c r="W61" i="3"/>
  <c r="W51" i="3"/>
  <c r="D107" i="3"/>
  <c r="W98" i="3"/>
  <c r="W31" i="3"/>
  <c r="W84" i="3"/>
  <c r="D132" i="3"/>
  <c r="D59" i="3"/>
  <c r="W146" i="3"/>
  <c r="D13" i="3"/>
  <c r="D33" i="3"/>
  <c r="W97" i="3"/>
  <c r="W140" i="3"/>
  <c r="D121" i="3"/>
  <c r="D54" i="3"/>
  <c r="D46" i="3"/>
  <c r="AP46" i="3" s="1"/>
  <c r="W151" i="3"/>
  <c r="D61" i="3"/>
  <c r="D51" i="3"/>
  <c r="W66" i="3"/>
  <c r="W65" i="3"/>
  <c r="W155" i="3"/>
  <c r="D70" i="3"/>
  <c r="W77" i="3"/>
  <c r="W62" i="3"/>
  <c r="D31" i="3"/>
  <c r="D102" i="3"/>
  <c r="D91" i="3"/>
  <c r="W132" i="3"/>
  <c r="W59" i="3"/>
  <c r="D60" i="3"/>
  <c r="D117" i="3"/>
  <c r="D103" i="3"/>
  <c r="W33" i="3"/>
  <c r="W80" i="3"/>
  <c r="D151" i="3"/>
  <c r="W28" i="3"/>
  <c r="D66" i="3"/>
  <c r="W88" i="3"/>
  <c r="W156" i="3"/>
  <c r="D65" i="3"/>
  <c r="D44" i="3"/>
  <c r="W102" i="3"/>
  <c r="W91" i="3"/>
  <c r="D15" i="3"/>
  <c r="W99" i="3"/>
  <c r="W60" i="3"/>
  <c r="W117" i="3"/>
  <c r="W103" i="3"/>
  <c r="D120" i="3"/>
  <c r="D80" i="3"/>
  <c r="AP80" i="3" s="1"/>
  <c r="W72" i="3"/>
  <c r="D28" i="3"/>
  <c r="K172" i="3"/>
  <c r="D88" i="3"/>
  <c r="AP88" i="3" s="1"/>
  <c r="D156" i="3"/>
  <c r="D14" i="3"/>
  <c r="D106" i="3"/>
  <c r="W39" i="3"/>
  <c r="W134" i="3"/>
  <c r="W44" i="3"/>
  <c r="D150" i="3"/>
  <c r="D41" i="3"/>
  <c r="W15" i="3"/>
  <c r="D99" i="3"/>
  <c r="D71" i="3"/>
  <c r="D69" i="3"/>
  <c r="W120" i="3"/>
  <c r="D64" i="3"/>
  <c r="W47" i="3"/>
  <c r="D79" i="3"/>
  <c r="W26" i="3"/>
  <c r="W8" i="3"/>
  <c r="AB172" i="3"/>
  <c r="W101" i="3"/>
  <c r="D72" i="3"/>
  <c r="AP72" i="3" s="1"/>
  <c r="W113" i="3"/>
  <c r="AD172" i="3"/>
  <c r="W93" i="3"/>
  <c r="W89" i="3"/>
  <c r="W149" i="3"/>
  <c r="W42" i="3"/>
  <c r="AP106" i="3" l="1"/>
  <c r="AP79" i="3"/>
  <c r="AP10" i="3"/>
  <c r="AP156" i="3"/>
  <c r="AP28" i="3"/>
  <c r="AP143" i="3"/>
  <c r="AP78" i="3"/>
  <c r="AP59" i="3"/>
  <c r="AP54" i="3"/>
  <c r="AP64" i="3"/>
  <c r="AP71" i="3"/>
  <c r="AP63" i="3"/>
  <c r="AP87" i="3"/>
  <c r="AP136" i="3"/>
  <c r="AP120" i="3"/>
  <c r="AP44" i="3"/>
  <c r="AP31" i="3"/>
  <c r="AP61" i="3"/>
  <c r="AP13" i="3"/>
  <c r="AP84" i="3"/>
  <c r="AP101" i="3"/>
  <c r="AP81" i="3"/>
  <c r="AP62" i="3"/>
  <c r="AP34" i="3"/>
  <c r="AP85" i="3"/>
  <c r="AP146" i="3"/>
  <c r="AP83" i="3"/>
  <c r="AP82" i="3"/>
  <c r="AP40" i="3"/>
  <c r="AP128" i="3"/>
  <c r="AP151" i="3"/>
  <c r="AP99" i="3"/>
  <c r="AP98" i="3"/>
  <c r="AP23" i="3"/>
  <c r="AP105" i="3"/>
  <c r="AP154" i="3"/>
  <c r="AP9" i="3"/>
  <c r="AP48" i="3"/>
  <c r="AP133" i="3"/>
  <c r="AP137" i="3"/>
  <c r="AP41" i="3"/>
  <c r="AP70" i="3"/>
  <c r="AP132" i="3"/>
  <c r="AP37" i="3"/>
  <c r="AP89" i="3"/>
  <c r="AP26" i="3"/>
  <c r="AP32" i="3"/>
  <c r="AP141" i="3"/>
  <c r="AP139" i="3"/>
  <c r="AP152" i="3"/>
  <c r="AP30" i="3"/>
  <c r="AP66" i="3"/>
  <c r="AP94" i="3"/>
  <c r="AP50" i="3"/>
  <c r="AP69" i="3"/>
  <c r="AP142" i="3"/>
  <c r="AP14" i="3"/>
  <c r="AP65" i="3"/>
  <c r="AP103" i="3"/>
  <c r="AP122" i="3"/>
  <c r="AP73" i="3"/>
  <c r="AP42" i="3"/>
  <c r="AP8" i="3"/>
  <c r="AP131" i="3"/>
  <c r="AP39" i="3"/>
  <c r="AP111" i="3"/>
  <c r="AP112" i="3"/>
  <c r="AP77" i="3"/>
  <c r="AP22" i="3"/>
  <c r="AP52" i="3"/>
  <c r="AP153" i="3"/>
  <c r="AP92" i="3"/>
  <c r="AP115" i="3"/>
  <c r="AP118" i="3"/>
  <c r="AP117" i="3"/>
  <c r="AP29" i="3"/>
  <c r="AP149" i="3"/>
  <c r="AP27" i="3"/>
  <c r="AP124" i="3"/>
  <c r="AP138" i="3"/>
  <c r="AP86" i="3"/>
  <c r="AP60" i="3"/>
  <c r="AP53" i="3"/>
  <c r="AP150" i="3"/>
  <c r="AP121" i="3"/>
  <c r="AP127" i="3"/>
  <c r="AP104" i="3"/>
  <c r="AP90" i="3"/>
  <c r="AP110" i="3"/>
  <c r="AP93" i="3"/>
  <c r="AP114" i="3"/>
  <c r="AP100" i="3"/>
  <c r="AP55" i="3"/>
  <c r="AP108" i="3"/>
  <c r="AP130" i="3"/>
  <c r="AP19" i="3"/>
  <c r="AP15" i="3"/>
  <c r="AP47" i="3"/>
  <c r="AP148" i="3"/>
  <c r="AP58" i="3"/>
  <c r="AP144" i="3"/>
  <c r="AP116" i="3"/>
  <c r="AP91" i="3"/>
  <c r="AP140" i="3"/>
  <c r="AP49" i="3"/>
  <c r="AP123" i="3"/>
  <c r="AP147" i="3"/>
  <c r="AP113" i="3"/>
  <c r="AP134" i="3"/>
  <c r="AP20" i="3"/>
  <c r="AP21" i="3"/>
  <c r="AP145" i="3"/>
  <c r="AP38" i="3"/>
  <c r="AP96" i="3"/>
  <c r="AP45" i="3"/>
  <c r="AP95" i="3"/>
  <c r="AP102" i="3"/>
  <c r="AP51" i="3"/>
  <c r="AP33" i="3"/>
  <c r="AP107" i="3"/>
  <c r="AP97" i="3"/>
  <c r="AP43" i="3"/>
  <c r="AP76" i="3"/>
  <c r="AP16" i="3"/>
  <c r="AP129" i="3"/>
  <c r="AP12" i="3"/>
  <c r="AP135" i="3"/>
  <c r="AP109" i="3"/>
  <c r="AP155" i="3"/>
  <c r="AP119" i="3"/>
  <c r="AP11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<sst xmlns="http://schemas.openxmlformats.org/spreadsheetml/2006/main" count="864" uniqueCount="318">
  <si>
    <t>8 años</t>
  </si>
  <si>
    <t>9 años</t>
  </si>
  <si>
    <t>3° A</t>
  </si>
  <si>
    <r>
      <rPr>
        <sz val="24"/>
        <color theme="1"/>
        <rFont val="Open Sans"/>
        <family val="2"/>
      </rPr>
      <t>⬅️</t>
    </r>
    <r>
      <rPr>
        <sz val="11"/>
        <color theme="1"/>
        <rFont val="Open Sans"/>
        <family val="2"/>
      </rPr>
      <t xml:space="preserve"> </t>
    </r>
    <r>
      <rPr>
        <b/>
        <sz val="11"/>
        <color theme="1"/>
        <rFont val="Open Sans"/>
        <family val="2"/>
      </rPr>
      <t>Paso # 2</t>
    </r>
    <r>
      <rPr>
        <sz val="11"/>
        <color theme="1"/>
        <rFont val="Open Sans"/>
        <family val="2"/>
      </rPr>
      <t>, Escribe el número de estudiantes que llevarán cada práctica y/o proyecto</t>
    </r>
  </si>
  <si>
    <t>3° B</t>
  </si>
  <si>
    <t>3° C</t>
  </si>
  <si>
    <t>3° D</t>
  </si>
  <si>
    <t>3° E</t>
  </si>
  <si>
    <t>4° A</t>
  </si>
  <si>
    <t>4° B</t>
  </si>
  <si>
    <t>4° C</t>
  </si>
  <si>
    <t>4° D</t>
  </si>
  <si>
    <t>4° E</t>
  </si>
  <si>
    <t>Grupo más grande</t>
  </si>
  <si>
    <t>Total de estudiantes</t>
  </si>
  <si>
    <t>SEARCHERS LISTA DE MATERIALES CONSUMIBLES</t>
  </si>
  <si>
    <t>ID</t>
  </si>
  <si>
    <t>Tipo</t>
  </si>
  <si>
    <t>Especialidad</t>
  </si>
  <si>
    <t>Práctica / proyecto</t>
  </si>
  <si>
    <t>Combo</t>
  </si>
  <si>
    <t>Tecnología</t>
  </si>
  <si>
    <t>Título</t>
  </si>
  <si>
    <t>Nomenclatura</t>
  </si>
  <si>
    <t>Alumnos asignados</t>
  </si>
  <si>
    <t>Selecciona los combos</t>
  </si>
  <si>
    <r>
      <rPr>
        <sz val="24"/>
        <color theme="1"/>
        <rFont val="Open Sans"/>
        <family val="2"/>
      </rPr>
      <t>⬅️</t>
    </r>
    <r>
      <rPr>
        <sz val="11"/>
        <color theme="1"/>
        <rFont val="Open Sans"/>
        <family val="2"/>
      </rPr>
      <t xml:space="preserve"> </t>
    </r>
    <r>
      <rPr>
        <sz val="11"/>
        <color theme="1"/>
        <rFont val="Open Sans"/>
        <family val="2"/>
      </rPr>
      <t>Paso # 1</t>
    </r>
    <r>
      <rPr>
        <sz val="11"/>
        <color theme="1"/>
        <rFont val="Open Sans"/>
        <family val="2"/>
      </rPr>
      <t>, Selecciona las practicas y/o 
proyectos que tu escuela tiene asignados</t>
    </r>
  </si>
  <si>
    <t>SEA200</t>
  </si>
  <si>
    <t>Propedéutico</t>
  </si>
  <si>
    <t>Propedeutico</t>
  </si>
  <si>
    <t>PROPEDEUTICO</t>
  </si>
  <si>
    <t>X</t>
  </si>
  <si>
    <t>SEA201</t>
  </si>
  <si>
    <t>Programación</t>
  </si>
  <si>
    <t>Programación por bloques</t>
  </si>
  <si>
    <t>Práctica</t>
  </si>
  <si>
    <t>Secuencias y posición X-Y</t>
  </si>
  <si>
    <t>Scratch</t>
  </si>
  <si>
    <t>Objetos inquietos</t>
  </si>
  <si>
    <t>SEA_PRO1_SCR_PRA</t>
  </si>
  <si>
    <t>Proyecto</t>
  </si>
  <si>
    <t>Oídos asombrosos</t>
  </si>
  <si>
    <t>SEA_PRO1_SCR_PRO</t>
  </si>
  <si>
    <t>x</t>
  </si>
  <si>
    <t>SEA202</t>
  </si>
  <si>
    <t>Ciclos y mensajes</t>
  </si>
  <si>
    <t>¡Intenta, aprende y avanza! *</t>
  </si>
  <si>
    <t>SEA_PRO2_SCR_PRA</t>
  </si>
  <si>
    <t>* Estará disponible a partir del release 2026-1</t>
  </si>
  <si>
    <t>Materia Misteriosa *</t>
  </si>
  <si>
    <t>SEA_PRO2_SCR_PRO</t>
  </si>
  <si>
    <t>SEA203</t>
  </si>
  <si>
    <t xml:space="preserve">Automatización
</t>
  </si>
  <si>
    <t>Máquinas y mecanismos</t>
  </si>
  <si>
    <t>Piezas de construcción</t>
  </si>
  <si>
    <t>Spike</t>
  </si>
  <si>
    <t>La cápsula perdida</t>
  </si>
  <si>
    <t>SEA_AUT1_SPI_PRA</t>
  </si>
  <si>
    <t>Birdtrix</t>
  </si>
  <si>
    <t>SEA_AUT1_SPI_PRO</t>
  </si>
  <si>
    <t>SEA204</t>
  </si>
  <si>
    <t>Automatización 2:
Máquinas y mecanismos</t>
  </si>
  <si>
    <t>Motores</t>
  </si>
  <si>
    <t>El enigma del carnaval *</t>
  </si>
  <si>
    <t>SEA_AUT2_SPI_PRA</t>
  </si>
  <si>
    <t>Desaparición en la posada *</t>
  </si>
  <si>
    <t>SEA_AUT2_SPI_PRO</t>
  </si>
  <si>
    <t>SEA205</t>
  </si>
  <si>
    <t>Maker</t>
  </si>
  <si>
    <t>Procesos de construcción</t>
  </si>
  <si>
    <t>Herramientas manuales</t>
  </si>
  <si>
    <t>Herramientas y materiales</t>
  </si>
  <si>
    <t>Mensaje estelar *</t>
  </si>
  <si>
    <t>SEA_MAK1_HERR_PRA</t>
  </si>
  <si>
    <t>Desafiando el equilibrio *</t>
  </si>
  <si>
    <t>SEA_MAK1_HERR_PRO</t>
  </si>
  <si>
    <t>SEA206</t>
  </si>
  <si>
    <t>Fabricación digital 3D</t>
  </si>
  <si>
    <t>2D y 3D</t>
  </si>
  <si>
    <t>Tinkercad</t>
  </si>
  <si>
    <t>Gigantes de la Tierra</t>
  </si>
  <si>
    <t>SEA_MAK1_3D_PRA</t>
  </si>
  <si>
    <t>Secreto plantástico</t>
  </si>
  <si>
    <t>SEA_MAK1_3D_PRO</t>
  </si>
  <si>
    <t>SEA207</t>
  </si>
  <si>
    <t>TIC</t>
  </si>
  <si>
    <t>Ofimática</t>
  </si>
  <si>
    <t>Documento: formato</t>
  </si>
  <si>
    <t>Procesador de texto:
 Suite google /Microsoft</t>
  </si>
  <si>
    <t>SospechosaMente</t>
  </si>
  <si>
    <t>SEA_TIC1_DOC_PRA</t>
  </si>
  <si>
    <t>La rebelión de los árboles</t>
  </si>
  <si>
    <t>SEA_TIC1_DOC_PRO</t>
  </si>
  <si>
    <t>SEA208</t>
  </si>
  <si>
    <t>Presentación: gráficos</t>
  </si>
  <si>
    <t>Presentación</t>
  </si>
  <si>
    <t>El helecho bien hecho *</t>
  </si>
  <si>
    <t>SEA_TIC2_PRE_PRA</t>
  </si>
  <si>
    <t>Foto familiar *</t>
  </si>
  <si>
    <t>SEA_TIC2_PRE_PRO</t>
  </si>
  <si>
    <t>Maker 2:
Procesos de contrucción</t>
  </si>
  <si>
    <t>Pendientes</t>
  </si>
  <si>
    <t>Maker 2: (electricidad)
Fabricación digital (Modelado 3D)</t>
  </si>
  <si>
    <t>Automatización 2:
Sensores y actuadores</t>
  </si>
  <si>
    <t>unidades</t>
  </si>
  <si>
    <t>TOTAL</t>
  </si>
  <si>
    <t>TE</t>
  </si>
  <si>
    <t>MA</t>
  </si>
  <si>
    <t>HM</t>
  </si>
  <si>
    <t>EE</t>
  </si>
  <si>
    <t>BA</t>
  </si>
  <si>
    <t>SO</t>
  </si>
  <si>
    <t>CO</t>
  </si>
  <si>
    <t>RE</t>
  </si>
  <si>
    <t>Por alumno</t>
  </si>
  <si>
    <t>Tipo:</t>
  </si>
  <si>
    <t>Total de alumnos:</t>
  </si>
  <si>
    <t>Especialidad:</t>
  </si>
  <si>
    <t xml:space="preserve">Nombre de proyecto:
</t>
  </si>
  <si>
    <t>Un</t>
  </si>
  <si>
    <t>Cantidad</t>
  </si>
  <si>
    <t>Unidad</t>
  </si>
  <si>
    <t>Cantidad necesaria por 1 prototipo</t>
  </si>
  <si>
    <t>Modalidad de uso</t>
  </si>
  <si>
    <r>
      <rPr>
        <b/>
        <sz val="11"/>
        <color rgb="FF000000"/>
        <rFont val="Open Sans"/>
        <family val="2"/>
      </rPr>
      <t xml:space="preserve">HERRAMIENTAS Y MATERIALES DEL </t>
    </r>
    <r>
      <rPr>
        <b/>
        <i/>
        <sz val="11"/>
        <color rgb="FF000000"/>
        <rFont val="Open Sans"/>
        <family val="2"/>
      </rPr>
      <t>MAKERSPACE</t>
    </r>
  </si>
  <si>
    <t>Individual</t>
  </si>
  <si>
    <t>Parejas</t>
  </si>
  <si>
    <t>Equipos de 4 personas</t>
  </si>
  <si>
    <t>Grupal</t>
  </si>
  <si>
    <t>Total</t>
  </si>
  <si>
    <t>pza</t>
  </si>
  <si>
    <t>Tecnología educativa</t>
  </si>
  <si>
    <t>Te</t>
  </si>
  <si>
    <t>Codey Rocky</t>
  </si>
  <si>
    <t xml:space="preserve">Lego Spike Prime </t>
  </si>
  <si>
    <t>Kit de Micro:bit V2</t>
  </si>
  <si>
    <t>Micro:bit Retro Arcade**</t>
  </si>
  <si>
    <t>VEX IQ</t>
  </si>
  <si>
    <t>Arduino UNO</t>
  </si>
  <si>
    <t>Impresora 3D</t>
  </si>
  <si>
    <t>Filamento PLA 1 kg diámetro 1.75 mm</t>
  </si>
  <si>
    <t>rollo</t>
  </si>
  <si>
    <t>Kit Elmers Build it tools Starter kit</t>
  </si>
  <si>
    <t>Maquinaria</t>
  </si>
  <si>
    <t>Ma</t>
  </si>
  <si>
    <t>Sierra Moto-Saw</t>
  </si>
  <si>
    <t>Taladro inalámbrico</t>
  </si>
  <si>
    <t>Base para taladro</t>
  </si>
  <si>
    <t>Prensas de ajuste rápido de 6"</t>
  </si>
  <si>
    <t>Juego de 13 brocas de alta velocidad para madera (medidas: 1/16”, 5/64", 3/32", 7/64", 1/8", 9/64", 5/32", 11/64", 3/16", 13/64", 7/32", 1/4" y 5/16”)</t>
  </si>
  <si>
    <t>Hm</t>
  </si>
  <si>
    <t>Flexómetro</t>
  </si>
  <si>
    <t>Cúter</t>
  </si>
  <si>
    <t>Pistola de silicón</t>
  </si>
  <si>
    <t>Desarmador plano</t>
  </si>
  <si>
    <t>Desarmador de cruz</t>
  </si>
  <si>
    <t>Juego de puntas intercambiables para desarmador</t>
  </si>
  <si>
    <t>juego</t>
  </si>
  <si>
    <t>Pinzas de punta</t>
  </si>
  <si>
    <t>Pinzas de corte</t>
  </si>
  <si>
    <t>Pinceles (delgado, mediano y grueso)</t>
  </si>
  <si>
    <t>Electricidad y Electrónica</t>
  </si>
  <si>
    <t>Juego de 10 cables tipo caiman- caiman</t>
  </si>
  <si>
    <t>Juegos de jumpers macho - hembra</t>
  </si>
  <si>
    <t xml:space="preserve">Juegos de jumpers macho - macho </t>
  </si>
  <si>
    <t>Juegos de jumpers hembra - hembra</t>
  </si>
  <si>
    <t>Motor DC de 3V</t>
  </si>
  <si>
    <t>Motor DC de 5V</t>
  </si>
  <si>
    <t>Protoboard de 830 puntos</t>
  </si>
  <si>
    <t>Led de color blanco</t>
  </si>
  <si>
    <t>Led de color verde</t>
  </si>
  <si>
    <t>Led de color amarillo (ámbar)</t>
  </si>
  <si>
    <t>Led de color rojo</t>
  </si>
  <si>
    <t xml:space="preserve">Resistencia de 330 ohms </t>
  </si>
  <si>
    <t>Resistencia de 1K ohms</t>
  </si>
  <si>
    <t xml:space="preserve">Cinta de aislar color negro </t>
  </si>
  <si>
    <t xml:space="preserve">Cinta de aislar color rojo </t>
  </si>
  <si>
    <t>Push button</t>
  </si>
  <si>
    <t>Cautín</t>
  </si>
  <si>
    <t>Soldadura eléctronica</t>
  </si>
  <si>
    <t>Pasta para soldar</t>
  </si>
  <si>
    <t>Baterías</t>
  </si>
  <si>
    <t>Ba</t>
  </si>
  <si>
    <t>Batería recargable (AA)</t>
  </si>
  <si>
    <t>Batería recargable (AAA)</t>
  </si>
  <si>
    <t>Batería recargable 9V Volteck</t>
  </si>
  <si>
    <t>Baterías alcalinas AAA de 1.5 V (no recargable) para microbit</t>
  </si>
  <si>
    <t>Batería de 3V tipo CR2032</t>
  </si>
  <si>
    <t>Cargador universal de pilas recargable (9V, AA y AAA)</t>
  </si>
  <si>
    <t>Portapilas "AA" en serie</t>
  </si>
  <si>
    <t>Broche para pila de 9V</t>
  </si>
  <si>
    <t>Pila CR2032 tipo moneda</t>
  </si>
  <si>
    <t>Seguridad y Orden</t>
  </si>
  <si>
    <t>So</t>
  </si>
  <si>
    <t>Cubrebocas industrial N95 o similar</t>
  </si>
  <si>
    <t>Lentes de seguridad</t>
  </si>
  <si>
    <t>Guantes de seguridad</t>
  </si>
  <si>
    <t>Botiquín de primeros auxilios (caja con algodón, alcohol, gasas, antiséptico, agua oxigenada, vendas)</t>
  </si>
  <si>
    <t>Trapo de limpieza/franela</t>
  </si>
  <si>
    <t>Estuche Individual</t>
  </si>
  <si>
    <t>In</t>
  </si>
  <si>
    <t>Lápiz</t>
  </si>
  <si>
    <t>Goma</t>
  </si>
  <si>
    <t>Sacapuntas</t>
  </si>
  <si>
    <t>Bolígrafo</t>
  </si>
  <si>
    <t>Tijeras</t>
  </si>
  <si>
    <t>Pegamento en barra (Pritt) de 8 g</t>
  </si>
  <si>
    <t>Caja de 12 colores de madera</t>
  </si>
  <si>
    <t>caja</t>
  </si>
  <si>
    <t>Plumón marcador permanente punto fino (Sharpie)</t>
  </si>
  <si>
    <t xml:space="preserve">Juego de geometría (regla, escuadra 45°,  escuadra 60°, 1 compás, transportador) </t>
  </si>
  <si>
    <t>Plumón negro de base agua punta gruesa (aquacolor)</t>
  </si>
  <si>
    <t>Juego de crayones (10 piezas)</t>
  </si>
  <si>
    <t>Caja de plumones base agua punta gruesa (tipo aquacolor)</t>
  </si>
  <si>
    <t>Materiales Consumibles</t>
  </si>
  <si>
    <t>Co</t>
  </si>
  <si>
    <t>MDF 3 mm de espesor de 30 x 30 cm</t>
  </si>
  <si>
    <t>Cartulina blanca</t>
  </si>
  <si>
    <t>Hojas blancas tamaño carta</t>
  </si>
  <si>
    <t>hoja</t>
  </si>
  <si>
    <t>Hojas de colores (varios) tamaño carta</t>
  </si>
  <si>
    <t>Post-it</t>
  </si>
  <si>
    <t>bloc de 100 hojas</t>
  </si>
  <si>
    <t>Fomi tamaño carta</t>
  </si>
  <si>
    <t>Papel aluminio</t>
  </si>
  <si>
    <t>Abatelenguas (palitos planos) 15 cm largo x 18 mm ancho</t>
  </si>
  <si>
    <t xml:space="preserve">Palito de madera redondo 60 largo x 1 cm de diámetro </t>
  </si>
  <si>
    <t xml:space="preserve">Palito de madera redondo 30 largo x 1 cm de diámetro  </t>
  </si>
  <si>
    <t>Cuerda</t>
  </si>
  <si>
    <t>metro</t>
  </si>
  <si>
    <t>Hilo de coser</t>
  </si>
  <si>
    <t>carrete</t>
  </si>
  <si>
    <t>Estambre</t>
  </si>
  <si>
    <t>Globos de tamaño # 9</t>
  </si>
  <si>
    <t>Limpiapipas</t>
  </si>
  <si>
    <t>Barra de plastilina 180 g</t>
  </si>
  <si>
    <t>Paquete de 10 barritas de plastilina de colores</t>
  </si>
  <si>
    <t>Fomi moldeable</t>
  </si>
  <si>
    <t>bolsa</t>
  </si>
  <si>
    <t>Pasta para modelar</t>
  </si>
  <si>
    <t>Silicón frío (bote de 250 ml)</t>
  </si>
  <si>
    <t>Barra de silicón (tubito del diámetro de la pistola de silicón)</t>
  </si>
  <si>
    <t>Pegamento blanco (Resistol) bote de 250 ml</t>
  </si>
  <si>
    <r>
      <rPr>
        <sz val="11"/>
        <color rgb="FF000000"/>
        <rFont val="Open Sans"/>
        <family val="2"/>
      </rPr>
      <t>Cinta adhesiva (</t>
    </r>
    <r>
      <rPr>
        <i/>
        <sz val="11"/>
        <color rgb="FF000000"/>
        <rFont val="Open Sans"/>
        <family val="2"/>
      </rPr>
      <t xml:space="preserve">masking tape </t>
    </r>
    <r>
      <rPr>
        <sz val="11"/>
        <color rgb="FF000000"/>
        <rFont val="Open Sans"/>
        <family val="2"/>
      </rPr>
      <t>110 o cinta azul de pintor) 12 mm ancho x 50 m o similar</t>
    </r>
  </si>
  <si>
    <t>Cinta adhesiva transparente (diurex) 18 mm ancho x 33 m o similar</t>
  </si>
  <si>
    <t>Liga grande #18 (8 cm largo aproximadamente)</t>
  </si>
  <si>
    <t>Caja de 100 clips</t>
  </si>
  <si>
    <t>Caja de 100 chinchetas</t>
  </si>
  <si>
    <t>Caja de 12 crayolas de diferentes colores</t>
  </si>
  <si>
    <t>Paquete de pinturas acrílicas 20 ml (blanco, negro, rojo, azul, amarillo)</t>
  </si>
  <si>
    <t xml:space="preserve">1 paquete de 100 mondadientes </t>
  </si>
  <si>
    <t>Sal de mesa</t>
  </si>
  <si>
    <t>bolsita</t>
  </si>
  <si>
    <t>Hojas tamaño carta cuadriculadas</t>
  </si>
  <si>
    <t>Tabla de madera de 3" de espesor de 30 cm x 30 cm (tabla de sacrificio)</t>
  </si>
  <si>
    <t>Tabla salvacortes de 45 x 30 cm (recomendado opcional)</t>
  </si>
  <si>
    <t>Cronómetro</t>
  </si>
  <si>
    <t>Pliego de papel bond</t>
  </si>
  <si>
    <t>Dado</t>
  </si>
  <si>
    <t>Broche latonado tipo alemán de 16 mm de largo  (caja 100 piezas)</t>
  </si>
  <si>
    <t>Broche Sujetadocumentos chico (3/4" o 19 mm)</t>
  </si>
  <si>
    <t>Palito plano de madera medidas 0.7 X 7.5 cm.(tipo paleta de hielo)</t>
  </si>
  <si>
    <t>Palito de madera redondo 30 largo x 3 mm de diámetro  (tipo brocheta)</t>
  </si>
  <si>
    <t>Imán refrigerador</t>
  </si>
  <si>
    <t>Paquete de Semillas tipo alpiste o Arroz</t>
  </si>
  <si>
    <t>Palito de madera cuadrado</t>
  </si>
  <si>
    <t xml:space="preserve">Clip mariposa grande </t>
  </si>
  <si>
    <t>Sobre de correspondencia</t>
  </si>
  <si>
    <t>Paleta de Acuarelas con pincel</t>
  </si>
  <si>
    <t>Paquete de bicarbonato de sodio 100 g</t>
  </si>
  <si>
    <t>Botella chica de Vinagre blanco 100 ml (aprox)</t>
  </si>
  <si>
    <t>Materiales de Reuso</t>
  </si>
  <si>
    <t>Re</t>
  </si>
  <si>
    <t>Cartón de 3 mm de espesor de 30 x 30 cm</t>
  </si>
  <si>
    <t>Hojas de papel tamaño carta con un lado limpio</t>
  </si>
  <si>
    <t>Bolsa de plástico oscura</t>
  </si>
  <si>
    <t>Botella de PET de 250 ml</t>
  </si>
  <si>
    <t>Botella de PET de 600 ml</t>
  </si>
  <si>
    <t>Botella de PET de 1 l</t>
  </si>
  <si>
    <t>Vaso de plástico desechable (250 ml)</t>
  </si>
  <si>
    <t>Tetrapack de 250 ml</t>
  </si>
  <si>
    <t>Tetrapack de 500 ml</t>
  </si>
  <si>
    <t>Tetrapack de 1 l</t>
  </si>
  <si>
    <t>Tubo de cartón de papel de baño</t>
  </si>
  <si>
    <t>Periódico</t>
  </si>
  <si>
    <t>Tela de reúso (tamaño de 1 playera aproximadamente)</t>
  </si>
  <si>
    <t>Caja de cereal o cartón delgado (caja de 300 g) aproximadamente</t>
  </si>
  <si>
    <t xml:space="preserve">Taparrosca de botella de PET 3 cm de diámetro </t>
  </si>
  <si>
    <t>Taparrosca de 5 cm de diámetro aproximadamente (tipo garrafón)</t>
  </si>
  <si>
    <t>Tapa de 10 cm de diámetro  aproximadamente</t>
  </si>
  <si>
    <t>Lija para madera grado 60</t>
  </si>
  <si>
    <t>Plato de plástico de 20 cm de diámetro (aproximadamente)</t>
  </si>
  <si>
    <t>Envase redondo de plástico de 500 ml aprox (tipo crema o de yogurt)</t>
  </si>
  <si>
    <t>Cajita rectangular pequeña tamaño aprox: 11 x 5 cm x 1 cm (tipo de medicamento)</t>
  </si>
  <si>
    <t>Cajita cuadrada tamaño aprox: 11 cm (tipo Kleenex)</t>
  </si>
  <si>
    <t>Popote</t>
  </si>
  <si>
    <t>Plastinudos o cincho de alambre (tipo sujetador para pan)</t>
  </si>
  <si>
    <t>Cuchara desechable</t>
  </si>
  <si>
    <t>Caja de cartón de zapátos o similar</t>
  </si>
  <si>
    <t xml:space="preserve">Caja de cartón de 3mm espesor de 65 x 55 x 35 cm aproximadamente </t>
  </si>
  <si>
    <t>Lámina de cartón de 3mm de espesor de 95 x 65 cm</t>
  </si>
  <si>
    <t>Hojas de plantas</t>
  </si>
  <si>
    <t>Papel Kraft</t>
  </si>
  <si>
    <t xml:space="preserve">Programación </t>
  </si>
  <si>
    <t>Grupo más grande:</t>
  </si>
  <si>
    <t>¡Intenta, aprende y avanza!</t>
  </si>
  <si>
    <t>Materia Misteriosa</t>
  </si>
  <si>
    <t>Automatización</t>
  </si>
  <si>
    <t>Automatizacion</t>
  </si>
  <si>
    <t>El enigma del carnaval</t>
  </si>
  <si>
    <t>Automatización 2</t>
  </si>
  <si>
    <t>Desaparición en la posada</t>
  </si>
  <si>
    <t>Manto estelar</t>
  </si>
  <si>
    <t>Desafiando el equilibrio</t>
  </si>
  <si>
    <t>Maker tinkercad</t>
  </si>
  <si>
    <t>Secreto plantastico</t>
  </si>
  <si>
    <t>Columna1</t>
  </si>
  <si>
    <t>Columna2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</si>
</sst>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\ mmmm"/>
  </numFmts>
  <fonts count="43" x14ac:knownFonts="1">
    <font>
      <sz val="10"/>
      <color rgb="FF000000"/>
      <name val="Arial"/>
      <scheme val="minor"/>
    </font>
    <font>
      <sz val="12"/>
      <color theme="1"/>
      <name val="Open Sans"/>
      <family val="2"/>
    </font>
    <font>
      <b/>
      <sz val="12"/>
      <color theme="1"/>
      <name val="Open Sans"/>
      <family val="2"/>
    </font>
    <font>
      <b/>
      <sz val="12"/>
      <color rgb="FF434343"/>
      <name val="Open Sans"/>
      <family val="2"/>
    </font>
    <font>
      <sz val="10"/>
      <color theme="1"/>
      <name val="Arial"/>
      <family val="2"/>
    </font>
    <font>
      <sz val="11"/>
      <color theme="1"/>
      <name val="Open Sans"/>
      <family val="2"/>
    </font>
    <font>
      <sz val="10"/>
      <name val="Arial"/>
      <family val="2"/>
    </font>
    <font>
      <sz val="12"/>
      <color rgb="FFFFFFFF"/>
      <name val="Open Sans"/>
      <family val="2"/>
    </font>
    <font>
      <b/>
      <sz val="12"/>
      <color rgb="FFFFFFFF"/>
      <name val="Open Sans"/>
      <family val="2"/>
    </font>
    <font>
      <b/>
      <sz val="11"/>
      <color rgb="FFFFFFFF"/>
      <name val="Open Sans"/>
      <family val="2"/>
    </font>
    <font>
      <sz val="11"/>
      <color rgb="FF434343"/>
      <name val="Open Sans"/>
      <family val="2"/>
    </font>
    <font>
      <sz val="8"/>
      <color rgb="FF666666"/>
      <name val="Open Sans"/>
      <family val="2"/>
    </font>
    <font>
      <sz val="14"/>
      <color theme="1"/>
      <name val="Arial"/>
      <family val="2"/>
    </font>
    <font>
      <b/>
      <sz val="14"/>
      <color theme="1"/>
      <name val="Open Sans"/>
      <family val="2"/>
    </font>
    <font>
      <sz val="11"/>
      <color rgb="FF000000"/>
      <name val="Open Sans"/>
      <family val="2"/>
    </font>
    <font>
      <u/>
      <sz val="11"/>
      <color rgb="FF0000FF"/>
      <name val="Open Sans"/>
      <family val="2"/>
    </font>
    <font>
      <b/>
      <sz val="11"/>
      <color theme="1"/>
      <name val="Open Sans"/>
      <family val="2"/>
    </font>
    <font>
      <sz val="8"/>
      <color theme="1"/>
      <name val="Arial"/>
      <family val="2"/>
    </font>
    <font>
      <b/>
      <sz val="10"/>
      <color theme="1"/>
      <name val="Open Sans"/>
      <family val="2"/>
    </font>
    <font>
      <b/>
      <sz val="11"/>
      <color rgb="FF000000"/>
      <name val="Open Sans"/>
      <family val="2"/>
    </font>
    <font>
      <b/>
      <sz val="10"/>
      <color rgb="FF000000"/>
      <name val="Open Sans"/>
      <family val="2"/>
    </font>
    <font>
      <sz val="10"/>
      <color theme="1"/>
      <name val="Open Sans"/>
      <family val="2"/>
    </font>
    <font>
      <u/>
      <sz val="11"/>
      <color rgb="FF1155CC"/>
      <name val="Open Sans"/>
      <family val="2"/>
    </font>
    <font>
      <sz val="11"/>
      <color rgb="FFFFFFFF"/>
      <name val="Open Sans"/>
      <family val="2"/>
    </font>
    <font>
      <b/>
      <sz val="11"/>
      <color rgb="FFCC0000"/>
      <name val="Open Sans"/>
      <family val="2"/>
    </font>
    <font>
      <sz val="10"/>
      <color rgb="FFFFFFFF"/>
      <name val="Open Sans"/>
      <family val="2"/>
    </font>
    <font>
      <b/>
      <sz val="11"/>
      <color rgb="FF000000"/>
      <name val="Poppins"/>
    </font>
    <font>
      <b/>
      <sz val="11"/>
      <color rgb="FFCC0000"/>
      <name val="Poppins"/>
    </font>
    <font>
      <sz val="11"/>
      <color theme="1"/>
      <name val="Poppins"/>
    </font>
    <font>
      <sz val="11"/>
      <color rgb="FFFFFFFF"/>
      <name val="Poppins"/>
    </font>
    <font>
      <b/>
      <sz val="11"/>
      <color theme="1"/>
      <name val="Poppins"/>
    </font>
    <font>
      <sz val="11"/>
      <color rgb="FF000000"/>
      <name val="Poppins"/>
    </font>
    <font>
      <sz val="24"/>
      <color theme="1"/>
      <name val="Open Sans"/>
      <family val="2"/>
    </font>
    <font>
      <b/>
      <i/>
      <sz val="11"/>
      <color rgb="FF000000"/>
      <name val="Open Sans"/>
      <family val="2"/>
    </font>
    <font>
      <i/>
      <sz val="11"/>
      <color rgb="FF000000"/>
      <name val="Open Sans"/>
      <family val="2"/>
    </font>
    <font>
      <b/>
      <sz val="10"/>
      <color theme="1"/>
      <name val="Open Sans"/>
      <family val="2"/>
    </font>
    <font>
      <b/>
      <sz val="10"/>
      <color rgb="FFFFFFFF"/>
      <name val="Open Sans"/>
      <family val="2"/>
    </font>
    <font>
      <sz val="10"/>
      <color rgb="FF000000"/>
      <name val="Arial"/>
      <family val="2"/>
      <scheme val="minor"/>
    </font>
    <font>
      <b/>
      <sz val="8"/>
      <color theme="0"/>
      <name val="Open Sans"/>
      <family val="2"/>
    </font>
    <font>
      <b/>
      <sz val="10"/>
      <color theme="0"/>
      <name val="Open Sans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11"/>
      <color theme="0"/>
      <name val="Open Sans"/>
      <family val="2"/>
    </font>
  </fonts>
  <fills count="12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FFFF00"/>
        <bgColor rgb="FFFFFF00"/>
      </patternFill>
    </fill>
    <fill>
      <patternFill patternType="solid">
        <fgColor rgb="FF9C2880"/>
        <bgColor rgb="FF9C2880"/>
      </patternFill>
    </fill>
    <fill>
      <patternFill patternType="solid">
        <fgColor rgb="FFFFFFFF"/>
        <bgColor rgb="FFFFFFFF"/>
      </patternFill>
    </fill>
    <fill>
      <patternFill patternType="solid">
        <fgColor rgb="FFF3EBF3"/>
        <bgColor rgb="FFF3EBF3"/>
      </patternFill>
    </fill>
    <fill>
      <patternFill patternType="solid">
        <fgColor rgb="FFEFEFEF"/>
        <bgColor rgb="FFEFEFEF"/>
      </patternFill>
    </fill>
    <fill>
      <patternFill patternType="solid">
        <fgColor theme="0"/>
        <bgColor theme="0"/>
      </patternFill>
    </fill>
    <fill>
      <patternFill patternType="solid">
        <fgColor rgb="FFF46524"/>
        <bgColor rgb="FFF46524"/>
      </patternFill>
    </fill>
    <fill>
      <patternFill patternType="solid">
        <fgColor rgb="FFFFE6DD"/>
        <bgColor rgb="FFFFE6DD"/>
      </patternFill>
    </fill>
    <fill>
      <patternFill patternType="solid">
        <fgColor theme="7" tint="0.39997558519241921"/>
        <bgColor indexed="64"/>
      </patternFill>
    </fill>
  </fills>
  <borders count="2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thin">
        <color theme="3" tint="0.249977111117893"/>
      </left>
      <right style="thin">
        <color theme="3" tint="0.249977111117893"/>
      </right>
      <top style="thin">
        <color theme="3" tint="0.249977111117893"/>
      </top>
      <bottom style="thin">
        <color theme="3" tint="0.249977111117893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/>
    <xf numFmtId="0" fontId="2" fillId="0" borderId="0" xfId="0" applyFont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/>
    <xf numFmtId="0" fontId="9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4" fillId="4" borderId="1" xfId="0" applyFont="1" applyFill="1" applyBorder="1"/>
    <xf numFmtId="0" fontId="9" fillId="4" borderId="1" xfId="0" applyFont="1" applyFill="1" applyBorder="1" applyAlignment="1">
      <alignment horizontal="center"/>
    </xf>
    <xf numFmtId="0" fontId="10" fillId="6" borderId="10" xfId="0" applyFont="1" applyFill="1" applyBorder="1" applyAlignment="1">
      <alignment horizontal="center" vertical="center" wrapText="1"/>
    </xf>
    <xf numFmtId="0" fontId="4" fillId="6" borderId="10" xfId="0" applyFont="1" applyFill="1" applyBorder="1"/>
    <xf numFmtId="0" fontId="10" fillId="6" borderId="10" xfId="0" applyFont="1" applyFill="1" applyBorder="1" applyAlignment="1">
      <alignment horizontal="center" wrapText="1"/>
    </xf>
    <xf numFmtId="0" fontId="5" fillId="5" borderId="10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vertical="top" wrapText="1"/>
    </xf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/>
    </xf>
    <xf numFmtId="0" fontId="13" fillId="2" borderId="10" xfId="0" applyFont="1" applyFill="1" applyBorder="1" applyAlignment="1">
      <alignment horizontal="center"/>
    </xf>
    <xf numFmtId="0" fontId="4" fillId="2" borderId="10" xfId="0" applyFont="1" applyFill="1" applyBorder="1"/>
    <xf numFmtId="0" fontId="14" fillId="0" borderId="10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4" fillId="0" borderId="10" xfId="0" applyFont="1" applyBorder="1" applyAlignment="1">
      <alignment horizontal="center" vertical="center" wrapText="1"/>
    </xf>
    <xf numFmtId="164" fontId="5" fillId="5" borderId="10" xfId="0" applyNumberFormat="1" applyFont="1" applyFill="1" applyBorder="1" applyAlignment="1">
      <alignment horizontal="center" vertical="center" wrapText="1"/>
    </xf>
    <xf numFmtId="0" fontId="17" fillId="5" borderId="1" xfId="0" applyFont="1" applyFill="1" applyBorder="1"/>
    <xf numFmtId="0" fontId="4" fillId="5" borderId="1" xfId="0" applyFont="1" applyFill="1" applyBorder="1"/>
    <xf numFmtId="0" fontId="18" fillId="5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2" fillId="10" borderId="1" xfId="0" applyFont="1" applyFill="1" applyBorder="1" applyAlignment="1">
      <alignment horizontal="center"/>
    </xf>
    <xf numFmtId="0" fontId="13" fillId="6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/>
    </xf>
    <xf numFmtId="0" fontId="20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/>
    </xf>
    <xf numFmtId="0" fontId="21" fillId="0" borderId="0" xfId="0" applyFont="1" applyAlignment="1">
      <alignment vertical="center" wrapText="1"/>
    </xf>
    <xf numFmtId="0" fontId="4" fillId="10" borderId="1" xfId="0" applyFont="1" applyFill="1" applyBorder="1"/>
    <xf numFmtId="0" fontId="21" fillId="6" borderId="1" xfId="0" applyFont="1" applyFill="1" applyBorder="1" applyAlignment="1">
      <alignment vertical="center" wrapText="1"/>
    </xf>
    <xf numFmtId="0" fontId="5" fillId="5" borderId="1" xfId="0" applyFont="1" applyFill="1" applyBorder="1" applyAlignment="1">
      <alignment horizontal="center"/>
    </xf>
    <xf numFmtId="1" fontId="5" fillId="0" borderId="0" xfId="0" applyNumberFormat="1" applyFont="1" applyAlignment="1">
      <alignment horizontal="center"/>
    </xf>
    <xf numFmtId="1" fontId="4" fillId="5" borderId="1" xfId="0" applyNumberFormat="1" applyFont="1" applyFill="1" applyBorder="1"/>
    <xf numFmtId="0" fontId="21" fillId="5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center"/>
    </xf>
    <xf numFmtId="1" fontId="4" fillId="10" borderId="1" xfId="0" applyNumberFormat="1" applyFont="1" applyFill="1" applyBorder="1"/>
    <xf numFmtId="0" fontId="5" fillId="5" borderId="1" xfId="0" applyFont="1" applyFill="1" applyBorder="1"/>
    <xf numFmtId="0" fontId="14" fillId="5" borderId="1" xfId="0" applyFont="1" applyFill="1" applyBorder="1"/>
    <xf numFmtId="1" fontId="5" fillId="5" borderId="1" xfId="0" applyNumberFormat="1" applyFont="1" applyFill="1" applyBorder="1" applyAlignment="1">
      <alignment horizontal="center"/>
    </xf>
    <xf numFmtId="0" fontId="5" fillId="6" borderId="1" xfId="0" applyFont="1" applyFill="1" applyBorder="1"/>
    <xf numFmtId="0" fontId="14" fillId="6" borderId="1" xfId="0" applyFont="1" applyFill="1" applyBorder="1"/>
    <xf numFmtId="1" fontId="5" fillId="6" borderId="1" xfId="0" applyNumberFormat="1" applyFont="1" applyFill="1" applyBorder="1" applyAlignment="1">
      <alignment horizontal="center"/>
    </xf>
    <xf numFmtId="0" fontId="21" fillId="5" borderId="1" xfId="0" applyFont="1" applyFill="1" applyBorder="1"/>
    <xf numFmtId="0" fontId="21" fillId="6" borderId="1" xfId="0" applyFont="1" applyFill="1" applyBorder="1"/>
    <xf numFmtId="0" fontId="16" fillId="5" borderId="1" xfId="0" applyFont="1" applyFill="1" applyBorder="1"/>
    <xf numFmtId="0" fontId="14" fillId="6" borderId="1" xfId="0" applyFont="1" applyFill="1" applyBorder="1" applyAlignment="1">
      <alignment wrapText="1"/>
    </xf>
    <xf numFmtId="0" fontId="5" fillId="6" borderId="1" xfId="0" applyFont="1" applyFill="1" applyBorder="1" applyAlignment="1">
      <alignment horizontal="center" wrapText="1"/>
    </xf>
    <xf numFmtId="0" fontId="16" fillId="6" borderId="1" xfId="0" applyFont="1" applyFill="1" applyBorder="1"/>
    <xf numFmtId="0" fontId="19" fillId="6" borderId="1" xfId="0" applyFont="1" applyFill="1" applyBorder="1"/>
    <xf numFmtId="3" fontId="5" fillId="0" borderId="0" xfId="0" applyNumberFormat="1" applyFont="1" applyAlignment="1">
      <alignment horizontal="center"/>
    </xf>
    <xf numFmtId="3" fontId="5" fillId="5" borderId="1" xfId="0" applyNumberFormat="1" applyFont="1" applyFill="1" applyBorder="1" applyAlignment="1">
      <alignment horizontal="center"/>
    </xf>
    <xf numFmtId="3" fontId="5" fillId="6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wrapText="1"/>
    </xf>
    <xf numFmtId="0" fontId="5" fillId="5" borderId="1" xfId="0" applyFont="1" applyFill="1" applyBorder="1" applyAlignment="1">
      <alignment horizontal="center" wrapText="1"/>
    </xf>
    <xf numFmtId="0" fontId="14" fillId="6" borderId="1" xfId="0" applyFont="1" applyFill="1" applyBorder="1" applyAlignment="1">
      <alignment horizontal="left" vertical="center"/>
    </xf>
    <xf numFmtId="0" fontId="14" fillId="0" borderId="0" xfId="0" applyFont="1"/>
    <xf numFmtId="0" fontId="9" fillId="4" borderId="1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center" wrapText="1"/>
    </xf>
    <xf numFmtId="1" fontId="9" fillId="4" borderId="1" xfId="0" applyNumberFormat="1" applyFont="1" applyFill="1" applyBorder="1"/>
    <xf numFmtId="0" fontId="5" fillId="0" borderId="0" xfId="0" applyFont="1"/>
    <xf numFmtId="0" fontId="23" fillId="4" borderId="1" xfId="0" applyFont="1" applyFill="1" applyBorder="1"/>
    <xf numFmtId="1" fontId="23" fillId="4" borderId="1" xfId="0" applyNumberFormat="1" applyFont="1" applyFill="1" applyBorder="1"/>
    <xf numFmtId="0" fontId="5" fillId="0" borderId="0" xfId="0" applyFont="1" applyAlignment="1">
      <alignment wrapText="1"/>
    </xf>
    <xf numFmtId="0" fontId="9" fillId="4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wrapText="1"/>
    </xf>
    <xf numFmtId="1" fontId="23" fillId="4" borderId="1" xfId="0" applyNumberFormat="1" applyFont="1" applyFill="1" applyBorder="1" applyAlignment="1">
      <alignment wrapText="1"/>
    </xf>
    <xf numFmtId="0" fontId="19" fillId="0" borderId="0" xfId="0" applyFont="1" applyAlignment="1">
      <alignment horizontal="center" vertical="center"/>
    </xf>
    <xf numFmtId="0" fontId="19" fillId="5" borderId="1" xfId="0" applyFont="1" applyFill="1" applyBorder="1" applyAlignment="1">
      <alignment horizontal="center" vertical="center" wrapText="1"/>
    </xf>
    <xf numFmtId="1" fontId="5" fillId="0" borderId="0" xfId="0" applyNumberFormat="1" applyFont="1"/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1" fontId="16" fillId="0" borderId="0" xfId="0" applyNumberFormat="1" applyFont="1" applyAlignment="1">
      <alignment horizontal="center" vertical="center"/>
    </xf>
    <xf numFmtId="1" fontId="24" fillId="0" borderId="0" xfId="0" applyNumberFormat="1" applyFont="1"/>
    <xf numFmtId="0" fontId="23" fillId="5" borderId="1" xfId="0" applyFont="1" applyFill="1" applyBorder="1" applyAlignment="1">
      <alignment horizontal="center"/>
    </xf>
    <xf numFmtId="0" fontId="23" fillId="5" borderId="1" xfId="0" applyFont="1" applyFill="1" applyBorder="1"/>
    <xf numFmtId="1" fontId="14" fillId="5" borderId="1" xfId="0" applyNumberFormat="1" applyFont="1" applyFill="1" applyBorder="1"/>
    <xf numFmtId="0" fontId="16" fillId="0" borderId="0" xfId="0" applyFont="1"/>
    <xf numFmtId="0" fontId="23" fillId="0" borderId="0" xfId="0" applyFont="1" applyAlignment="1">
      <alignment horizontal="center"/>
    </xf>
    <xf numFmtId="0" fontId="23" fillId="0" borderId="0" xfId="0" applyFont="1"/>
    <xf numFmtId="0" fontId="21" fillId="0" borderId="0" xfId="0" applyFont="1"/>
    <xf numFmtId="0" fontId="19" fillId="0" borderId="0" xfId="0" applyFont="1"/>
    <xf numFmtId="0" fontId="14" fillId="0" borderId="0" xfId="0" applyFont="1" applyAlignment="1">
      <alignment horizontal="center"/>
    </xf>
    <xf numFmtId="0" fontId="25" fillId="0" borderId="0" xfId="0" applyFont="1"/>
    <xf numFmtId="0" fontId="9" fillId="0" borderId="0" xfId="0" applyFont="1" applyAlignment="1">
      <alignment horizontal="center"/>
    </xf>
    <xf numFmtId="0" fontId="14" fillId="0" borderId="0" xfId="0" applyFont="1" applyAlignment="1">
      <alignment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left" vertical="center"/>
    </xf>
    <xf numFmtId="1" fontId="23" fillId="5" borderId="1" xfId="0" applyNumberFormat="1" applyFont="1" applyFill="1" applyBorder="1"/>
    <xf numFmtId="0" fontId="9" fillId="4" borderId="18" xfId="0" applyFont="1" applyFill="1" applyBorder="1" applyAlignment="1">
      <alignment horizontal="left" vertical="center"/>
    </xf>
    <xf numFmtId="1" fontId="9" fillId="4" borderId="18" xfId="0" applyNumberFormat="1" applyFont="1" applyFill="1" applyBorder="1" applyAlignment="1">
      <alignment horizontal="center" wrapText="1"/>
    </xf>
    <xf numFmtId="0" fontId="9" fillId="4" borderId="22" xfId="0" applyFont="1" applyFill="1" applyBorder="1" applyAlignment="1">
      <alignment horizontal="left" vertical="center" wrapText="1"/>
    </xf>
    <xf numFmtId="0" fontId="9" fillId="4" borderId="25" xfId="0" applyFont="1" applyFill="1" applyBorder="1" applyAlignment="1">
      <alignment horizontal="center" wrapText="1"/>
    </xf>
    <xf numFmtId="1" fontId="24" fillId="0" borderId="0" xfId="0" applyNumberFormat="1" applyFont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9" fillId="4" borderId="18" xfId="0" applyFont="1" applyFill="1" applyBorder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wrapText="1"/>
    </xf>
    <xf numFmtId="1" fontId="27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28" fillId="0" borderId="0" xfId="0" applyFont="1"/>
    <xf numFmtId="0" fontId="29" fillId="5" borderId="1" xfId="0" applyFont="1" applyFill="1" applyBorder="1" applyAlignment="1">
      <alignment horizontal="center"/>
    </xf>
    <xf numFmtId="0" fontId="29" fillId="5" borderId="1" xfId="0" applyFont="1" applyFill="1" applyBorder="1"/>
    <xf numFmtId="1" fontId="28" fillId="5" borderId="1" xfId="0" applyNumberFormat="1" applyFont="1" applyFill="1" applyBorder="1" applyAlignment="1">
      <alignment horizontal="right"/>
    </xf>
    <xf numFmtId="0" fontId="30" fillId="0" borderId="0" xfId="0" applyFont="1"/>
    <xf numFmtId="0" fontId="29" fillId="0" borderId="0" xfId="0" applyFont="1" applyAlignment="1">
      <alignment horizontal="center"/>
    </xf>
    <xf numFmtId="0" fontId="29" fillId="0" borderId="0" xfId="0" applyFont="1"/>
    <xf numFmtId="1" fontId="28" fillId="5" borderId="1" xfId="0" applyNumberFormat="1" applyFont="1" applyFill="1" applyBorder="1"/>
    <xf numFmtId="0" fontId="31" fillId="0" borderId="0" xfId="0" applyFont="1"/>
    <xf numFmtId="0" fontId="28" fillId="0" borderId="0" xfId="0" applyFont="1" applyAlignment="1">
      <alignment horizontal="center"/>
    </xf>
    <xf numFmtId="0" fontId="31" fillId="5" borderId="1" xfId="0" applyFont="1" applyFill="1" applyBorder="1"/>
    <xf numFmtId="0" fontId="31" fillId="0" borderId="0" xfId="0" applyFont="1" applyAlignment="1">
      <alignment wrapText="1"/>
    </xf>
    <xf numFmtId="1" fontId="31" fillId="5" borderId="1" xfId="0" applyNumberFormat="1" applyFont="1" applyFill="1" applyBorder="1"/>
    <xf numFmtId="0" fontId="31" fillId="0" borderId="0" xfId="0" applyFont="1" applyAlignment="1">
      <alignment horizontal="left" vertical="center"/>
    </xf>
    <xf numFmtId="0" fontId="35" fillId="8" borderId="1" xfId="0" applyFont="1" applyFill="1" applyBorder="1" applyAlignment="1">
      <alignment horizontal="center" vertical="center" wrapText="1"/>
    </xf>
    <xf numFmtId="0" fontId="36" fillId="4" borderId="1" xfId="0" applyFont="1" applyFill="1" applyBorder="1" applyAlignment="1">
      <alignment horizontal="center" vertical="center" textRotation="90" wrapText="1"/>
    </xf>
    <xf numFmtId="0" fontId="36" fillId="0" borderId="0" xfId="0" applyFont="1" applyAlignment="1">
      <alignment horizontal="left" textRotation="90" wrapText="1"/>
    </xf>
    <xf numFmtId="0" fontId="35" fillId="9" borderId="1" xfId="0" applyFont="1" applyFill="1" applyBorder="1" applyAlignment="1">
      <alignment horizontal="center" vertical="center" textRotation="90" wrapText="1"/>
    </xf>
    <xf numFmtId="0" fontId="36" fillId="9" borderId="1" xfId="0" applyFont="1" applyFill="1" applyBorder="1" applyAlignment="1">
      <alignment horizontal="left" textRotation="90" wrapText="1"/>
    </xf>
    <xf numFmtId="0" fontId="36" fillId="4" borderId="1" xfId="0" applyFont="1" applyFill="1" applyBorder="1" applyAlignment="1">
      <alignment horizontal="center" vertical="center" textRotation="90"/>
    </xf>
    <xf numFmtId="0" fontId="37" fillId="0" borderId="0" xfId="0" applyFont="1"/>
    <xf numFmtId="0" fontId="5" fillId="3" borderId="2" xfId="0" applyFont="1" applyFill="1" applyBorder="1" applyAlignment="1">
      <alignment vertical="center" wrapText="1"/>
    </xf>
    <xf numFmtId="0" fontId="6" fillId="0" borderId="3" xfId="0" applyFont="1" applyBorder="1"/>
    <xf numFmtId="0" fontId="6" fillId="0" borderId="4" xfId="0" applyFont="1" applyBorder="1"/>
    <xf numFmtId="0" fontId="6" fillId="0" borderId="5" xfId="0" applyFont="1" applyBorder="1"/>
    <xf numFmtId="0" fontId="0" fillId="0" borderId="0" xfId="0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0" fontId="6" fillId="0" borderId="9" xfId="0" applyFont="1" applyBorder="1"/>
    <xf numFmtId="164" fontId="5" fillId="5" borderId="13" xfId="0" applyNumberFormat="1" applyFont="1" applyFill="1" applyBorder="1" applyAlignment="1">
      <alignment horizontal="center" vertical="center" wrapText="1"/>
    </xf>
    <xf numFmtId="0" fontId="6" fillId="0" borderId="14" xfId="0" applyFont="1" applyBorder="1"/>
    <xf numFmtId="0" fontId="5" fillId="5" borderId="13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10" fillId="6" borderId="11" xfId="0" applyFont="1" applyFill="1" applyBorder="1" applyAlignment="1">
      <alignment horizontal="center" wrapText="1"/>
    </xf>
    <xf numFmtId="0" fontId="6" fillId="0" borderId="12" xfId="0" applyFont="1" applyBorder="1"/>
    <xf numFmtId="0" fontId="16" fillId="5" borderId="15" xfId="0" applyFont="1" applyFill="1" applyBorder="1"/>
    <xf numFmtId="0" fontId="6" fillId="0" borderId="16" xfId="0" applyFont="1" applyBorder="1"/>
    <xf numFmtId="0" fontId="16" fillId="5" borderId="15" xfId="0" applyFont="1" applyFill="1" applyBorder="1" applyAlignment="1">
      <alignment horizontal="center"/>
    </xf>
    <xf numFmtId="0" fontId="19" fillId="5" borderId="15" xfId="0" applyFont="1" applyFill="1" applyBorder="1" applyAlignment="1">
      <alignment horizontal="center" vertical="center" wrapText="1"/>
    </xf>
    <xf numFmtId="0" fontId="16" fillId="6" borderId="15" xfId="0" applyFont="1" applyFill="1" applyBorder="1"/>
    <xf numFmtId="0" fontId="19" fillId="6" borderId="15" xfId="0" applyFont="1" applyFill="1" applyBorder="1"/>
    <xf numFmtId="0" fontId="22" fillId="0" borderId="0" xfId="0" applyFont="1"/>
    <xf numFmtId="0" fontId="9" fillId="4" borderId="15" xfId="0" applyFont="1" applyFill="1" applyBorder="1"/>
    <xf numFmtId="0" fontId="6" fillId="0" borderId="17" xfId="0" applyFont="1" applyBorder="1"/>
    <xf numFmtId="0" fontId="19" fillId="0" borderId="0" xfId="0" applyFont="1" applyAlignment="1">
      <alignment horizontal="center" vertical="center" wrapText="1"/>
    </xf>
    <xf numFmtId="0" fontId="9" fillId="4" borderId="19" xfId="0" applyFont="1" applyFill="1" applyBorder="1" applyAlignment="1">
      <alignment horizontal="right" wrapText="1"/>
    </xf>
    <xf numFmtId="0" fontId="6" fillId="0" borderId="21" xfId="0" applyFont="1" applyBorder="1"/>
    <xf numFmtId="0" fontId="6" fillId="0" borderId="20" xfId="0" applyFont="1" applyBorder="1"/>
    <xf numFmtId="0" fontId="9" fillId="4" borderId="19" xfId="0" applyFont="1" applyFill="1" applyBorder="1" applyAlignment="1">
      <alignment horizontal="left" vertical="center"/>
    </xf>
    <xf numFmtId="0" fontId="9" fillId="4" borderId="23" xfId="0" applyFont="1" applyFill="1" applyBorder="1" applyAlignment="1">
      <alignment horizontal="left" vertical="center" wrapText="1"/>
    </xf>
    <xf numFmtId="0" fontId="6" fillId="0" borderId="24" xfId="0" applyFont="1" applyBorder="1"/>
    <xf numFmtId="0" fontId="16" fillId="0" borderId="0" xfId="0" applyFont="1"/>
    <xf numFmtId="0" fontId="19" fillId="0" borderId="0" xfId="0" applyFont="1"/>
    <xf numFmtId="0" fontId="30" fillId="0" borderId="0" xfId="0" applyFont="1"/>
    <xf numFmtId="0" fontId="26" fillId="0" borderId="0" xfId="0" applyFont="1"/>
    <xf numFmtId="0" fontId="1" fillId="0" borderId="26" xfId="0" applyFont="1" applyBorder="1" applyAlignment="1">
      <alignment horizontal="center"/>
    </xf>
    <xf numFmtId="0" fontId="2" fillId="0" borderId="26" xfId="0" applyFont="1" applyBorder="1" applyAlignment="1">
      <alignment horizontal="center" wrapText="1"/>
    </xf>
    <xf numFmtId="0" fontId="3" fillId="2" borderId="26" xfId="0" applyFont="1" applyFill="1" applyBorder="1" applyAlignment="1">
      <alignment horizontal="center"/>
    </xf>
    <xf numFmtId="0" fontId="4" fillId="2" borderId="26" xfId="0" applyFont="1" applyFill="1" applyBorder="1"/>
    <xf numFmtId="0" fontId="7" fillId="4" borderId="26" xfId="0" applyFont="1" applyFill="1" applyBorder="1" applyAlignment="1">
      <alignment wrapText="1"/>
    </xf>
    <xf numFmtId="0" fontId="8" fillId="4" borderId="26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left" vertical="center" wrapText="1" indent="1"/>
    </xf>
    <xf numFmtId="0" fontId="6" fillId="0" borderId="3" xfId="0" applyFont="1" applyBorder="1" applyAlignment="1">
      <alignment horizontal="left" wrapText="1" indent="1"/>
    </xf>
    <xf numFmtId="0" fontId="6" fillId="0" borderId="4" xfId="0" applyFont="1" applyBorder="1" applyAlignment="1">
      <alignment horizontal="left" wrapText="1" indent="1"/>
    </xf>
    <xf numFmtId="0" fontId="6" fillId="0" borderId="7" xfId="0" applyFont="1" applyBorder="1" applyAlignment="1">
      <alignment horizontal="left" wrapText="1" indent="1"/>
    </xf>
    <xf numFmtId="0" fontId="6" fillId="0" borderId="8" xfId="0" applyFont="1" applyBorder="1" applyAlignment="1">
      <alignment horizontal="left" wrapText="1" indent="1"/>
    </xf>
    <xf numFmtId="0" fontId="6" fillId="0" borderId="9" xfId="0" applyFont="1" applyBorder="1" applyAlignment="1">
      <alignment horizontal="left" wrapText="1" indent="1"/>
    </xf>
    <xf numFmtId="0" fontId="35" fillId="11" borderId="0" xfId="0" applyFont="1" applyFill="1" applyAlignment="1">
      <alignment horizontal="center" vertical="center" textRotation="90" wrapText="1"/>
    </xf>
    <xf numFmtId="0" fontId="35" fillId="11" borderId="0" xfId="0" applyFont="1" applyFill="1" applyAlignment="1">
      <alignment horizontal="center" vertical="center" textRotation="90"/>
    </xf>
    <xf numFmtId="0" fontId="4" fillId="0" borderId="1" xfId="0" applyFont="1" applyFill="1" applyBorder="1"/>
    <xf numFmtId="0" fontId="12" fillId="0" borderId="1" xfId="0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3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0" xfId="0" applyFill="1"/>
    <xf numFmtId="0" fontId="13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40" fillId="0" borderId="1" xfId="0" applyFont="1" applyFill="1" applyBorder="1"/>
    <xf numFmtId="0" fontId="39" fillId="0" borderId="0" xfId="0" applyFont="1" applyFill="1" applyAlignment="1">
      <alignment horizontal="center" vertical="center" wrapText="1"/>
    </xf>
    <xf numFmtId="0" fontId="41" fillId="5" borderId="1" xfId="0" applyFont="1" applyFill="1" applyBorder="1"/>
    <xf numFmtId="0" fontId="39" fillId="8" borderId="1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/>
    </xf>
  </cellXfs>
  <cellStyles count="1">
    <cellStyle name="Normal" xfId="0" builtinId="0"/>
  </cellStyles>
  <dxfs count="9">
    <dxf>
      <font>
        <strike val="0"/>
        <outline val="0"/>
        <shadow val="0"/>
        <u val="none"/>
        <vertAlign val="baseline"/>
        <color theme="0"/>
      </font>
    </dxf>
    <dxf>
      <font>
        <strike val="0"/>
        <outline val="0"/>
        <shadow val="0"/>
        <u val="none"/>
        <vertAlign val="baseline"/>
        <color theme="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color rgb="FF434343"/>
      </font>
      <fill>
        <patternFill patternType="none"/>
      </fill>
    </dxf>
    <dxf>
      <font>
        <color rgb="FFD9D9D9"/>
      </font>
      <fill>
        <patternFill patternType="none"/>
      </fill>
    </dxf>
    <dxf>
      <font>
        <b/>
        <color rgb="FF666666"/>
      </font>
      <fill>
        <patternFill patternType="none"/>
      </fill>
    </dxf>
    <dxf>
      <font>
        <color rgb="FFD9D9D9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1009650</xdr:colOff>
      <xdr:row>0</xdr:row>
      <xdr:rowOff>85725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247650</xdr:colOff>
      <xdr:row>0</xdr:row>
      <xdr:rowOff>57150</xdr:rowOff>
    </xdr:from>
    <xdr:ext cx="1924050" cy="2667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0</xdr:row>
      <xdr:rowOff>333375</xdr:rowOff>
    </xdr:from>
    <xdr:ext cx="333375" cy="390525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76200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0</xdr:row>
      <xdr:rowOff>123825</xdr:rowOff>
    </xdr:from>
    <xdr:ext cx="333375" cy="390525"/>
    <xdr:pic>
      <xdr:nvPicPr>
        <xdr:cNvPr id="2" name="image2.pn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0BF82B5-C0F0-429E-9DD8-A45584D23544}" name="Tabla9" displayName="Tabla9" ref="D2:E172" totalsRowShown="0" headerRowDxfId="1">
  <autoFilter ref="D2:E172" xr:uid="{B0BF82B5-C0F0-429E-9DD8-A45584D23544}">
    <filterColumn colId="0" hiddenButton="1"/>
    <filterColumn colId="1" hiddenButton="1"/>
  </autoFilter>
  <tableColumns count="2">
    <tableColumn id="1" xr3:uid="{DA30F50F-2077-46B5-AC1C-DCB59DC68111}" name="Columna1"/>
    <tableColumn id="2" xr3:uid="{0AFB6FD1-9609-4119-A054-169F8A41456D}" name="Columna2"/>
  </tableColumns>
  <tableStyleInfo name="TableStyleLight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5176D02-E7E0-4A7D-9D48-87E5190311DF}" name="Tabla11" displayName="Tabla11" ref="W2:X172" totalsRowShown="0" headerRowDxfId="0" dataDxfId="2">
  <autoFilter ref="W2:X172" xr:uid="{D5176D02-E7E0-4A7D-9D48-87E5190311DF}">
    <filterColumn colId="0" hiddenButton="1"/>
    <filterColumn colId="1" hiddenButton="1"/>
  </autoFilter>
  <tableColumns count="2">
    <tableColumn id="1" xr3:uid="{A12F6C3D-485C-4694-BE70-42B33C92C035}" name="Columna1" dataDxfId="4"/>
    <tableColumn id="2" xr3:uid="{ACBB057E-DF4D-4D8D-9371-3B8833EEC4E6}" name="Columna2" dataDxfId="3"/>
  </tableColumns>
  <tableStyleInfo name="TableStyleLight6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000"/>
  <sheetViews>
    <sheetView tabSelected="1" workbookViewId="0">
      <selection activeCell="E14" sqref="E14"/>
    </sheetView>
  </sheetViews>
  <sheetFormatPr baseColWidth="10" defaultColWidth="12.6328125" defaultRowHeight="15" customHeight="1" x14ac:dyDescent="0.25"/>
  <cols>
    <col min="1" max="1" width="25.90625" customWidth="1"/>
    <col min="2" max="3" width="12.453125" customWidth="1"/>
    <col min="4" max="4" width="19.90625" customWidth="1"/>
    <col min="5" max="5" width="16.26953125" customWidth="1"/>
    <col min="6" max="6" width="12.6328125" customWidth="1"/>
  </cols>
  <sheetData>
    <row r="1" spans="1:26" ht="47.25" customHeight="1" x14ac:dyDescent="0.5">
      <c r="A1" s="173"/>
      <c r="B1" s="174" t="s">
        <v>0</v>
      </c>
      <c r="C1" s="174" t="s">
        <v>1</v>
      </c>
      <c r="D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 x14ac:dyDescent="0.5">
      <c r="A2" s="175" t="s">
        <v>2</v>
      </c>
      <c r="B2" s="175">
        <v>23</v>
      </c>
      <c r="C2" s="176"/>
      <c r="D2" s="137" t="s">
        <v>3</v>
      </c>
      <c r="E2" s="138"/>
      <c r="F2" s="138"/>
      <c r="G2" s="139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 x14ac:dyDescent="0.5">
      <c r="A3" s="175" t="s">
        <v>4</v>
      </c>
      <c r="B3" s="175">
        <v>0</v>
      </c>
      <c r="C3" s="176"/>
      <c r="D3" s="140"/>
      <c r="E3" s="141"/>
      <c r="F3" s="141"/>
      <c r="G3" s="14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 x14ac:dyDescent="0.5">
      <c r="A4" s="175" t="s">
        <v>5</v>
      </c>
      <c r="B4" s="175">
        <v>0</v>
      </c>
      <c r="C4" s="176"/>
      <c r="D4" s="140"/>
      <c r="E4" s="141"/>
      <c r="F4" s="141"/>
      <c r="G4" s="142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 x14ac:dyDescent="0.5">
      <c r="A5" s="175" t="s">
        <v>6</v>
      </c>
      <c r="B5" s="175">
        <v>0</v>
      </c>
      <c r="C5" s="176"/>
      <c r="D5" s="140"/>
      <c r="E5" s="141"/>
      <c r="F5" s="141"/>
      <c r="G5" s="142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 x14ac:dyDescent="0.5">
      <c r="A6" s="175" t="s">
        <v>7</v>
      </c>
      <c r="B6" s="175">
        <v>0</v>
      </c>
      <c r="C6" s="176"/>
      <c r="D6" s="143"/>
      <c r="E6" s="144"/>
      <c r="F6" s="144"/>
      <c r="G6" s="145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5">
      <c r="A7" s="175" t="s">
        <v>8</v>
      </c>
      <c r="B7" s="176"/>
      <c r="C7" s="175">
        <v>14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5">
      <c r="A8" s="175" t="s">
        <v>9</v>
      </c>
      <c r="B8" s="176"/>
      <c r="C8" s="175">
        <v>0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5">
      <c r="A9" s="175" t="s">
        <v>10</v>
      </c>
      <c r="B9" s="176"/>
      <c r="C9" s="175">
        <v>0</v>
      </c>
    </row>
    <row r="10" spans="1:26" ht="15.75" customHeight="1" x14ac:dyDescent="0.5">
      <c r="A10" s="175" t="s">
        <v>11</v>
      </c>
      <c r="B10" s="176"/>
      <c r="C10" s="175">
        <v>0</v>
      </c>
      <c r="D10" s="1"/>
      <c r="E10" s="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5">
      <c r="A11" s="175" t="s">
        <v>12</v>
      </c>
      <c r="B11" s="176"/>
      <c r="C11" s="175">
        <v>0</v>
      </c>
      <c r="D11" s="1"/>
      <c r="E11" s="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5">
      <c r="A12" s="175"/>
      <c r="B12" s="176"/>
      <c r="C12" s="175"/>
      <c r="D12" s="1"/>
      <c r="E12" s="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5">
      <c r="A13" s="175"/>
      <c r="B13" s="176"/>
      <c r="C13" s="175"/>
      <c r="D13" s="1"/>
      <c r="E13" s="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 x14ac:dyDescent="0.5">
      <c r="A14" s="175"/>
      <c r="B14" s="176"/>
      <c r="C14" s="175"/>
      <c r="D14" s="1"/>
      <c r="E14" s="4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5">
      <c r="A15" s="175"/>
      <c r="B15" s="176"/>
      <c r="C15" s="175"/>
      <c r="D15" s="1"/>
      <c r="E15" s="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 x14ac:dyDescent="0.5">
      <c r="A16" s="175"/>
      <c r="B16" s="176"/>
      <c r="C16" s="175"/>
      <c r="D16" s="1"/>
      <c r="E16" s="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5">
      <c r="A17" s="175"/>
      <c r="B17" s="176"/>
      <c r="C17" s="175"/>
      <c r="D17" s="1"/>
      <c r="E17" s="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5">
      <c r="A18" s="175"/>
      <c r="B18" s="176"/>
      <c r="C18" s="175"/>
      <c r="D18" s="1"/>
      <c r="E18" s="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5">
      <c r="A19" s="175"/>
      <c r="B19" s="176"/>
      <c r="C19" s="175"/>
      <c r="D19" s="1"/>
      <c r="E19" s="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5">
      <c r="A20" s="175"/>
      <c r="B20" s="176"/>
      <c r="C20" s="175"/>
      <c r="D20" s="1"/>
      <c r="E20" s="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5">
      <c r="A21" s="177" t="s">
        <v>13</v>
      </c>
      <c r="B21" s="178">
        <f t="shared" ref="B21:C21" si="0">MAX(B2:B20)</f>
        <v>23</v>
      </c>
      <c r="C21" s="178">
        <f t="shared" si="0"/>
        <v>14</v>
      </c>
      <c r="D21" s="1"/>
      <c r="E21" s="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5">
      <c r="A22" s="177" t="s">
        <v>14</v>
      </c>
      <c r="B22" s="178">
        <f t="shared" ref="B22:C22" si="1">SUM(B2:B20)</f>
        <v>23</v>
      </c>
      <c r="C22" s="178">
        <f t="shared" si="1"/>
        <v>14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5">
      <c r="A23" s="3"/>
      <c r="B23" s="1"/>
      <c r="C23" s="1"/>
      <c r="D23" s="1"/>
      <c r="E23" s="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5">
      <c r="A24" s="3"/>
      <c r="B24" s="1"/>
      <c r="C24" s="1"/>
      <c r="D24" s="1"/>
      <c r="E24" s="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5">
      <c r="A25" s="3"/>
      <c r="B25" s="1"/>
      <c r="C25" s="1"/>
      <c r="D25" s="1"/>
      <c r="E25" s="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5">
      <c r="A26" s="3"/>
      <c r="B26" s="1"/>
      <c r="C26" s="1"/>
      <c r="D26" s="1"/>
      <c r="E26" s="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5">
      <c r="A27" s="3"/>
      <c r="B27" s="1"/>
      <c r="C27" s="1"/>
      <c r="D27" s="1"/>
      <c r="E27" s="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5">
      <c r="A28" s="3"/>
      <c r="B28" s="1"/>
      <c r="C28" s="1"/>
      <c r="D28" s="1"/>
      <c r="E28" s="4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5">
      <c r="A29" s="3"/>
      <c r="B29" s="1"/>
      <c r="C29" s="1"/>
      <c r="D29" s="1"/>
      <c r="E29" s="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5">
      <c r="A30" s="3"/>
      <c r="B30" s="1"/>
      <c r="C30" s="1"/>
      <c r="D30" s="1"/>
      <c r="E30" s="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5">
      <c r="A31" s="3"/>
      <c r="B31" s="1"/>
      <c r="C31" s="1"/>
      <c r="D31" s="1"/>
      <c r="E31" s="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5">
      <c r="A32" s="3"/>
      <c r="B32" s="1"/>
      <c r="C32" s="1"/>
      <c r="D32" s="1"/>
      <c r="E32" s="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5">
      <c r="A33" s="3"/>
      <c r="B33" s="1"/>
      <c r="C33" s="1"/>
      <c r="D33" s="1"/>
      <c r="E33" s="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5">
      <c r="A34" s="3"/>
      <c r="B34" s="1"/>
      <c r="C34" s="1"/>
      <c r="D34" s="1"/>
      <c r="E34" s="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5">
      <c r="A35" s="3"/>
      <c r="B35" s="1"/>
      <c r="C35" s="1"/>
      <c r="D35" s="1"/>
      <c r="E35" s="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5">
      <c r="A36" s="3"/>
      <c r="B36" s="1"/>
      <c r="C36" s="1"/>
      <c r="D36" s="1"/>
      <c r="E36" s="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5">
      <c r="A37" s="3"/>
      <c r="B37" s="1"/>
      <c r="C37" s="1"/>
      <c r="D37" s="1"/>
      <c r="E37" s="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5">
      <c r="A38" s="3"/>
      <c r="B38" s="1"/>
      <c r="C38" s="1"/>
      <c r="D38" s="1"/>
      <c r="E38" s="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5">
      <c r="A39" s="3"/>
      <c r="B39" s="1"/>
      <c r="C39" s="1"/>
      <c r="D39" s="1"/>
      <c r="E39" s="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5">
      <c r="A40" s="3"/>
      <c r="B40" s="1"/>
      <c r="C40" s="1"/>
      <c r="D40" s="1"/>
      <c r="E40" s="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5">
      <c r="A41" s="3"/>
      <c r="B41" s="1"/>
      <c r="C41" s="1"/>
      <c r="D41" s="1"/>
      <c r="E41" s="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5">
      <c r="A42" s="3"/>
      <c r="B42" s="1"/>
      <c r="C42" s="1"/>
      <c r="D42" s="1"/>
      <c r="E42" s="4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5">
      <c r="A43" s="3"/>
      <c r="B43" s="1"/>
      <c r="C43" s="1"/>
      <c r="D43" s="1"/>
      <c r="E43" s="4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5">
      <c r="A44" s="3"/>
      <c r="B44" s="1"/>
      <c r="C44" s="1"/>
      <c r="D44" s="1"/>
      <c r="E44" s="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5">
      <c r="A45" s="3"/>
      <c r="B45" s="1"/>
      <c r="C45" s="1"/>
      <c r="D45" s="1"/>
      <c r="E45" s="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5">
      <c r="A46" s="3"/>
      <c r="B46" s="1"/>
      <c r="C46" s="1"/>
      <c r="D46" s="1"/>
      <c r="E46" s="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5">
      <c r="A47" s="3"/>
      <c r="B47" s="1"/>
      <c r="C47" s="1"/>
      <c r="D47" s="1"/>
      <c r="E47" s="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5">
      <c r="A48" s="3"/>
      <c r="B48" s="1"/>
      <c r="C48" s="1"/>
      <c r="D48" s="1"/>
      <c r="E48" s="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5">
      <c r="A49" s="3"/>
      <c r="B49" s="1"/>
      <c r="C49" s="1"/>
      <c r="D49" s="1"/>
      <c r="E49" s="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5">
      <c r="A50" s="3"/>
      <c r="B50" s="1"/>
      <c r="C50" s="1"/>
      <c r="D50" s="1"/>
      <c r="E50" s="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5">
      <c r="A51" s="3"/>
      <c r="B51" s="1"/>
      <c r="C51" s="1"/>
      <c r="D51" s="1"/>
      <c r="E51" s="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5">
      <c r="A52" s="3"/>
      <c r="B52" s="1"/>
      <c r="C52" s="1"/>
      <c r="D52" s="1"/>
      <c r="E52" s="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5">
      <c r="A53" s="3"/>
      <c r="B53" s="1"/>
      <c r="C53" s="1"/>
      <c r="D53" s="1"/>
      <c r="E53" s="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5">
      <c r="A54" s="3"/>
      <c r="B54" s="1"/>
      <c r="C54" s="1"/>
      <c r="D54" s="1"/>
      <c r="E54" s="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5">
      <c r="A55" s="3"/>
      <c r="B55" s="1"/>
      <c r="C55" s="1"/>
      <c r="D55" s="1"/>
      <c r="E55" s="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5">
      <c r="A56" s="3"/>
      <c r="B56" s="1"/>
      <c r="C56" s="1"/>
      <c r="D56" s="1"/>
      <c r="E56" s="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5">
      <c r="A57" s="3"/>
      <c r="B57" s="1"/>
      <c r="C57" s="1"/>
      <c r="D57" s="1"/>
      <c r="E57" s="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5">
      <c r="A58" s="3"/>
      <c r="B58" s="1"/>
      <c r="C58" s="1"/>
      <c r="D58" s="1"/>
      <c r="E58" s="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5">
      <c r="A59" s="3"/>
      <c r="B59" s="1"/>
      <c r="C59" s="1"/>
      <c r="D59" s="1"/>
      <c r="E59" s="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5">
      <c r="A60" s="3"/>
      <c r="B60" s="1"/>
      <c r="C60" s="1"/>
      <c r="D60" s="1"/>
      <c r="E60" s="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5">
      <c r="A61" s="3"/>
      <c r="B61" s="1"/>
      <c r="C61" s="1"/>
      <c r="D61" s="1"/>
      <c r="E61" s="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5">
      <c r="A62" s="3"/>
      <c r="B62" s="1"/>
      <c r="C62" s="1"/>
      <c r="D62" s="1"/>
      <c r="E62" s="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5">
      <c r="A63" s="3"/>
      <c r="B63" s="1"/>
      <c r="C63" s="1"/>
      <c r="D63" s="1"/>
      <c r="E63" s="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5">
      <c r="A64" s="3"/>
      <c r="B64" s="1"/>
      <c r="C64" s="1"/>
      <c r="D64" s="1"/>
      <c r="E64" s="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5">
      <c r="A65" s="3"/>
      <c r="B65" s="1"/>
      <c r="C65" s="1"/>
      <c r="D65" s="1"/>
      <c r="E65" s="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5">
      <c r="A66" s="3"/>
      <c r="B66" s="1"/>
      <c r="C66" s="1"/>
      <c r="D66" s="1"/>
      <c r="E66" s="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5">
      <c r="A67" s="3"/>
      <c r="B67" s="1"/>
      <c r="C67" s="1"/>
      <c r="D67" s="1"/>
      <c r="E67" s="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5">
      <c r="A68" s="3"/>
      <c r="B68" s="1"/>
      <c r="C68" s="1"/>
      <c r="D68" s="1"/>
      <c r="E68" s="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5">
      <c r="A69" s="3"/>
      <c r="B69" s="1"/>
      <c r="C69" s="1"/>
      <c r="D69" s="1"/>
      <c r="E69" s="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5">
      <c r="A70" s="3"/>
      <c r="B70" s="1"/>
      <c r="C70" s="1"/>
      <c r="D70" s="1"/>
      <c r="E70" s="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5">
      <c r="A71" s="3"/>
      <c r="B71" s="1"/>
      <c r="C71" s="1"/>
      <c r="D71" s="1"/>
      <c r="E71" s="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5">
      <c r="A72" s="3"/>
      <c r="B72" s="1"/>
      <c r="C72" s="1"/>
      <c r="D72" s="1"/>
      <c r="E72" s="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5">
      <c r="A73" s="3"/>
      <c r="B73" s="1"/>
      <c r="C73" s="1"/>
      <c r="D73" s="1"/>
      <c r="E73" s="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5">
      <c r="A74" s="3"/>
      <c r="B74" s="1"/>
      <c r="C74" s="1"/>
      <c r="D74" s="1"/>
      <c r="E74" s="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5">
      <c r="A75" s="3"/>
      <c r="B75" s="1"/>
      <c r="C75" s="1"/>
      <c r="D75" s="1"/>
      <c r="E75" s="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5">
      <c r="A76" s="3"/>
      <c r="B76" s="1"/>
      <c r="C76" s="1"/>
      <c r="D76" s="1"/>
      <c r="E76" s="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5">
      <c r="A77" s="3"/>
      <c r="B77" s="1"/>
      <c r="C77" s="1"/>
      <c r="D77" s="1"/>
      <c r="E77" s="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5">
      <c r="A78" s="3"/>
      <c r="B78" s="1"/>
      <c r="C78" s="1"/>
      <c r="D78" s="1"/>
      <c r="E78" s="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5">
      <c r="A79" s="3"/>
      <c r="B79" s="1"/>
      <c r="C79" s="1"/>
      <c r="D79" s="1"/>
      <c r="E79" s="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5">
      <c r="A80" s="3"/>
      <c r="B80" s="1"/>
      <c r="C80" s="1"/>
      <c r="D80" s="1"/>
      <c r="E80" s="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5">
      <c r="A81" s="3"/>
      <c r="B81" s="1"/>
      <c r="C81" s="1"/>
      <c r="D81" s="1"/>
      <c r="E81" s="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5">
      <c r="A82" s="3"/>
      <c r="B82" s="1"/>
      <c r="C82" s="1"/>
      <c r="D82" s="1"/>
      <c r="E82" s="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5">
      <c r="A83" s="3"/>
      <c r="B83" s="1"/>
      <c r="C83" s="1"/>
      <c r="D83" s="1"/>
      <c r="E83" s="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5">
      <c r="A84" s="3"/>
      <c r="B84" s="1"/>
      <c r="C84" s="1"/>
      <c r="D84" s="1"/>
      <c r="E84" s="4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5">
      <c r="A85" s="3"/>
      <c r="B85" s="1"/>
      <c r="C85" s="1"/>
      <c r="D85" s="1"/>
      <c r="E85" s="4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5">
      <c r="A86" s="3"/>
      <c r="B86" s="1"/>
      <c r="C86" s="1"/>
      <c r="D86" s="1"/>
      <c r="E86" s="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5">
      <c r="A87" s="3"/>
      <c r="B87" s="1"/>
      <c r="C87" s="1"/>
      <c r="D87" s="1"/>
      <c r="E87" s="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5">
      <c r="A88" s="3"/>
      <c r="B88" s="1"/>
      <c r="C88" s="1"/>
      <c r="D88" s="1"/>
      <c r="E88" s="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5">
      <c r="A89" s="3"/>
      <c r="B89" s="1"/>
      <c r="C89" s="1"/>
      <c r="D89" s="1"/>
      <c r="E89" s="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5">
      <c r="A90" s="3"/>
      <c r="B90" s="1"/>
      <c r="C90" s="1"/>
      <c r="D90" s="1"/>
      <c r="E90" s="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5">
      <c r="A91" s="3"/>
      <c r="B91" s="1"/>
      <c r="C91" s="1"/>
      <c r="D91" s="1"/>
      <c r="E91" s="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5">
      <c r="A92" s="3"/>
      <c r="B92" s="1"/>
      <c r="C92" s="1"/>
      <c r="D92" s="1"/>
      <c r="E92" s="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5">
      <c r="A93" s="3"/>
      <c r="B93" s="1"/>
      <c r="C93" s="1"/>
      <c r="D93" s="1"/>
      <c r="E93" s="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5">
      <c r="A94" s="3"/>
      <c r="B94" s="1"/>
      <c r="C94" s="1"/>
      <c r="D94" s="1"/>
      <c r="E94" s="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5">
      <c r="A95" s="3"/>
      <c r="B95" s="1"/>
      <c r="C95" s="1"/>
      <c r="D95" s="1"/>
      <c r="E95" s="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5">
      <c r="A96" s="3"/>
      <c r="B96" s="1"/>
      <c r="C96" s="1"/>
      <c r="D96" s="1"/>
      <c r="E96" s="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5">
      <c r="A97" s="3"/>
      <c r="B97" s="1"/>
      <c r="C97" s="1"/>
      <c r="D97" s="1"/>
      <c r="E97" s="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5">
      <c r="A98" s="3"/>
      <c r="B98" s="1"/>
      <c r="C98" s="1"/>
      <c r="D98" s="1"/>
      <c r="E98" s="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5">
      <c r="A99" s="3"/>
      <c r="B99" s="1"/>
      <c r="C99" s="1"/>
      <c r="D99" s="1"/>
      <c r="E99" s="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5">
      <c r="A100" s="3"/>
      <c r="B100" s="1"/>
      <c r="C100" s="1"/>
      <c r="D100" s="1"/>
      <c r="E100" s="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5">
      <c r="A101" s="3"/>
      <c r="B101" s="1"/>
      <c r="C101" s="1"/>
      <c r="D101" s="1"/>
      <c r="E101" s="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5">
      <c r="A102" s="3"/>
      <c r="B102" s="1"/>
      <c r="C102" s="1"/>
      <c r="D102" s="1"/>
      <c r="E102" s="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5">
      <c r="A103" s="3"/>
      <c r="B103" s="1"/>
      <c r="C103" s="1"/>
      <c r="D103" s="1"/>
      <c r="E103" s="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5">
      <c r="A104" s="3"/>
      <c r="B104" s="1"/>
      <c r="C104" s="1"/>
      <c r="D104" s="1"/>
      <c r="E104" s="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5">
      <c r="A105" s="3"/>
      <c r="B105" s="1"/>
      <c r="C105" s="1"/>
      <c r="D105" s="1"/>
      <c r="E105" s="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5">
      <c r="A106" s="3"/>
      <c r="B106" s="1"/>
      <c r="C106" s="1"/>
      <c r="D106" s="1"/>
      <c r="E106" s="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5">
      <c r="A107" s="3"/>
      <c r="B107" s="1"/>
      <c r="C107" s="1"/>
      <c r="D107" s="1"/>
      <c r="E107" s="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5">
      <c r="A108" s="3"/>
      <c r="B108" s="1"/>
      <c r="C108" s="1"/>
      <c r="D108" s="1"/>
      <c r="E108" s="4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5">
      <c r="A109" s="3"/>
      <c r="B109" s="1"/>
      <c r="C109" s="1"/>
      <c r="D109" s="1"/>
      <c r="E109" s="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5">
      <c r="A110" s="3"/>
      <c r="B110" s="1"/>
      <c r="C110" s="1"/>
      <c r="D110" s="1"/>
      <c r="E110" s="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5">
      <c r="A111" s="3"/>
      <c r="B111" s="1"/>
      <c r="C111" s="1"/>
      <c r="D111" s="1"/>
      <c r="E111" s="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5">
      <c r="A112" s="3"/>
      <c r="B112" s="1"/>
      <c r="C112" s="1"/>
      <c r="D112" s="1"/>
      <c r="E112" s="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5">
      <c r="A113" s="3"/>
      <c r="B113" s="1"/>
      <c r="C113" s="1"/>
      <c r="D113" s="1"/>
      <c r="E113" s="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5">
      <c r="A114" s="3"/>
      <c r="B114" s="1"/>
      <c r="C114" s="1"/>
      <c r="D114" s="1"/>
      <c r="E114" s="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5">
      <c r="A115" s="3"/>
      <c r="B115" s="1"/>
      <c r="C115" s="1"/>
      <c r="D115" s="1"/>
      <c r="E115" s="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5">
      <c r="A116" s="3"/>
      <c r="B116" s="1"/>
      <c r="C116" s="1"/>
      <c r="D116" s="1"/>
      <c r="E116" s="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5">
      <c r="A117" s="3"/>
      <c r="B117" s="1"/>
      <c r="C117" s="1"/>
      <c r="D117" s="1"/>
      <c r="E117" s="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5">
      <c r="A118" s="3"/>
      <c r="B118" s="1"/>
      <c r="C118" s="1"/>
      <c r="D118" s="1"/>
      <c r="E118" s="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5">
      <c r="A119" s="3"/>
      <c r="B119" s="1"/>
      <c r="C119" s="1"/>
      <c r="D119" s="1"/>
      <c r="E119" s="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5">
      <c r="A120" s="3"/>
      <c r="B120" s="1"/>
      <c r="C120" s="1"/>
      <c r="D120" s="1"/>
      <c r="E120" s="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5">
      <c r="A121" s="3"/>
      <c r="B121" s="1"/>
      <c r="C121" s="1"/>
      <c r="D121" s="1"/>
      <c r="E121" s="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5">
      <c r="A122" s="3"/>
      <c r="B122" s="1"/>
      <c r="C122" s="1"/>
      <c r="D122" s="1"/>
      <c r="E122" s="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5">
      <c r="A123" s="3"/>
      <c r="B123" s="1"/>
      <c r="C123" s="1"/>
      <c r="D123" s="1"/>
      <c r="E123" s="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5">
      <c r="A124" s="3"/>
      <c r="B124" s="1"/>
      <c r="C124" s="1"/>
      <c r="D124" s="1"/>
      <c r="E124" s="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5">
      <c r="A125" s="3"/>
      <c r="B125" s="1"/>
      <c r="C125" s="1"/>
      <c r="D125" s="1"/>
      <c r="E125" s="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5">
      <c r="A126" s="3"/>
      <c r="B126" s="1"/>
      <c r="C126" s="1"/>
      <c r="D126" s="1"/>
      <c r="E126" s="4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5">
      <c r="A127" s="3"/>
      <c r="B127" s="1"/>
      <c r="C127" s="1"/>
      <c r="D127" s="1"/>
      <c r="E127" s="4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5">
      <c r="A128" s="3"/>
      <c r="B128" s="1"/>
      <c r="C128" s="1"/>
      <c r="D128" s="1"/>
      <c r="E128" s="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5">
      <c r="A129" s="3"/>
      <c r="B129" s="1"/>
      <c r="C129" s="1"/>
      <c r="D129" s="1"/>
      <c r="E129" s="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5">
      <c r="A130" s="3"/>
      <c r="B130" s="1"/>
      <c r="C130" s="1"/>
      <c r="D130" s="1"/>
      <c r="E130" s="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5">
      <c r="A131" s="3"/>
      <c r="B131" s="1"/>
      <c r="C131" s="1"/>
      <c r="D131" s="1"/>
      <c r="E131" s="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5">
      <c r="A132" s="3"/>
      <c r="B132" s="1"/>
      <c r="C132" s="1"/>
      <c r="D132" s="1"/>
      <c r="E132" s="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5">
      <c r="A133" s="3"/>
      <c r="B133" s="1"/>
      <c r="C133" s="1"/>
      <c r="D133" s="1"/>
      <c r="E133" s="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5">
      <c r="A134" s="3"/>
      <c r="B134" s="1"/>
      <c r="C134" s="1"/>
      <c r="D134" s="1"/>
      <c r="E134" s="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5">
      <c r="A135" s="3"/>
      <c r="B135" s="1"/>
      <c r="C135" s="1"/>
      <c r="D135" s="1"/>
      <c r="E135" s="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5">
      <c r="A136" s="3"/>
      <c r="B136" s="1"/>
      <c r="C136" s="1"/>
      <c r="D136" s="1"/>
      <c r="E136" s="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5">
      <c r="A137" s="3"/>
      <c r="B137" s="1"/>
      <c r="C137" s="1"/>
      <c r="D137" s="1"/>
      <c r="E137" s="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5">
      <c r="A138" s="3"/>
      <c r="B138" s="1"/>
      <c r="C138" s="1"/>
      <c r="D138" s="1"/>
      <c r="E138" s="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5">
      <c r="A139" s="3"/>
      <c r="B139" s="1"/>
      <c r="C139" s="1"/>
      <c r="D139" s="1"/>
      <c r="E139" s="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5">
      <c r="A140" s="3"/>
      <c r="B140" s="1"/>
      <c r="C140" s="1"/>
      <c r="D140" s="1"/>
      <c r="E140" s="4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5">
      <c r="A141" s="3"/>
      <c r="B141" s="1"/>
      <c r="C141" s="1"/>
      <c r="D141" s="1"/>
      <c r="E141" s="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5">
      <c r="A142" s="3"/>
      <c r="B142" s="1"/>
      <c r="C142" s="1"/>
      <c r="D142" s="1"/>
      <c r="E142" s="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5">
      <c r="A143" s="3"/>
      <c r="B143" s="1"/>
      <c r="C143" s="1"/>
      <c r="D143" s="1"/>
      <c r="E143" s="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5">
      <c r="A144" s="3"/>
      <c r="B144" s="1"/>
      <c r="C144" s="1"/>
      <c r="D144" s="1"/>
      <c r="E144" s="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5">
      <c r="A145" s="3"/>
      <c r="B145" s="1"/>
      <c r="C145" s="1"/>
      <c r="D145" s="1"/>
      <c r="E145" s="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5">
      <c r="A146" s="3"/>
      <c r="B146" s="1"/>
      <c r="C146" s="1"/>
      <c r="D146" s="1"/>
      <c r="E146" s="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5">
      <c r="A147" s="3"/>
      <c r="B147" s="1"/>
      <c r="C147" s="1"/>
      <c r="D147" s="1"/>
      <c r="E147" s="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5">
      <c r="A148" s="3"/>
      <c r="B148" s="1"/>
      <c r="C148" s="1"/>
      <c r="D148" s="1"/>
      <c r="E148" s="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5">
      <c r="A149" s="3"/>
      <c r="B149" s="1"/>
      <c r="C149" s="1"/>
      <c r="D149" s="1"/>
      <c r="E149" s="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5">
      <c r="A150" s="3"/>
      <c r="B150" s="1"/>
      <c r="C150" s="1"/>
      <c r="D150" s="1"/>
      <c r="E150" s="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5">
      <c r="A151" s="3"/>
      <c r="B151" s="1"/>
      <c r="C151" s="1"/>
      <c r="D151" s="1"/>
      <c r="E151" s="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5">
      <c r="A152" s="3"/>
      <c r="B152" s="1"/>
      <c r="C152" s="1"/>
      <c r="D152" s="1"/>
      <c r="E152" s="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5">
      <c r="A153" s="3"/>
      <c r="B153" s="1"/>
      <c r="C153" s="1"/>
      <c r="D153" s="1"/>
      <c r="E153" s="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5">
      <c r="A154" s="3"/>
      <c r="B154" s="1"/>
      <c r="C154" s="1"/>
      <c r="D154" s="1"/>
      <c r="E154" s="4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5">
      <c r="A155" s="3"/>
      <c r="B155" s="1"/>
      <c r="C155" s="1"/>
      <c r="D155" s="1"/>
      <c r="E155" s="4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5">
      <c r="A156" s="3"/>
      <c r="B156" s="1"/>
      <c r="C156" s="1"/>
      <c r="D156" s="1"/>
      <c r="E156" s="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5">
      <c r="A157" s="3"/>
      <c r="B157" s="1"/>
      <c r="C157" s="1"/>
      <c r="D157" s="1"/>
      <c r="E157" s="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5">
      <c r="A158" s="3"/>
      <c r="B158" s="1"/>
      <c r="C158" s="1"/>
      <c r="D158" s="1"/>
      <c r="E158" s="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5">
      <c r="A159" s="3"/>
      <c r="B159" s="1"/>
      <c r="C159" s="1"/>
      <c r="D159" s="1"/>
      <c r="E159" s="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5">
      <c r="A160" s="3"/>
      <c r="B160" s="1"/>
      <c r="C160" s="1"/>
      <c r="D160" s="1"/>
      <c r="E160" s="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5">
      <c r="A161" s="3"/>
      <c r="B161" s="1"/>
      <c r="C161" s="1"/>
      <c r="D161" s="1"/>
      <c r="E161" s="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5">
      <c r="A162" s="3"/>
      <c r="B162" s="1"/>
      <c r="C162" s="1"/>
      <c r="D162" s="1"/>
      <c r="E162" s="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5">
      <c r="A163" s="3"/>
      <c r="B163" s="1"/>
      <c r="C163" s="1"/>
      <c r="D163" s="1"/>
      <c r="E163" s="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5">
      <c r="A164" s="3"/>
      <c r="B164" s="1"/>
      <c r="C164" s="1"/>
      <c r="D164" s="1"/>
      <c r="E164" s="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5">
      <c r="A165" s="3"/>
      <c r="B165" s="1"/>
      <c r="C165" s="1"/>
      <c r="D165" s="1"/>
      <c r="E165" s="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5">
      <c r="A166" s="3"/>
      <c r="B166" s="1"/>
      <c r="C166" s="1"/>
      <c r="D166" s="1"/>
      <c r="E166" s="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5">
      <c r="A167" s="3"/>
      <c r="B167" s="1"/>
      <c r="C167" s="1"/>
      <c r="D167" s="1"/>
      <c r="E167" s="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5">
      <c r="A168" s="3"/>
      <c r="B168" s="1"/>
      <c r="C168" s="1"/>
      <c r="D168" s="1"/>
      <c r="E168" s="4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5">
      <c r="A169" s="3"/>
      <c r="B169" s="1"/>
      <c r="C169" s="1"/>
      <c r="D169" s="1"/>
      <c r="E169" s="4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5">
      <c r="A170" s="3"/>
      <c r="B170" s="1"/>
      <c r="C170" s="1"/>
      <c r="D170" s="1"/>
      <c r="E170" s="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5">
      <c r="A171" s="3"/>
      <c r="B171" s="1"/>
      <c r="C171" s="1"/>
      <c r="D171" s="1"/>
      <c r="E171" s="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5">
      <c r="A172" s="3"/>
      <c r="B172" s="1"/>
      <c r="C172" s="1"/>
      <c r="D172" s="1"/>
      <c r="E172" s="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5">
      <c r="A173" s="3"/>
      <c r="B173" s="1"/>
      <c r="C173" s="1"/>
      <c r="D173" s="1"/>
      <c r="E173" s="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5">
      <c r="A174" s="3"/>
      <c r="B174" s="1"/>
      <c r="C174" s="1"/>
      <c r="D174" s="1"/>
      <c r="E174" s="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5">
      <c r="A175" s="3"/>
      <c r="B175" s="1"/>
      <c r="C175" s="1"/>
      <c r="D175" s="1"/>
      <c r="E175" s="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5">
      <c r="A176" s="3"/>
      <c r="B176" s="1"/>
      <c r="C176" s="1"/>
      <c r="D176" s="1"/>
      <c r="E176" s="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5">
      <c r="A177" s="3"/>
      <c r="B177" s="1"/>
      <c r="C177" s="1"/>
      <c r="D177" s="1"/>
      <c r="E177" s="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5">
      <c r="A178" s="3"/>
      <c r="B178" s="1"/>
      <c r="C178" s="1"/>
      <c r="D178" s="1"/>
      <c r="E178" s="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5">
      <c r="A179" s="3"/>
      <c r="B179" s="1"/>
      <c r="C179" s="1"/>
      <c r="D179" s="1"/>
      <c r="E179" s="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5">
      <c r="A180" s="3"/>
      <c r="B180" s="1"/>
      <c r="C180" s="1"/>
      <c r="D180" s="1"/>
      <c r="E180" s="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5">
      <c r="A181" s="3"/>
      <c r="B181" s="1"/>
      <c r="C181" s="1"/>
      <c r="D181" s="1"/>
      <c r="E181" s="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5">
      <c r="A182" s="3"/>
      <c r="B182" s="1"/>
      <c r="C182" s="1"/>
      <c r="D182" s="1"/>
      <c r="E182" s="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5">
      <c r="A183" s="3"/>
      <c r="B183" s="1"/>
      <c r="C183" s="1"/>
      <c r="D183" s="1"/>
      <c r="E183" s="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5">
      <c r="A184" s="3"/>
      <c r="B184" s="1"/>
      <c r="C184" s="1"/>
      <c r="D184" s="1"/>
      <c r="E184" s="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5">
      <c r="A185" s="3"/>
      <c r="B185" s="1"/>
      <c r="C185" s="1"/>
      <c r="D185" s="1"/>
      <c r="E185" s="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5">
      <c r="A186" s="3"/>
      <c r="B186" s="1"/>
      <c r="C186" s="1"/>
      <c r="D186" s="1"/>
      <c r="E186" s="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5">
      <c r="A187" s="3"/>
      <c r="B187" s="1"/>
      <c r="C187" s="1"/>
      <c r="D187" s="1"/>
      <c r="E187" s="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5">
      <c r="A188" s="3"/>
      <c r="B188" s="1"/>
      <c r="C188" s="1"/>
      <c r="D188" s="1"/>
      <c r="E188" s="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5">
      <c r="A189" s="3"/>
      <c r="B189" s="1"/>
      <c r="C189" s="1"/>
      <c r="D189" s="1"/>
      <c r="E189" s="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5">
      <c r="A190" s="3"/>
      <c r="B190" s="1"/>
      <c r="C190" s="1"/>
      <c r="D190" s="1"/>
      <c r="E190" s="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5">
      <c r="A191" s="3"/>
      <c r="B191" s="1"/>
      <c r="C191" s="1"/>
      <c r="D191" s="1"/>
      <c r="E191" s="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5">
      <c r="A192" s="3"/>
      <c r="B192" s="1"/>
      <c r="C192" s="1"/>
      <c r="D192" s="1"/>
      <c r="E192" s="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5">
      <c r="A193" s="3"/>
      <c r="B193" s="1"/>
      <c r="C193" s="1"/>
      <c r="D193" s="1"/>
      <c r="E193" s="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5">
      <c r="A194" s="3"/>
      <c r="B194" s="1"/>
      <c r="C194" s="1"/>
      <c r="D194" s="1"/>
      <c r="E194" s="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5">
      <c r="A195" s="3"/>
      <c r="B195" s="1"/>
      <c r="C195" s="1"/>
      <c r="D195" s="1"/>
      <c r="E195" s="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5">
      <c r="A196" s="3"/>
      <c r="B196" s="1"/>
      <c r="C196" s="1"/>
      <c r="D196" s="1"/>
      <c r="E196" s="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5">
      <c r="A197" s="3"/>
      <c r="B197" s="1"/>
      <c r="C197" s="1"/>
      <c r="D197" s="1"/>
      <c r="E197" s="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5">
      <c r="A198" s="3"/>
      <c r="B198" s="1"/>
      <c r="C198" s="1"/>
      <c r="D198" s="1"/>
      <c r="E198" s="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5">
      <c r="A199" s="3"/>
      <c r="B199" s="1"/>
      <c r="C199" s="1"/>
      <c r="D199" s="1"/>
      <c r="E199" s="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5">
      <c r="A200" s="3"/>
      <c r="B200" s="1"/>
      <c r="C200" s="1"/>
      <c r="D200" s="1"/>
      <c r="E200" s="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5">
      <c r="A201" s="3"/>
      <c r="B201" s="1"/>
      <c r="C201" s="1"/>
      <c r="D201" s="1"/>
      <c r="E201" s="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5">
      <c r="A202" s="3"/>
      <c r="B202" s="1"/>
      <c r="C202" s="1"/>
      <c r="D202" s="1"/>
      <c r="E202" s="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5">
      <c r="A203" s="3"/>
      <c r="B203" s="1"/>
      <c r="C203" s="1"/>
      <c r="D203" s="1"/>
      <c r="E203" s="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5">
      <c r="A204" s="3"/>
      <c r="B204" s="1"/>
      <c r="C204" s="1"/>
      <c r="D204" s="1"/>
      <c r="E204" s="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5">
      <c r="A205" s="3"/>
      <c r="B205" s="1"/>
      <c r="C205" s="1"/>
      <c r="D205" s="1"/>
      <c r="E205" s="4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5">
      <c r="A206" s="3"/>
      <c r="B206" s="1"/>
      <c r="C206" s="1"/>
      <c r="D206" s="1"/>
      <c r="E206" s="4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5">
      <c r="A207" s="3"/>
      <c r="B207" s="1"/>
      <c r="C207" s="1"/>
      <c r="D207" s="1"/>
      <c r="E207" s="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5">
      <c r="A208" s="3"/>
      <c r="B208" s="1"/>
      <c r="C208" s="1"/>
      <c r="D208" s="1"/>
      <c r="E208" s="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5">
      <c r="A209" s="3"/>
      <c r="B209" s="1"/>
      <c r="C209" s="1"/>
      <c r="D209" s="1"/>
      <c r="E209" s="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5">
      <c r="A210" s="3"/>
      <c r="B210" s="1"/>
      <c r="C210" s="1"/>
      <c r="D210" s="1"/>
      <c r="E210" s="4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5">
      <c r="A211" s="3"/>
      <c r="B211" s="1"/>
      <c r="C211" s="1"/>
      <c r="D211" s="1"/>
      <c r="E211" s="4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5">
      <c r="A212" s="3"/>
      <c r="B212" s="1"/>
      <c r="C212" s="1"/>
      <c r="D212" s="1"/>
      <c r="E212" s="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5">
      <c r="A213" s="3"/>
      <c r="B213" s="1"/>
      <c r="C213" s="1"/>
      <c r="D213" s="1"/>
      <c r="E213" s="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5">
      <c r="A214" s="3"/>
      <c r="B214" s="1"/>
      <c r="C214" s="1"/>
      <c r="D214" s="1"/>
      <c r="E214" s="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5">
      <c r="A215" s="3"/>
      <c r="B215" s="1"/>
      <c r="C215" s="1"/>
      <c r="D215" s="1"/>
      <c r="E215" s="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5">
      <c r="A216" s="3"/>
      <c r="B216" s="1"/>
      <c r="C216" s="1"/>
      <c r="D216" s="1"/>
      <c r="E216" s="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5">
      <c r="A217" s="3"/>
      <c r="B217" s="1"/>
      <c r="C217" s="1"/>
      <c r="D217" s="1"/>
      <c r="E217" s="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5">
      <c r="A218" s="3"/>
      <c r="B218" s="1"/>
      <c r="C218" s="1"/>
      <c r="D218" s="1"/>
      <c r="E218" s="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5">
      <c r="A219" s="3"/>
      <c r="B219" s="1"/>
      <c r="C219" s="1"/>
      <c r="D219" s="1"/>
      <c r="E219" s="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5">
      <c r="A220" s="3"/>
      <c r="B220" s="1"/>
      <c r="C220" s="1"/>
      <c r="D220" s="1"/>
      <c r="E220" s="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5">
      <c r="A221" s="3"/>
      <c r="B221" s="1"/>
      <c r="C221" s="1"/>
      <c r="D221" s="1"/>
      <c r="E221" s="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5">
      <c r="A222" s="3"/>
      <c r="B222" s="1"/>
      <c r="C222" s="1"/>
      <c r="D222" s="1"/>
      <c r="E222" s="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">
    <mergeCell ref="D2:G6"/>
  </mergeCell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1000"/>
  <sheetViews>
    <sheetView workbookViewId="0">
      <pane xSplit="2" ySplit="7" topLeftCell="F175" activePane="bottomRight" state="frozen"/>
      <selection pane="topRight" activeCell="C1" sqref="C1"/>
      <selection pane="bottomLeft" activeCell="A8" sqref="A8"/>
      <selection pane="bottomRight" activeCell="J6" sqref="J6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26953125" customWidth="1"/>
    <col min="7" max="7" width="11.453125" customWidth="1"/>
    <col min="8" max="8" width="13.26953125" customWidth="1"/>
    <col min="9" max="9" width="9.90625" customWidth="1"/>
    <col min="10" max="10" width="15.26953125" customWidth="1"/>
    <col min="11" max="11" width="12" customWidth="1"/>
  </cols>
  <sheetData>
    <row r="1" spans="1:26" ht="27.75" customHeight="1" x14ac:dyDescent="0.45">
      <c r="A1" s="159">
        <f>'PLANTILLA V6'!A1</f>
        <v>0</v>
      </c>
      <c r="B1" s="70">
        <f>'PLANTILLA V6'!B1</f>
        <v>0</v>
      </c>
      <c r="C1" s="105" t="str">
        <f>'PLANTILLA V6'!C1</f>
        <v>Tipo:</v>
      </c>
      <c r="D1" s="166" t="s">
        <v>35</v>
      </c>
      <c r="E1" s="165"/>
      <c r="F1" s="163" t="str">
        <f>'PLANTILLA V6'!F1</f>
        <v>Total de alumnos:</v>
      </c>
      <c r="G1" s="164"/>
      <c r="H1" s="164"/>
      <c r="I1" s="165"/>
      <c r="J1" s="111">
        <f>'2.SELECCIÓN'!K11</f>
        <v>23</v>
      </c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21.75" customHeight="1" x14ac:dyDescent="0.45">
      <c r="A2" s="141"/>
      <c r="B2" s="70">
        <f>'PLANTILLA V6'!B2</f>
        <v>0</v>
      </c>
      <c r="C2" s="105" t="str">
        <f>'PLANTILLA V6'!C2</f>
        <v>Especialidad:</v>
      </c>
      <c r="D2" s="166" t="s">
        <v>308</v>
      </c>
      <c r="E2" s="165"/>
      <c r="F2" s="163" t="s">
        <v>304</v>
      </c>
      <c r="G2" s="164"/>
      <c r="H2" s="164"/>
      <c r="I2" s="165"/>
      <c r="J2" s="106">
        <f>'2.SELECCIÓN'!J11</f>
        <v>23</v>
      </c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36" customHeight="1" x14ac:dyDescent="0.45">
      <c r="A3" s="77">
        <f>'PLANTILLA V6'!A3</f>
        <v>0</v>
      </c>
      <c r="B3" s="77">
        <f>'PLANTILLA V6'!B3</f>
        <v>0</v>
      </c>
      <c r="C3" s="107" t="str">
        <f>'PLANTILLA V6'!C3</f>
        <v xml:space="preserve">Nombre de proyecto:
</v>
      </c>
      <c r="D3" s="167" t="s">
        <v>309</v>
      </c>
      <c r="E3" s="168"/>
      <c r="F3" s="72">
        <f>'PLANTILLA V6'!F3</f>
        <v>0</v>
      </c>
      <c r="G3" s="79">
        <f>'PLANTILLA V6'!G3</f>
        <v>0</v>
      </c>
      <c r="H3" s="79">
        <f>'PLANTILLA V6'!H3</f>
        <v>0</v>
      </c>
      <c r="I3" s="79">
        <f>'PLANTILLA V6'!I3</f>
        <v>0</v>
      </c>
      <c r="J3" s="80">
        <f>'PLANTILLA V6'!J3</f>
        <v>0</v>
      </c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5.75" customHeight="1" x14ac:dyDescent="0.45">
      <c r="A4" s="74">
        <f>'PLANTILLA V6'!A4</f>
        <v>0</v>
      </c>
      <c r="B4" s="74">
        <f>'PLANTILLA V6'!B4</f>
        <v>0</v>
      </c>
      <c r="C4" s="108">
        <f>'PLANTILLA V6'!C4</f>
        <v>0</v>
      </c>
      <c r="D4" s="108">
        <f>'PLANTILLA V6'!D4</f>
        <v>0</v>
      </c>
      <c r="E4" s="108">
        <f>'PLANTILLA V6'!E4</f>
        <v>0</v>
      </c>
      <c r="F4" s="72">
        <f>'PLANTILLA V6'!F4</f>
        <v>0</v>
      </c>
      <c r="G4" s="75">
        <f>'PLANTILLA V6'!G4</f>
        <v>0</v>
      </c>
      <c r="H4" s="75">
        <f>'PLANTILLA V6'!H4</f>
        <v>0</v>
      </c>
      <c r="I4" s="75">
        <f>'PLANTILLA V6'!I4</f>
        <v>0</v>
      </c>
      <c r="J4" s="76">
        <f>'PLANTILLA V6'!J4</f>
        <v>0</v>
      </c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44.25" customHeight="1" x14ac:dyDescent="0.45">
      <c r="A5" s="74">
        <f>'PLANTILLA V6'!A5</f>
        <v>0</v>
      </c>
      <c r="B5" s="74">
        <f>'PLANTILLA V6'!B5</f>
        <v>0</v>
      </c>
      <c r="C5" s="81" t="str">
        <f>'PLANTILLA V6'!C5</f>
        <v>Cantidad</v>
      </c>
      <c r="D5" s="81" t="str">
        <f>'PLANTILLA V6'!D5</f>
        <v>Unidad</v>
      </c>
      <c r="E5" s="82" t="str">
        <f>'PLANTILLA V6'!E5</f>
        <v>Cantidad necesaria por 1 prototipo</v>
      </c>
      <c r="F5" s="162" t="str">
        <f>'PLANTILLA V6'!F5</f>
        <v>Modalidad de uso</v>
      </c>
      <c r="G5" s="141"/>
      <c r="H5" s="141"/>
      <c r="I5" s="141"/>
      <c r="J5" s="83">
        <f>'PLANTILLA V6'!J5</f>
        <v>0</v>
      </c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41.25" customHeight="1" x14ac:dyDescent="0.45">
      <c r="A6" s="84">
        <f>'PLANTILLA V6'!A6</f>
        <v>0</v>
      </c>
      <c r="B6" s="85" t="str">
        <f>'PLANTILLA V6'!B6</f>
        <v>HERRAMIENTAS Y MATERIALES DEL MAKERSPACE</v>
      </c>
      <c r="C6" s="86">
        <f>'PLANTILLA V6'!C6</f>
        <v>0</v>
      </c>
      <c r="D6" s="86">
        <f>'PLANTILLA V6'!D6</f>
        <v>0</v>
      </c>
      <c r="E6" s="37">
        <f>'PLANTILLA V6'!E6</f>
        <v>0</v>
      </c>
      <c r="F6" s="87" t="str">
        <f>'PLANTILLA V6'!F6</f>
        <v>Individual</v>
      </c>
      <c r="G6" s="6" t="str">
        <f>'PLANTILLA V6'!G6</f>
        <v>Parejas</v>
      </c>
      <c r="H6" s="87" t="str">
        <f>'PLANTILLA V6'!H6</f>
        <v>Equipos de 4 personas</v>
      </c>
      <c r="I6" s="6" t="str">
        <f>'PLANTILLA V6'!I6</f>
        <v>Grupal</v>
      </c>
      <c r="J6" s="88" t="str">
        <f>'PLANTILLA V6'!J6</f>
        <v>Total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21.75" customHeight="1" x14ac:dyDescent="0.9">
      <c r="A7" s="112">
        <f>'PLANTILLA V6'!A7</f>
        <v>0</v>
      </c>
      <c r="B7" s="112">
        <f>'PLANTILLA V6'!B7</f>
        <v>0</v>
      </c>
      <c r="C7" s="112">
        <f>'PLANTILLA V6'!C7</f>
        <v>0</v>
      </c>
      <c r="D7" s="112">
        <f>'PLANTILLA V6'!D7</f>
        <v>0</v>
      </c>
      <c r="E7" s="113">
        <f>'PLANTILLA V6'!E7</f>
        <v>0</v>
      </c>
      <c r="F7" s="114">
        <f>J1</f>
        <v>23</v>
      </c>
      <c r="G7" s="46">
        <f>F7/2</f>
        <v>11.5</v>
      </c>
      <c r="H7" s="46">
        <f>F7/4</f>
        <v>5.75</v>
      </c>
      <c r="I7" s="46">
        <f>F7/F7</f>
        <v>1</v>
      </c>
      <c r="J7" s="115">
        <f>J2/4</f>
        <v>5.75</v>
      </c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</row>
    <row r="8" spans="1:26" ht="15.75" customHeight="1" x14ac:dyDescent="0.9">
      <c r="A8" s="112">
        <f>'PLANTILLA V6'!A8</f>
        <v>0</v>
      </c>
      <c r="B8" s="112">
        <f>'PLANTILLA V6'!B8</f>
        <v>0</v>
      </c>
      <c r="C8" s="117">
        <f>'PLANTILLA V6'!C8</f>
        <v>1</v>
      </c>
      <c r="D8" s="118" t="str">
        <f>'PLANTILLA V6'!D8</f>
        <v>pza</v>
      </c>
      <c r="E8" s="117">
        <v>0</v>
      </c>
      <c r="F8" s="118" t="b">
        <v>1</v>
      </c>
      <c r="G8" s="118" t="b">
        <v>0</v>
      </c>
      <c r="H8" s="118" t="b">
        <v>0</v>
      </c>
      <c r="I8" s="118" t="b">
        <v>0</v>
      </c>
      <c r="J8" s="119" cm="1">
        <f t="array" ref="J8">_xlfn.IFS(LEN(A8)&gt;2,A9,SUM(E8:I8)=0,0,F8,$F$7*F8*E8,G8,$G$7*G8*E8,AND(H8,A8="Co"),$H$7*H8*E8,AND(H8,A8="Re"),$H$7*H8*E8,H8,$J$7*H8*E8,I8,$I$7*I8*E8)</f>
        <v>0</v>
      </c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spans="1:26" ht="15.75" customHeight="1" x14ac:dyDescent="0.9">
      <c r="A9" s="171" t="str">
        <f>'PLANTILLA V6'!A9</f>
        <v>Tecnología educativa</v>
      </c>
      <c r="B9" s="141"/>
      <c r="C9" s="121">
        <f>'PLANTILLA V6'!C9</f>
        <v>1</v>
      </c>
      <c r="D9" s="122" t="str">
        <f>'PLANTILLA V6'!D9</f>
        <v>pza</v>
      </c>
      <c r="E9" s="121"/>
      <c r="F9" s="122" t="b">
        <v>0</v>
      </c>
      <c r="G9" s="122" t="b">
        <v>0</v>
      </c>
      <c r="H9" s="122" t="b">
        <v>0</v>
      </c>
      <c r="I9" s="122" t="b">
        <v>0</v>
      </c>
      <c r="J9" s="123" t="str" cm="1">
        <f t="array" ref="J9">_xlfn.IFS(LEN(A9)&gt;2,A10,SUM(E9:I9)=0,0,F9,$F$7*F9*E9,G9,$G$7*G9*E9,AND(H9,A9="Co"),$H$7*H9*E9,AND(H9,A9="Re"),$H$7*H9*E9,H9,$J$7*H9*E9,I9,$I$7*I9*E9)</f>
        <v>Te</v>
      </c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</row>
    <row r="10" spans="1:26" ht="15.75" customHeight="1" x14ac:dyDescent="0.9">
      <c r="A10" s="116" t="str">
        <f>'PLANTILLA V6'!A10</f>
        <v>Te</v>
      </c>
      <c r="B10" s="124" t="s">
        <v>133</v>
      </c>
      <c r="C10" s="125">
        <f>'PLANTILLA V6'!C10</f>
        <v>1</v>
      </c>
      <c r="D10" s="116" t="str">
        <f>'PLANTILLA V6'!D10</f>
        <v>pza</v>
      </c>
      <c r="E10" s="125">
        <v>0</v>
      </c>
      <c r="F10" s="116" t="b">
        <v>0</v>
      </c>
      <c r="G10" s="116" t="b">
        <v>0</v>
      </c>
      <c r="H10" s="116" t="b">
        <v>1</v>
      </c>
      <c r="I10" s="116" t="b">
        <v>0</v>
      </c>
      <c r="J10" s="119" cm="1">
        <f t="array" ref="J10">_xlfn.IFS(LEN(A10)&gt;2,A11,SUM(E10:I10)=0,0,F10,$F$7*F10*E10,G10,$G$7*G10*E10,AND(H10,A10="Co"),$H$7*H10*E10,AND(H10,A10="Re"),$H$7*H10*E10,H10,$J$7*H10*E10,I10,$I$7*I10*E10)</f>
        <v>0</v>
      </c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</row>
    <row r="11" spans="1:26" ht="15.75" customHeight="1" x14ac:dyDescent="0.9">
      <c r="A11" s="74" t="str">
        <f>'PLANTILLA V6'!A11</f>
        <v>Te</v>
      </c>
      <c r="B11" s="70" t="str">
        <f>'PLANTILLA V6'!B11</f>
        <v xml:space="preserve">Lego Spike Prime </v>
      </c>
      <c r="C11" s="37">
        <f>'PLANTILLA V6'!C11</f>
        <v>1</v>
      </c>
      <c r="D11" s="74" t="str">
        <f>'PLANTILLA V6'!D11</f>
        <v>pza</v>
      </c>
      <c r="E11" s="37">
        <v>1</v>
      </c>
      <c r="F11" s="74" t="b">
        <v>0</v>
      </c>
      <c r="G11" s="74" t="b">
        <v>0</v>
      </c>
      <c r="H11" s="74" t="b">
        <v>1</v>
      </c>
      <c r="I11" s="74" t="b">
        <v>0</v>
      </c>
      <c r="J11" s="119" cm="1">
        <f t="array" ref="J11">_xlfn.IFS(LEN(A11)&gt;2,A12,SUM(E11:I11)=0,0,F11,$F$7*F11*E11,G11,$G$7*G11*E11,AND(H11,A11="Co"),$H$7*H11*E11,AND(H11,A11="Re"),$H$7*H11*E11,H11,$J$7*H11*E11,I11,$I$7*I11*E11)</f>
        <v>5.75</v>
      </c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5.75" customHeight="1" x14ac:dyDescent="0.9">
      <c r="A12" s="116" t="str">
        <f>'PLANTILLA V6'!A12</f>
        <v>Te</v>
      </c>
      <c r="B12" s="124" t="str">
        <f>'PLANTILLA V6'!B12</f>
        <v>Kit de Micro:bit V2</v>
      </c>
      <c r="C12" s="125">
        <f>'PLANTILLA V6'!C12</f>
        <v>1</v>
      </c>
      <c r="D12" s="116" t="str">
        <f>'PLANTILLA V6'!D12</f>
        <v>pza</v>
      </c>
      <c r="E12" s="125">
        <v>0</v>
      </c>
      <c r="F12" s="116" t="b">
        <v>0</v>
      </c>
      <c r="G12" s="116" t="b">
        <v>0</v>
      </c>
      <c r="H12" s="116" t="b">
        <v>1</v>
      </c>
      <c r="I12" s="116" t="b">
        <v>0</v>
      </c>
      <c r="J12" s="119" cm="1">
        <f t="array" ref="J12">_xlfn.IFS(LEN(A12)&gt;2,A13,SUM(E12:I12)=0,0,F12,$F$7*F12*E12,G12,$G$7*G12*E12,AND(H12,A12="Co"),$H$7*H12*E12,AND(H12,A12="Re"),$H$7*H12*E12,H12,$J$7*H12*E12,I12,$I$7*I12*E12)</f>
        <v>0</v>
      </c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</row>
    <row r="13" spans="1:26" ht="15.75" customHeight="1" x14ac:dyDescent="0.9">
      <c r="A13" s="116" t="str">
        <f>'PLANTILLA V6'!A13</f>
        <v>Te</v>
      </c>
      <c r="B13" s="124" t="str">
        <f>'PLANTILLA V6'!B13</f>
        <v>Micro:bit Retro Arcade**</v>
      </c>
      <c r="C13" s="125">
        <f>'PLANTILLA V6'!C13</f>
        <v>1</v>
      </c>
      <c r="D13" s="116" t="str">
        <f>'PLANTILLA V6'!D13</f>
        <v>pza</v>
      </c>
      <c r="E13" s="125">
        <v>0</v>
      </c>
      <c r="F13" s="116" t="b">
        <v>0</v>
      </c>
      <c r="G13" s="116" t="b">
        <v>0</v>
      </c>
      <c r="H13" s="116" t="b">
        <v>1</v>
      </c>
      <c r="I13" s="116" t="b">
        <v>0</v>
      </c>
      <c r="J13" s="119" cm="1">
        <f t="array" ref="J13">_xlfn.IFS(LEN(A13)&gt;2,A14,SUM(E13:I13)=0,0,F13,$F$7*F13*E13,G13,$G$7*G13*E13,AND(H13,A13="Co"),$H$7*H13*E13,AND(H13,A13="Re"),$H$7*H13*E13,H13,$J$7*H13*E13,I13,$I$7*I13*E13)</f>
        <v>0</v>
      </c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</row>
    <row r="14" spans="1:26" ht="15.75" customHeight="1" x14ac:dyDescent="0.9">
      <c r="A14" s="116" t="str">
        <f>'PLANTILLA V6'!A14</f>
        <v>Te</v>
      </c>
      <c r="B14" s="124" t="str">
        <f>'PLANTILLA V6'!B14</f>
        <v>VEX IQ</v>
      </c>
      <c r="C14" s="125">
        <f>'PLANTILLA V6'!C14</f>
        <v>1</v>
      </c>
      <c r="D14" s="116" t="str">
        <f>'PLANTILLA V6'!D14</f>
        <v>pza</v>
      </c>
      <c r="E14" s="125">
        <v>0</v>
      </c>
      <c r="F14" s="116" t="b">
        <v>0</v>
      </c>
      <c r="G14" s="116" t="b">
        <v>0</v>
      </c>
      <c r="H14" s="116" t="b">
        <v>1</v>
      </c>
      <c r="I14" s="116" t="b">
        <v>0</v>
      </c>
      <c r="J14" s="119" cm="1">
        <f t="array" ref="J14">_xlfn.IFS(LEN(A14)&gt;2,A15,SUM(E14:I14)=0,0,F14,$F$7*F14*E14,G14,$G$7*G14*E14,AND(H14,A14="Co"),$H$7*H14*E14,AND(H14,A14="Re"),$H$7*H14*E14,H14,$J$7*H14*E14,I14,$I$7*I14*E14)</f>
        <v>0</v>
      </c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</row>
    <row r="15" spans="1:26" ht="15.75" customHeight="1" x14ac:dyDescent="0.9">
      <c r="A15" s="116" t="str">
        <f>'PLANTILLA V6'!A15</f>
        <v>Te</v>
      </c>
      <c r="B15" s="124" t="str">
        <f>'PLANTILLA V6'!B15</f>
        <v>Arduino UNO</v>
      </c>
      <c r="C15" s="125">
        <f>'PLANTILLA V6'!C15</f>
        <v>1</v>
      </c>
      <c r="D15" s="116" t="str">
        <f>'PLANTILLA V6'!D15</f>
        <v>pza</v>
      </c>
      <c r="E15" s="125">
        <v>0</v>
      </c>
      <c r="F15" s="116" t="b">
        <v>0</v>
      </c>
      <c r="G15" s="116" t="b">
        <v>0</v>
      </c>
      <c r="H15" s="116" t="b">
        <v>1</v>
      </c>
      <c r="I15" s="116" t="b">
        <v>0</v>
      </c>
      <c r="J15" s="119" cm="1">
        <f t="array" ref="J15">_xlfn.IFS(LEN(A15)&gt;2,A16,SUM(E15:I15)=0,0,F15,$F$7*F15*E15,G15,$G$7*G15*E15,AND(H15,A15="Co"),$H$7*H15*E15,AND(H15,A15="Re"),$H$7*H15*E15,H15,$J$7*H15*E15,I15,$I$7*I15*E15)</f>
        <v>0</v>
      </c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</row>
    <row r="16" spans="1:26" ht="15.75" customHeight="1" x14ac:dyDescent="0.9">
      <c r="A16" s="124" t="str">
        <f>'PLANTILLA V6'!A16</f>
        <v>Te</v>
      </c>
      <c r="B16" s="124" t="str">
        <f>'PLANTILLA V6'!B16</f>
        <v>Impresora 3D</v>
      </c>
      <c r="C16" s="125">
        <f>'PLANTILLA V6'!C16</f>
        <v>1</v>
      </c>
      <c r="D16" s="116" t="str">
        <f>'PLANTILLA V6'!D16</f>
        <v>pza</v>
      </c>
      <c r="E16" s="125">
        <v>0</v>
      </c>
      <c r="F16" s="116" t="b">
        <v>0</v>
      </c>
      <c r="G16" s="116" t="b">
        <v>0</v>
      </c>
      <c r="H16" s="116" t="b">
        <v>0</v>
      </c>
      <c r="I16" s="116" t="b">
        <v>1</v>
      </c>
      <c r="J16" s="119" cm="1">
        <f t="array" ref="J16">_xlfn.IFS(LEN(A16)&gt;2,A17,SUM(E16:I16)=0,0,F16,$F$7*F16*E16,G16,$G$7*G16*E16,AND(H16,A16="Co"),$H$7*H16*E16,AND(H16,A16="Re"),$H$7*H16*E16,H16,$J$7*H16*E16,I16,$I$7*I16*E16)</f>
        <v>0</v>
      </c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</row>
    <row r="17" spans="1:26" ht="15.75" customHeight="1" x14ac:dyDescent="0.9">
      <c r="A17" s="124" t="str">
        <f>'PLANTILLA V6'!A17</f>
        <v>Te</v>
      </c>
      <c r="B17" s="124" t="str">
        <f>'PLANTILLA V6'!B17</f>
        <v>Filamento PLA 1 kg diámetro 1.75 mm</v>
      </c>
      <c r="C17" s="125">
        <f>'PLANTILLA V6'!C17</f>
        <v>1</v>
      </c>
      <c r="D17" s="116" t="str">
        <f>'PLANTILLA V6'!D17</f>
        <v>rollo</v>
      </c>
      <c r="E17" s="125">
        <v>0</v>
      </c>
      <c r="F17" s="116" t="b">
        <v>0</v>
      </c>
      <c r="G17" s="116" t="b">
        <v>0</v>
      </c>
      <c r="H17" s="116" t="b">
        <v>0</v>
      </c>
      <c r="I17" s="116" t="b">
        <v>1</v>
      </c>
      <c r="J17" s="119" cm="1">
        <f t="array" ref="J17">_xlfn.IFS(LEN(A17)&gt;2,A18,SUM(E17:I17)=0,0,F17,$F$7*F17*E17,G17,$G$7*G17*E17,AND(H17,A17="Co"),$H$7*H17*E17,AND(H17,A17="Re"),$H$7*H17*E17,H17,$J$7*H17*E17,I17,$I$7*I17*E17)</f>
        <v>0</v>
      </c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</row>
    <row r="18" spans="1:26" ht="15.75" customHeight="1" x14ac:dyDescent="0.9">
      <c r="A18" s="7" t="str">
        <f>'PLANTILLA V6'!A18</f>
        <v>Te</v>
      </c>
      <c r="B18" s="124" t="str">
        <f>'PLANTILLA V6'!B18</f>
        <v>Kit Elmers Build it tools Starter kit</v>
      </c>
      <c r="C18" s="125">
        <f>'PLANTILLA V6'!C18</f>
        <v>1</v>
      </c>
      <c r="D18" s="116" t="str">
        <f>'PLANTILLA V6'!D18</f>
        <v>pza</v>
      </c>
      <c r="E18" s="125">
        <v>0</v>
      </c>
      <c r="F18" s="116" t="b">
        <v>0</v>
      </c>
      <c r="G18" s="116" t="b">
        <v>0</v>
      </c>
      <c r="H18" s="116" t="b">
        <v>0</v>
      </c>
      <c r="I18" s="116" t="b">
        <v>0</v>
      </c>
      <c r="J18" s="119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25">
        <f>'PLANTILLA V6'!C19</f>
        <v>1</v>
      </c>
      <c r="D19" s="116" t="str">
        <f>'PLANTILLA V6'!D19</f>
        <v>pza</v>
      </c>
      <c r="E19" s="125">
        <v>0</v>
      </c>
      <c r="F19" s="116" t="b">
        <v>0</v>
      </c>
      <c r="G19" s="116" t="b">
        <v>0</v>
      </c>
      <c r="H19" s="116" t="b">
        <v>0</v>
      </c>
      <c r="I19" s="116" t="b">
        <v>0</v>
      </c>
      <c r="J19" s="119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25">
        <f>'PLANTILLA V6'!C20</f>
        <v>1</v>
      </c>
      <c r="D20" s="116" t="str">
        <f>'PLANTILLA V6'!D20</f>
        <v>pza</v>
      </c>
      <c r="E20" s="125">
        <v>0</v>
      </c>
      <c r="F20" s="116" t="b">
        <v>0</v>
      </c>
      <c r="G20" s="116" t="b">
        <v>0</v>
      </c>
      <c r="H20" s="116" t="b">
        <v>0</v>
      </c>
      <c r="I20" s="116" t="b">
        <v>0</v>
      </c>
      <c r="J20" s="119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25">
        <f>'PLANTILLA V6'!C21</f>
        <v>1</v>
      </c>
      <c r="D21" s="116" t="str">
        <f>'PLANTILLA V6'!D21</f>
        <v>pza</v>
      </c>
      <c r="E21" s="125">
        <v>0</v>
      </c>
      <c r="F21" s="116" t="b">
        <v>0</v>
      </c>
      <c r="G21" s="116" t="b">
        <v>0</v>
      </c>
      <c r="H21" s="116" t="b">
        <v>0</v>
      </c>
      <c r="I21" s="116" t="b">
        <v>0</v>
      </c>
      <c r="J21" s="119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25">
        <f>'PLANTILLA V6'!C22</f>
        <v>1</v>
      </c>
      <c r="D22" s="116" t="str">
        <f>'PLANTILLA V6'!D22</f>
        <v>pza</v>
      </c>
      <c r="E22" s="125">
        <v>0</v>
      </c>
      <c r="F22" s="116" t="b">
        <v>0</v>
      </c>
      <c r="G22" s="116" t="b">
        <v>0</v>
      </c>
      <c r="H22" s="116" t="b">
        <v>0</v>
      </c>
      <c r="I22" s="116" t="b">
        <v>0</v>
      </c>
      <c r="J22" s="119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25">
        <f>'PLANTILLA V6'!C23</f>
        <v>1</v>
      </c>
      <c r="D23" s="116" t="str">
        <f>'PLANTILLA V6'!D23</f>
        <v>pza</v>
      </c>
      <c r="E23" s="125">
        <v>0</v>
      </c>
      <c r="F23" s="116" t="b">
        <v>0</v>
      </c>
      <c r="G23" s="116" t="b">
        <v>0</v>
      </c>
      <c r="H23" s="116" t="b">
        <v>0</v>
      </c>
      <c r="I23" s="116" t="b">
        <v>0</v>
      </c>
      <c r="J23" s="119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25">
        <f>'PLANTILLA V6'!C24</f>
        <v>1</v>
      </c>
      <c r="D24" s="116" t="str">
        <f>'PLANTILLA V6'!D24</f>
        <v>pza</v>
      </c>
      <c r="E24" s="125">
        <v>0</v>
      </c>
      <c r="F24" s="116" t="b">
        <v>0</v>
      </c>
      <c r="G24" s="116" t="b">
        <v>0</v>
      </c>
      <c r="H24" s="116" t="b">
        <v>0</v>
      </c>
      <c r="I24" s="116" t="b">
        <v>0</v>
      </c>
      <c r="J24" s="119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25">
        <f>'PLANTILLA V6'!C25</f>
        <v>1</v>
      </c>
      <c r="D25" s="116" t="str">
        <f>'PLANTILLA V6'!D25</f>
        <v>pza</v>
      </c>
      <c r="E25" s="125">
        <v>0</v>
      </c>
      <c r="F25" s="116" t="b">
        <v>0</v>
      </c>
      <c r="G25" s="116" t="b">
        <v>0</v>
      </c>
      <c r="H25" s="116" t="b">
        <v>0</v>
      </c>
      <c r="I25" s="116" t="b">
        <v>0</v>
      </c>
      <c r="J25" s="119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25">
        <f>'PLANTILLA V6'!C26</f>
        <v>1</v>
      </c>
      <c r="D26" s="116" t="str">
        <f>'PLANTILLA V6'!D26</f>
        <v>pza</v>
      </c>
      <c r="E26" s="125">
        <v>0</v>
      </c>
      <c r="F26" s="116" t="b">
        <v>0</v>
      </c>
      <c r="G26" s="116" t="b">
        <v>0</v>
      </c>
      <c r="H26" s="116" t="b">
        <v>0</v>
      </c>
      <c r="I26" s="116" t="b">
        <v>0</v>
      </c>
      <c r="J26" s="119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25">
        <f>'PLANTILLA V6'!C27</f>
        <v>1</v>
      </c>
      <c r="D27" s="116" t="str">
        <f>'PLANTILLA V6'!D27</f>
        <v>pza</v>
      </c>
      <c r="E27" s="125">
        <v>0</v>
      </c>
      <c r="F27" s="116" t="b">
        <v>0</v>
      </c>
      <c r="G27" s="116" t="b">
        <v>0</v>
      </c>
      <c r="H27" s="116" t="b">
        <v>0</v>
      </c>
      <c r="I27" s="116" t="b">
        <v>0</v>
      </c>
      <c r="J27" s="119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25">
        <f>'PLANTILLA V6'!C28</f>
        <v>1</v>
      </c>
      <c r="D28" s="116" t="str">
        <f>'PLANTILLA V6'!D28</f>
        <v>pza</v>
      </c>
      <c r="E28" s="125">
        <v>0</v>
      </c>
      <c r="F28" s="116" t="b">
        <v>0</v>
      </c>
      <c r="G28" s="116" t="b">
        <v>0</v>
      </c>
      <c r="H28" s="116" t="b">
        <v>0</v>
      </c>
      <c r="I28" s="116" t="b">
        <v>0</v>
      </c>
      <c r="J28" s="119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25">
        <f>'PLANTILLA V6'!C29</f>
        <v>1</v>
      </c>
      <c r="D29" s="116" t="str">
        <f>'PLANTILLA V6'!D29</f>
        <v>pza</v>
      </c>
      <c r="E29" s="125">
        <v>0</v>
      </c>
      <c r="F29" s="116" t="b">
        <v>0</v>
      </c>
      <c r="G29" s="116" t="b">
        <v>0</v>
      </c>
      <c r="H29" s="116" t="b">
        <v>0</v>
      </c>
      <c r="I29" s="116" t="b">
        <v>0</v>
      </c>
      <c r="J29" s="119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25">
        <f>'PLANTILLA V6'!C30</f>
        <v>1</v>
      </c>
      <c r="D30" s="116" t="str">
        <f>'PLANTILLA V6'!D30</f>
        <v>pza</v>
      </c>
      <c r="E30" s="125">
        <v>0</v>
      </c>
      <c r="F30" s="116" t="b">
        <v>0</v>
      </c>
      <c r="G30" s="116" t="b">
        <v>0</v>
      </c>
      <c r="H30" s="116" t="b">
        <v>0</v>
      </c>
      <c r="I30" s="116" t="b">
        <v>0</v>
      </c>
      <c r="J30" s="119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25">
        <f>'PLANTILLA V6'!C31</f>
        <v>1</v>
      </c>
      <c r="D31" s="116" t="str">
        <f>'PLANTILLA V6'!D31</f>
        <v>pza</v>
      </c>
      <c r="E31" s="125">
        <v>0</v>
      </c>
      <c r="F31" s="116" t="b">
        <v>0</v>
      </c>
      <c r="G31" s="116" t="b">
        <v>0</v>
      </c>
      <c r="H31" s="116" t="b">
        <v>0</v>
      </c>
      <c r="I31" s="116" t="b">
        <v>0</v>
      </c>
      <c r="J31" s="119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25">
        <f>'PLANTILLA V6'!C32</f>
        <v>1</v>
      </c>
      <c r="D32" s="116" t="str">
        <f>'PLANTILLA V6'!D32</f>
        <v>pza</v>
      </c>
      <c r="E32" s="125">
        <v>0</v>
      </c>
      <c r="F32" s="116" t="b">
        <v>0</v>
      </c>
      <c r="G32" s="116" t="b">
        <v>0</v>
      </c>
      <c r="H32" s="116" t="b">
        <v>0</v>
      </c>
      <c r="I32" s="116" t="b">
        <v>0</v>
      </c>
      <c r="J32" s="119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1" t="str">
        <f>'PLANTILLA V6'!A33</f>
        <v>Maquinaria</v>
      </c>
      <c r="B33" s="141"/>
      <c r="C33" s="125">
        <f>'PLANTILLA V6'!C33</f>
        <v>0</v>
      </c>
      <c r="D33" s="116">
        <f>'PLANTILLA V6'!D33</f>
        <v>0</v>
      </c>
      <c r="E33" s="125">
        <v>0</v>
      </c>
      <c r="F33" s="116" t="b">
        <v>0</v>
      </c>
      <c r="G33" s="116" t="b">
        <v>0</v>
      </c>
      <c r="H33" s="116" t="b">
        <v>0</v>
      </c>
      <c r="I33" s="116" t="b">
        <v>0</v>
      </c>
      <c r="J33" s="123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5.75" customHeight="1" x14ac:dyDescent="0.9">
      <c r="A34" s="124" t="str">
        <f>'PLANTILLA V6'!A34</f>
        <v>Ma</v>
      </c>
      <c r="B34" s="124" t="str">
        <f>'PLANTILLA V6'!B34</f>
        <v>Sierra Moto-Saw</v>
      </c>
      <c r="C34" s="125">
        <f>'PLANTILLA V6'!C34</f>
        <v>1</v>
      </c>
      <c r="D34" s="116" t="str">
        <f>'PLANTILLA V6'!D34</f>
        <v>pza</v>
      </c>
      <c r="E34" s="125">
        <v>0</v>
      </c>
      <c r="F34" s="116" t="b">
        <v>0</v>
      </c>
      <c r="G34" s="116" t="b">
        <v>0</v>
      </c>
      <c r="H34" s="116" t="b">
        <v>0</v>
      </c>
      <c r="I34" s="116" t="b">
        <v>1</v>
      </c>
      <c r="J34" s="119" cm="1">
        <f t="array" ref="J34">_xlfn.IFS(LEN(A34)&gt;2,A35,SUM(E34:I34)=0,0,F34,$F$7*F34*E34,G34,$G$7*G34*E34,AND(H34,A34="Co"),$H$7*H34*E34,AND(H34,A34="Re"),$H$7*H34*E34,H34,$J$7*H34*E34,I34,$I$7*I34*E34)</f>
        <v>0</v>
      </c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5.75" customHeight="1" x14ac:dyDescent="0.9">
      <c r="A35" s="124" t="str">
        <f>'PLANTILLA V6'!A35</f>
        <v>Ma</v>
      </c>
      <c r="B35" s="124" t="str">
        <f>'PLANTILLA V6'!B35</f>
        <v>Taladro inalámbrico</v>
      </c>
      <c r="C35" s="125">
        <f>'PLANTILLA V6'!C35</f>
        <v>1</v>
      </c>
      <c r="D35" s="116" t="str">
        <f>'PLANTILLA V6'!D35</f>
        <v>pza</v>
      </c>
      <c r="E35" s="125">
        <v>0</v>
      </c>
      <c r="F35" s="116" t="b">
        <v>0</v>
      </c>
      <c r="G35" s="116" t="b">
        <v>0</v>
      </c>
      <c r="H35" s="116" t="b">
        <v>0</v>
      </c>
      <c r="I35" s="116" t="b">
        <v>1</v>
      </c>
      <c r="J35" s="119" cm="1">
        <f t="array" ref="J35">_xlfn.IFS(LEN(A35)&gt;2,A36,SUM(E35:I35)=0,0,F35,$F$7*F35*E35,G35,$G$7*G35*E35,AND(H35,A35="Co"),$H$7*H35*E35,AND(H35,A35="Re"),$H$7*H35*E35,H35,$J$7*H35*E35,I35,$I$7*I35*E35)</f>
        <v>0</v>
      </c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5.75" customHeight="1" x14ac:dyDescent="0.9">
      <c r="A36" s="124" t="str">
        <f>'PLANTILLA V6'!A36</f>
        <v>Ma</v>
      </c>
      <c r="B36" s="124" t="str">
        <f>'PLANTILLA V6'!B36</f>
        <v>Base para taladro</v>
      </c>
      <c r="C36" s="125">
        <f>'PLANTILLA V6'!C36</f>
        <v>1</v>
      </c>
      <c r="D36" s="116" t="str">
        <f>'PLANTILLA V6'!D36</f>
        <v>pza</v>
      </c>
      <c r="E36" s="125">
        <v>0</v>
      </c>
      <c r="F36" s="116" t="b">
        <v>0</v>
      </c>
      <c r="G36" s="116" t="b">
        <v>0</v>
      </c>
      <c r="H36" s="116" t="b">
        <v>0</v>
      </c>
      <c r="I36" s="116" t="b">
        <v>1</v>
      </c>
      <c r="J36" s="119" cm="1">
        <f t="array" ref="J36">_xlfn.IFS(LEN(A36)&gt;2,A37,SUM(E36:I36)=0,0,F36,$F$7*F36*E36,G36,$G$7*G36*E36,AND(H36,A36="Co"),$H$7*H36*E36,AND(H36,A36="Re"),$H$7*H36*E36,H36,$J$7*H36*E36,I36,$I$7*I36*E36)</f>
        <v>0</v>
      </c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5.75" customHeight="1" x14ac:dyDescent="0.9">
      <c r="A37" s="124" t="str">
        <f>'PLANTILLA V6'!A37</f>
        <v>Ma</v>
      </c>
      <c r="B37" s="124" t="str">
        <f>'PLANTILLA V6'!B37</f>
        <v>Prensas de ajuste rápido de 6"</v>
      </c>
      <c r="C37" s="125">
        <f>'PLANTILLA V6'!C37</f>
        <v>4</v>
      </c>
      <c r="D37" s="116" t="str">
        <f>'PLANTILLA V6'!D37</f>
        <v>pza</v>
      </c>
      <c r="E37" s="125">
        <v>0</v>
      </c>
      <c r="F37" s="116" t="b">
        <v>0</v>
      </c>
      <c r="G37" s="116" t="b">
        <v>0</v>
      </c>
      <c r="H37" s="116" t="b">
        <v>0</v>
      </c>
      <c r="I37" s="116" t="b">
        <v>1</v>
      </c>
      <c r="J37" s="119" cm="1">
        <f t="array" ref="J37">_xlfn.IFS(LEN(A37)&gt;2,A38,SUM(E37:I37)=0,0,F37,$F$7*F37*E37,G37,$G$7*G37*E37,AND(H37,A37="Co"),$H$7*H37*E37,AND(H37,A37="Re"),$H$7*H37*E37,H37,$J$7*H37*E37,I37,$I$7*I37*E37)</f>
        <v>0</v>
      </c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5.75" customHeight="1" x14ac:dyDescent="0.9">
      <c r="A38" s="124" t="str">
        <f>'PLANTILLA V6'!A38</f>
        <v>Ma</v>
      </c>
      <c r="B38" s="124" t="str">
        <f>'PLANTILLA V6'!B38</f>
        <v>Juego de 13 brocas de alta velocidad para madera (medidas: 1/16”, 5/64", 3/32", 7/64", 1/8", 9/64", 5/32", 11/64", 3/16", 13/64", 7/32", 1/4" y 5/16”)</v>
      </c>
      <c r="C38" s="125">
        <f>'PLANTILLA V6'!C38</f>
        <v>1</v>
      </c>
      <c r="D38" s="116" t="str">
        <f>'PLANTILLA V6'!D38</f>
        <v>pza</v>
      </c>
      <c r="E38" s="125">
        <v>0</v>
      </c>
      <c r="F38" s="116" t="b">
        <v>0</v>
      </c>
      <c r="G38" s="116" t="b">
        <v>0</v>
      </c>
      <c r="H38" s="116" t="b">
        <v>0</v>
      </c>
      <c r="I38" s="116" t="b">
        <v>1</v>
      </c>
      <c r="J38" s="119" cm="1">
        <f t="array" ref="J38">_xlfn.IFS(LEN(A38)&gt;2,A39,SUM(E38:I38)=0,0,F38,$F$7*F38*E38,G38,$G$7*G38*E38,AND(H38,A38="Co"),$H$7*H38*E38,AND(H38,A38="Re"),$H$7*H38*E38,H38,$J$7*H38*E38,I38,$I$7*I38*E38)</f>
        <v>0</v>
      </c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5.75" customHeight="1" x14ac:dyDescent="0.9">
      <c r="A39" s="124">
        <f>'PLANTILLA V6'!A39</f>
        <v>0</v>
      </c>
      <c r="B39" s="124">
        <f>'PLANTILLA V6'!B39</f>
        <v>0</v>
      </c>
      <c r="C39" s="125">
        <f>'PLANTILLA V6'!C39</f>
        <v>1</v>
      </c>
      <c r="D39" s="116" t="str">
        <f>'PLANTILLA V6'!D39</f>
        <v>pza</v>
      </c>
      <c r="E39" s="125">
        <v>0</v>
      </c>
      <c r="F39" s="116" t="b">
        <v>0</v>
      </c>
      <c r="G39" s="116" t="b">
        <v>0</v>
      </c>
      <c r="H39" s="116" t="b">
        <v>0</v>
      </c>
      <c r="I39" s="116" t="b">
        <v>0</v>
      </c>
      <c r="J39" s="119" cm="1">
        <f t="array" ref="J39">_xlfn.IFS(LEN(A39)&gt;2,A40,SUM(E39:I39)=0,0,F39,$F$7*F39*E39,G39,$G$7*G39*E39,AND(H39,A39="Co"),$H$7*H39*E39,AND(H39,A39="Re"),$H$7*H39*E39,H39,$J$7*H39*E39,I39,$I$7*I39*E39)</f>
        <v>0</v>
      </c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5.75" customHeight="1" x14ac:dyDescent="0.9">
      <c r="A40" s="124">
        <f>'PLANTILLA V6'!A40</f>
        <v>0</v>
      </c>
      <c r="B40" s="124">
        <f>'PLANTILLA V6'!B40</f>
        <v>0</v>
      </c>
      <c r="C40" s="125">
        <f>'PLANTILLA V6'!C40</f>
        <v>1</v>
      </c>
      <c r="D40" s="116" t="str">
        <f>'PLANTILLA V6'!D40</f>
        <v>pza</v>
      </c>
      <c r="E40" s="125">
        <v>0</v>
      </c>
      <c r="F40" s="116" t="b">
        <v>0</v>
      </c>
      <c r="G40" s="116" t="b">
        <v>0</v>
      </c>
      <c r="H40" s="116" t="b">
        <v>0</v>
      </c>
      <c r="I40" s="116" t="b">
        <v>0</v>
      </c>
      <c r="J40" s="119" cm="1">
        <f t="array" ref="J40">_xlfn.IFS(LEN(A40)&gt;2,A41,SUM(E40:I40)=0,0,F40,$F$7*F40*E40,G40,$G$7*G40*E40,AND(H40,A40="Co"),$H$7*H40*E40,AND(H40,A40="Re"),$H$7*H40*E40,H40,$J$7*H40*E40,I40,$I$7*I40*E40)</f>
        <v>0</v>
      </c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5.75" customHeight="1" x14ac:dyDescent="0.9">
      <c r="A41" s="124">
        <f>'PLANTILLA V6'!A41</f>
        <v>0</v>
      </c>
      <c r="B41" s="124">
        <f>'PLANTILLA V6'!B41</f>
        <v>0</v>
      </c>
      <c r="C41" s="125">
        <f>'PLANTILLA V6'!C41</f>
        <v>1</v>
      </c>
      <c r="D41" s="116" t="str">
        <f>'PLANTILLA V6'!D41</f>
        <v>pza</v>
      </c>
      <c r="E41" s="125">
        <v>0</v>
      </c>
      <c r="F41" s="116" t="b">
        <v>0</v>
      </c>
      <c r="G41" s="116" t="b">
        <v>0</v>
      </c>
      <c r="H41" s="116" t="b">
        <v>0</v>
      </c>
      <c r="I41" s="116" t="b">
        <v>0</v>
      </c>
      <c r="J41" s="119" cm="1">
        <f t="array" ref="J41">_xlfn.IFS(LEN(A41)&gt;2,A42,SUM(E41:I41)=0,0,F41,$F$7*F41*E41,G41,$G$7*G41*E41,AND(H41,A41="Co"),$H$7*H41*E41,AND(H41,A41="Re"),$H$7*H41*E41,H41,$J$7*H41*E41,I41,$I$7*I41*E41)</f>
        <v>0</v>
      </c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5.75" customHeight="1" x14ac:dyDescent="0.9">
      <c r="A42" s="124">
        <f>'PLANTILLA V6'!A42</f>
        <v>0</v>
      </c>
      <c r="B42" s="124">
        <f>'PLANTILLA V6'!B42</f>
        <v>0</v>
      </c>
      <c r="C42" s="125">
        <f>'PLANTILLA V6'!C42</f>
        <v>1</v>
      </c>
      <c r="D42" s="116" t="str">
        <f>'PLANTILLA V6'!D42</f>
        <v>pza</v>
      </c>
      <c r="E42" s="125">
        <v>0</v>
      </c>
      <c r="F42" s="116" t="b">
        <v>0</v>
      </c>
      <c r="G42" s="116" t="b">
        <v>0</v>
      </c>
      <c r="H42" s="116" t="b">
        <v>0</v>
      </c>
      <c r="I42" s="116" t="b">
        <v>0</v>
      </c>
      <c r="J42" s="119" cm="1">
        <f t="array" ref="J42">_xlfn.IFS(LEN(A42)&gt;2,A43,SUM(E42:I42)=0,0,F42,$F$7*F42*E42,G42,$G$7*G42*E42,AND(H42,A42="Co"),$H$7*H42*E42,AND(H42,A42="Re"),$H$7*H42*E42,H42,$J$7*H42*E42,I42,$I$7*I42*E42)</f>
        <v>0</v>
      </c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5.75" customHeight="1" x14ac:dyDescent="0.9">
      <c r="A43" s="124">
        <f>'PLANTILLA V6'!A43</f>
        <v>0</v>
      </c>
      <c r="B43" s="124">
        <f>'PLANTILLA V6'!B43</f>
        <v>0</v>
      </c>
      <c r="C43" s="125">
        <f>'PLANTILLA V6'!C43</f>
        <v>1</v>
      </c>
      <c r="D43" s="116" t="str">
        <f>'PLANTILLA V6'!D43</f>
        <v>pza</v>
      </c>
      <c r="E43" s="125">
        <v>0</v>
      </c>
      <c r="F43" s="116" t="b">
        <v>0</v>
      </c>
      <c r="G43" s="116" t="b">
        <v>0</v>
      </c>
      <c r="H43" s="116" t="b">
        <v>0</v>
      </c>
      <c r="I43" s="116" t="b">
        <v>0</v>
      </c>
      <c r="J43" s="119" cm="1">
        <f t="array" ref="J43">_xlfn.IFS(LEN(A43)&gt;2,A44,SUM(E43:I43)=0,0,F43,$F$7*F43*E43,G43,$G$7*G43*E43,AND(H43,A43="Co"),$H$7*H43*E43,AND(H43,A43="Re"),$H$7*H43*E43,H43,$J$7*H43*E43,I43,$I$7*I43*E43)</f>
        <v>0</v>
      </c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5.75" customHeight="1" x14ac:dyDescent="0.9">
      <c r="A44" s="124">
        <f>'PLANTILLA V6'!A44</f>
        <v>0</v>
      </c>
      <c r="B44" s="124">
        <f>'PLANTILLA V6'!B44</f>
        <v>0</v>
      </c>
      <c r="C44" s="125">
        <f>'PLANTILLA V6'!C44</f>
        <v>1</v>
      </c>
      <c r="D44" s="116" t="str">
        <f>'PLANTILLA V6'!D44</f>
        <v>pza</v>
      </c>
      <c r="E44" s="125">
        <v>0</v>
      </c>
      <c r="F44" s="116" t="b">
        <v>0</v>
      </c>
      <c r="G44" s="116" t="b">
        <v>0</v>
      </c>
      <c r="H44" s="116" t="b">
        <v>0</v>
      </c>
      <c r="I44" s="116" t="b">
        <v>0</v>
      </c>
      <c r="J44" s="119" cm="1">
        <f t="array" ref="J44">_xlfn.IFS(LEN(A44)&gt;2,A45,SUM(E44:I44)=0,0,F44,$F$7*F44*E44,G44,$G$7*G44*E44,AND(H44,A44="Co"),$H$7*H44*E44,AND(H44,A44="Re"),$H$7*H44*E44,H44,$J$7*H44*E44,I44,$I$7*I44*E44)</f>
        <v>0</v>
      </c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5.75" customHeight="1" x14ac:dyDescent="0.9">
      <c r="A45" s="124">
        <f>'PLANTILLA V6'!A45</f>
        <v>0</v>
      </c>
      <c r="B45" s="124">
        <f>'PLANTILLA V6'!B45</f>
        <v>0</v>
      </c>
      <c r="C45" s="125">
        <f>'PLANTILLA V6'!C45</f>
        <v>1</v>
      </c>
      <c r="D45" s="116" t="str">
        <f>'PLANTILLA V6'!D45</f>
        <v>pza</v>
      </c>
      <c r="E45" s="125">
        <v>0</v>
      </c>
      <c r="F45" s="116" t="b">
        <v>0</v>
      </c>
      <c r="G45" s="116" t="b">
        <v>0</v>
      </c>
      <c r="H45" s="116" t="b">
        <v>0</v>
      </c>
      <c r="I45" s="116" t="b">
        <v>0</v>
      </c>
      <c r="J45" s="119" cm="1">
        <f t="array" ref="J45">_xlfn.IFS(LEN(A45)&gt;2,A46,SUM(E45:I45)=0,0,F45,$F$7*F45*E45,G45,$G$7*G45*E45,AND(H45,A45="Co"),$H$7*H45*E45,AND(H45,A45="Re"),$H$7*H45*E45,H45,$J$7*H45*E45,I45,$I$7*I45*E45)</f>
        <v>0</v>
      </c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5.75" customHeight="1" x14ac:dyDescent="0.9">
      <c r="A46" s="124">
        <f>'PLANTILLA V6'!A46</f>
        <v>0</v>
      </c>
      <c r="B46" s="124">
        <f>'PLANTILLA V6'!B46</f>
        <v>0</v>
      </c>
      <c r="C46" s="125">
        <f>'PLANTILLA V6'!C46</f>
        <v>1</v>
      </c>
      <c r="D46" s="116" t="str">
        <f>'PLANTILLA V6'!D46</f>
        <v>pza</v>
      </c>
      <c r="E46" s="125">
        <v>0</v>
      </c>
      <c r="F46" s="116" t="b">
        <v>0</v>
      </c>
      <c r="G46" s="116" t="b">
        <v>0</v>
      </c>
      <c r="H46" s="116" t="b">
        <v>0</v>
      </c>
      <c r="I46" s="116" t="b">
        <v>0</v>
      </c>
      <c r="J46" s="119" cm="1">
        <f t="array" ref="J46">_xlfn.IFS(LEN(A46)&gt;2,A47,SUM(E46:I46)=0,0,F46,$F$7*F46*E46,G46,$G$7*G46*E46,AND(H46,A46="Co"),$H$7*H46*E46,AND(H46,A46="Re"),$H$7*H46*E46,H46,$J$7*H46*E46,I46,$I$7*I46*E46)</f>
        <v>0</v>
      </c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5.75" customHeight="1" x14ac:dyDescent="0.9">
      <c r="A47" s="124">
        <f>'PLANTILLA V6'!A47</f>
        <v>0</v>
      </c>
      <c r="B47" s="124">
        <f>'PLANTILLA V6'!B47</f>
        <v>0</v>
      </c>
      <c r="C47" s="125">
        <f>'PLANTILLA V6'!C47</f>
        <v>1</v>
      </c>
      <c r="D47" s="116" t="str">
        <f>'PLANTILLA V6'!D47</f>
        <v>pza</v>
      </c>
      <c r="E47" s="125">
        <v>0</v>
      </c>
      <c r="F47" s="116" t="b">
        <v>0</v>
      </c>
      <c r="G47" s="116" t="b">
        <v>0</v>
      </c>
      <c r="H47" s="116" t="b">
        <v>0</v>
      </c>
      <c r="I47" s="116" t="b">
        <v>0</v>
      </c>
      <c r="J47" s="119" cm="1">
        <f t="array" ref="J47">_xlfn.IFS(LEN(A47)&gt;2,A48,SUM(E47:I47)=0,0,F47,$F$7*F47*E47,G47,$G$7*G47*E47,AND(H47,A47="Co"),$H$7*H47*E47,AND(H47,A47="Re"),$H$7*H47*E47,H47,$J$7*H47*E47,I47,$I$7*I47*E47)</f>
        <v>0</v>
      </c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5.75" customHeight="1" x14ac:dyDescent="0.9">
      <c r="A48" s="124">
        <f>'PLANTILLA V6'!A48</f>
        <v>0</v>
      </c>
      <c r="B48" s="124">
        <f>'PLANTILLA V6'!B48</f>
        <v>0</v>
      </c>
      <c r="C48" s="125">
        <f>'PLANTILLA V6'!C48</f>
        <v>1</v>
      </c>
      <c r="D48" s="116" t="str">
        <f>'PLANTILLA V6'!D48</f>
        <v>pza</v>
      </c>
      <c r="E48" s="125">
        <v>0</v>
      </c>
      <c r="F48" s="116" t="b">
        <v>0</v>
      </c>
      <c r="G48" s="116" t="b">
        <v>0</v>
      </c>
      <c r="H48" s="116" t="b">
        <v>0</v>
      </c>
      <c r="I48" s="116" t="b">
        <v>0</v>
      </c>
      <c r="J48" s="119" cm="1">
        <f t="array" ref="J48">_xlfn.IFS(LEN(A48)&gt;2,A49,SUM(E48:I48)=0,0,F48,$F$7*F48*E48,G48,$G$7*G48*E48,AND(H48,A48="Co"),$H$7*H48*E48,AND(H48,A48="Re"),$H$7*H48*E48,H48,$J$7*H48*E48,I48,$I$7*I48*E48)</f>
        <v>0</v>
      </c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5.75" customHeight="1" x14ac:dyDescent="0.9">
      <c r="A49" s="124">
        <f>'PLANTILLA V6'!A49</f>
        <v>0</v>
      </c>
      <c r="B49" s="124">
        <f>'PLANTILLA V6'!B49</f>
        <v>0</v>
      </c>
      <c r="C49" s="125">
        <f>'PLANTILLA V6'!C49</f>
        <v>1</v>
      </c>
      <c r="D49" s="116" t="str">
        <f>'PLANTILLA V6'!D49</f>
        <v>pza</v>
      </c>
      <c r="E49" s="125">
        <v>0</v>
      </c>
      <c r="F49" s="116" t="b">
        <v>0</v>
      </c>
      <c r="G49" s="116" t="b">
        <v>0</v>
      </c>
      <c r="H49" s="116" t="b">
        <v>0</v>
      </c>
      <c r="I49" s="116" t="b">
        <v>0</v>
      </c>
      <c r="J49" s="119" cm="1">
        <f t="array" ref="J49">_xlfn.IFS(LEN(A49)&gt;2,A50,SUM(E49:I49)=0,0,F49,$F$7*F49*E49,G49,$G$7*G49*E49,AND(H49,A49="Co"),$H$7*H49*E49,AND(H49,A49="Re"),$H$7*H49*E49,H49,$J$7*H49*E49,I49,$I$7*I49*E49)</f>
        <v>0</v>
      </c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5.75" customHeight="1" x14ac:dyDescent="0.9">
      <c r="A50" s="124">
        <f>'PLANTILLA V6'!A50</f>
        <v>0</v>
      </c>
      <c r="B50" s="124">
        <f>'PLANTILLA V6'!B50</f>
        <v>0</v>
      </c>
      <c r="C50" s="125">
        <f>'PLANTILLA V6'!C50</f>
        <v>1</v>
      </c>
      <c r="D50" s="116" t="str">
        <f>'PLANTILLA V6'!D50</f>
        <v>pza</v>
      </c>
      <c r="E50" s="125">
        <v>0</v>
      </c>
      <c r="F50" s="116" t="b">
        <v>0</v>
      </c>
      <c r="G50" s="116" t="b">
        <v>0</v>
      </c>
      <c r="H50" s="116" t="b">
        <v>0</v>
      </c>
      <c r="I50" s="116" t="b">
        <v>0</v>
      </c>
      <c r="J50" s="119" cm="1">
        <f t="array" ref="J50">_xlfn.IFS(LEN(A50)&gt;2,A51,SUM(E50:I50)=0,0,F50,$F$7*F50*E50,G50,$G$7*G50*E50,AND(H50,A50="Co"),$H$7*H50*E50,AND(H50,A50="Re"),$H$7*H50*E50,H50,$J$7*H50*E50,I50,$I$7*I50*E50)</f>
        <v>0</v>
      </c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5.75" customHeight="1" x14ac:dyDescent="0.9">
      <c r="A51" s="124">
        <f>'PLANTILLA V6'!A51</f>
        <v>0</v>
      </c>
      <c r="B51" s="124">
        <f>'PLANTILLA V6'!B51</f>
        <v>0</v>
      </c>
      <c r="C51" s="125">
        <f>'PLANTILLA V6'!C51</f>
        <v>1</v>
      </c>
      <c r="D51" s="116" t="str">
        <f>'PLANTILLA V6'!D51</f>
        <v>pza</v>
      </c>
      <c r="E51" s="125">
        <v>0</v>
      </c>
      <c r="F51" s="116" t="b">
        <v>0</v>
      </c>
      <c r="G51" s="116" t="b">
        <v>0</v>
      </c>
      <c r="H51" s="116" t="b">
        <v>0</v>
      </c>
      <c r="I51" s="116" t="b">
        <v>0</v>
      </c>
      <c r="J51" s="119" cm="1">
        <f t="array" ref="J51">_xlfn.IFS(LEN(A51)&gt;2,A52,SUM(E51:I51)=0,0,F51,$F$7*F51*E51,G51,$G$7*G51*E51,AND(H51,A51="Co"),$H$7*H51*E51,AND(H51,A51="Re"),$H$7*H51*E51,H51,$J$7*H51*E51,I51,$I$7*I51*E51)</f>
        <v>0</v>
      </c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5.75" customHeight="1" x14ac:dyDescent="0.9">
      <c r="A52" s="124">
        <f>'PLANTILLA V6'!A52</f>
        <v>0</v>
      </c>
      <c r="B52" s="124">
        <f>'PLANTILLA V6'!B52</f>
        <v>0</v>
      </c>
      <c r="C52" s="125">
        <f>'PLANTILLA V6'!C52</f>
        <v>1</v>
      </c>
      <c r="D52" s="116" t="str">
        <f>'PLANTILLA V6'!D52</f>
        <v>pza</v>
      </c>
      <c r="E52" s="125">
        <v>0</v>
      </c>
      <c r="F52" s="116" t="b">
        <v>0</v>
      </c>
      <c r="G52" s="116" t="b">
        <v>0</v>
      </c>
      <c r="H52" s="116" t="b">
        <v>0</v>
      </c>
      <c r="I52" s="116" t="b">
        <v>0</v>
      </c>
      <c r="J52" s="119" cm="1">
        <f t="array" ref="J52">_xlfn.IFS(LEN(A52)&gt;2,A53,SUM(E52:I52)=0,0,F52,$F$7*F52*E52,G52,$G$7*G52*E52,AND(H52,A52="Co"),$H$7*H52*E52,AND(H52,A52="Re"),$H$7*H52*E52,H52,$J$7*H52*E52,I52,$I$7*I52*E52)</f>
        <v>0</v>
      </c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5.75" customHeight="1" x14ac:dyDescent="0.9">
      <c r="A53" s="172" t="str">
        <f>'PLANTILLA V6'!A53</f>
        <v>Herramientas manuales</v>
      </c>
      <c r="B53" s="141"/>
      <c r="C53" s="125">
        <f>'PLANTILLA V6'!C53</f>
        <v>0</v>
      </c>
      <c r="D53" s="116">
        <f>'PLANTILLA V6'!D53</f>
        <v>0</v>
      </c>
      <c r="E53" s="125">
        <v>0</v>
      </c>
      <c r="F53" s="116" t="b">
        <v>0</v>
      </c>
      <c r="G53" s="116" t="b">
        <v>0</v>
      </c>
      <c r="H53" s="116" t="b">
        <v>0</v>
      </c>
      <c r="I53" s="116" t="b">
        <v>0</v>
      </c>
      <c r="J53" s="123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5.75" customHeight="1" x14ac:dyDescent="0.9">
      <c r="A54" s="124" t="str">
        <f>'PLANTILLA V6'!A54</f>
        <v>Hm</v>
      </c>
      <c r="B54" s="124" t="str">
        <f>'PLANTILLA V6'!B54</f>
        <v>Flexómetro</v>
      </c>
      <c r="C54" s="125">
        <f>'PLANTILLA V6'!C54</f>
        <v>1</v>
      </c>
      <c r="D54" s="116" t="str">
        <f>'PLANTILLA V6'!D54</f>
        <v>pza</v>
      </c>
      <c r="E54" s="125">
        <v>0</v>
      </c>
      <c r="F54" s="116" t="b">
        <v>0</v>
      </c>
      <c r="G54" s="116" t="b">
        <v>0</v>
      </c>
      <c r="H54" s="116" t="b">
        <v>1</v>
      </c>
      <c r="I54" s="116" t="b">
        <v>0</v>
      </c>
      <c r="J54" s="119" cm="1">
        <f t="array" ref="J54">_xlfn.IFS(LEN(A54)&gt;2,A55,SUM(E54:I54)=0,0,F54,$F$7*F54*E54,G54,$G$7*G54*E54,AND(H54,A54="Co"),$H$7*H54*E54,AND(H54,A54="Re"),$H$7*H54*E54,H54,$J$7*H54*E54,I54,$I$7*I54*E54)</f>
        <v>0</v>
      </c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5.75" customHeight="1" x14ac:dyDescent="0.9">
      <c r="A55" s="124" t="str">
        <f>'PLANTILLA V6'!A55</f>
        <v>Hm</v>
      </c>
      <c r="B55" s="124" t="str">
        <f>'PLANTILLA V6'!B55</f>
        <v>Cúter</v>
      </c>
      <c r="C55" s="125">
        <f>'PLANTILLA V6'!C55</f>
        <v>1</v>
      </c>
      <c r="D55" s="116" t="str">
        <f>'PLANTILLA V6'!D55</f>
        <v>pza</v>
      </c>
      <c r="E55" s="125">
        <v>0</v>
      </c>
      <c r="F55" s="116" t="b">
        <v>0</v>
      </c>
      <c r="G55" s="116" t="b">
        <v>0</v>
      </c>
      <c r="H55" s="116" t="b">
        <v>1</v>
      </c>
      <c r="I55" s="116" t="b">
        <v>0</v>
      </c>
      <c r="J55" s="119" cm="1">
        <f t="array" ref="J55">_xlfn.IFS(LEN(A55)&gt;2,A56,SUM(E55:I55)=0,0,F55,$F$7*F55*E55,G55,$G$7*G55*E55,AND(H55,A55="Co"),$H$7*H55*E55,AND(H55,A55="Re"),$H$7*H55*E55,H55,$J$7*H55*E55,I55,$I$7*I55*E55)</f>
        <v>0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5.75" customHeight="1" x14ac:dyDescent="0.9">
      <c r="A56" s="124" t="str">
        <f>'PLANTILLA V6'!A56</f>
        <v>Hm</v>
      </c>
      <c r="B56" s="124" t="str">
        <f>'PLANTILLA V6'!B56</f>
        <v>Pistola de silicón</v>
      </c>
      <c r="C56" s="125">
        <f>'PLANTILLA V6'!C56</f>
        <v>1</v>
      </c>
      <c r="D56" s="116" t="str">
        <f>'PLANTILLA V6'!D56</f>
        <v>pza</v>
      </c>
      <c r="E56" s="125">
        <v>0</v>
      </c>
      <c r="F56" s="116" t="b">
        <v>0</v>
      </c>
      <c r="G56" s="116" t="b">
        <v>0</v>
      </c>
      <c r="H56" s="116" t="b">
        <v>1</v>
      </c>
      <c r="I56" s="116" t="b">
        <v>0</v>
      </c>
      <c r="J56" s="119" cm="1">
        <f t="array" ref="J56">_xlfn.IFS(LEN(A56)&gt;2,A57,SUM(E56:I56)=0,0,F56,$F$7*F56*E56,G56,$G$7*G56*E56,AND(H56,A56="Co"),$H$7*H56*E56,AND(H56,A56="Re"),$H$7*H56*E56,H56,$J$7*H56*E56,I56,$I$7*I56*E56)</f>
        <v>0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5.75" customHeight="1" x14ac:dyDescent="0.9">
      <c r="A57" s="124" t="str">
        <f>'PLANTILLA V6'!A57</f>
        <v>Hm</v>
      </c>
      <c r="B57" s="124" t="str">
        <f>'PLANTILLA V6'!B57</f>
        <v>Desarmador plano</v>
      </c>
      <c r="C57" s="125">
        <f>'PLANTILLA V6'!C57</f>
        <v>1</v>
      </c>
      <c r="D57" s="116" t="str">
        <f>'PLANTILLA V6'!D57</f>
        <v>pza</v>
      </c>
      <c r="E57" s="125">
        <v>0</v>
      </c>
      <c r="F57" s="116" t="b">
        <v>0</v>
      </c>
      <c r="G57" s="116" t="b">
        <v>0</v>
      </c>
      <c r="H57" s="116" t="b">
        <v>1</v>
      </c>
      <c r="I57" s="116" t="b">
        <v>0</v>
      </c>
      <c r="J57" s="119" cm="1">
        <f t="array" ref="J57">_xlfn.IFS(LEN(A57)&gt;2,A58,SUM(E57:I57)=0,0,F57,$F$7*F57*E57,G57,$G$7*G57*E57,AND(H57,A57="Co"),$H$7*H57*E57,AND(H57,A57="Re"),$H$7*H57*E57,H57,$J$7*H57*E57,I57,$I$7*I57*E57)</f>
        <v>0</v>
      </c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5.75" customHeight="1" x14ac:dyDescent="0.9">
      <c r="A58" s="124" t="str">
        <f>'PLANTILLA V6'!A58</f>
        <v>Hm</v>
      </c>
      <c r="B58" s="126" t="str">
        <f>'PLANTILLA V6'!B58</f>
        <v>Desarmador de cruz</v>
      </c>
      <c r="C58" s="125">
        <f>'PLANTILLA V6'!C58</f>
        <v>1</v>
      </c>
      <c r="D58" s="116" t="str">
        <f>'PLANTILLA V6'!D58</f>
        <v>pza</v>
      </c>
      <c r="E58" s="125">
        <v>0</v>
      </c>
      <c r="F58" s="116" t="b">
        <v>0</v>
      </c>
      <c r="G58" s="116" t="b">
        <v>0</v>
      </c>
      <c r="H58" s="116" t="b">
        <v>1</v>
      </c>
      <c r="I58" s="116" t="b">
        <v>0</v>
      </c>
      <c r="J58" s="119" cm="1">
        <f t="array" ref="J58">_xlfn.IFS(LEN(A58)&gt;2,A59,SUM(E58:I58)=0,0,F58,$F$7*F58*E58,G58,$G$7*G58*E58,AND(H58,A58="Co"),$H$7*H58*E58,AND(H58,A58="Re"),$H$7*H58*E58,H58,$J$7*H58*E58,I58,$I$7*I58*E58)</f>
        <v>0</v>
      </c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5.75" customHeight="1" x14ac:dyDescent="0.9">
      <c r="A59" s="124" t="str">
        <f>'PLANTILLA V6'!A59</f>
        <v>Hm</v>
      </c>
      <c r="B59" s="126" t="str">
        <f>'PLANTILLA V6'!B59</f>
        <v>Juego de puntas intercambiables para desarmador</v>
      </c>
      <c r="C59" s="125">
        <f>'PLANTILLA V6'!C59</f>
        <v>1</v>
      </c>
      <c r="D59" s="116" t="str">
        <f>'PLANTILLA V6'!D59</f>
        <v>juego</v>
      </c>
      <c r="E59" s="125">
        <v>0</v>
      </c>
      <c r="F59" s="116" t="b">
        <v>0</v>
      </c>
      <c r="G59" s="116" t="b">
        <v>0</v>
      </c>
      <c r="H59" s="116" t="b">
        <v>1</v>
      </c>
      <c r="I59" s="116" t="b">
        <v>0</v>
      </c>
      <c r="J59" s="119" cm="1">
        <f t="array" ref="J59">_xlfn.IFS(LEN(A59)&gt;2,A60,SUM(E59:I59)=0,0,F59,$F$7*F59*E59,G59,$G$7*G59*E59,AND(H59,A59="Co"),$H$7*H59*E59,AND(H59,A59="Re"),$H$7*H59*E59,H59,$J$7*H59*E59,I59,$I$7*I59*E59)</f>
        <v>0</v>
      </c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5.75" customHeight="1" x14ac:dyDescent="0.9">
      <c r="A60" s="124" t="str">
        <f>'PLANTILLA V6'!A60</f>
        <v>Hm</v>
      </c>
      <c r="B60" s="124" t="str">
        <f>'PLANTILLA V6'!B60</f>
        <v>Pinzas de punta</v>
      </c>
      <c r="C60" s="125">
        <f>'PLANTILLA V6'!C60</f>
        <v>1</v>
      </c>
      <c r="D60" s="116" t="str">
        <f>'PLANTILLA V6'!D60</f>
        <v>pza</v>
      </c>
      <c r="E60" s="125">
        <v>0</v>
      </c>
      <c r="F60" s="116" t="b">
        <v>0</v>
      </c>
      <c r="G60" s="116" t="b">
        <v>0</v>
      </c>
      <c r="H60" s="116" t="b">
        <v>1</v>
      </c>
      <c r="I60" s="116" t="b">
        <v>0</v>
      </c>
      <c r="J60" s="119" cm="1">
        <f t="array" ref="J60">_xlfn.IFS(LEN(A60)&gt;2,A61,SUM(E60:I60)=0,0,F60,$F$7*F60*E60,G60,$G$7*G60*E60,AND(H60,A60="Co"),$H$7*H60*E60,AND(H60,A60="Re"),$H$7*H60*E60,H60,$J$7*H60*E60,I60,$I$7*I60*E60)</f>
        <v>0</v>
      </c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5.75" customHeight="1" x14ac:dyDescent="0.9">
      <c r="A61" s="124" t="str">
        <f>'PLANTILLA V6'!A61</f>
        <v>Hm</v>
      </c>
      <c r="B61" s="124" t="str">
        <f>'PLANTILLA V6'!B61</f>
        <v>Pinzas de corte</v>
      </c>
      <c r="C61" s="125">
        <f>'PLANTILLA V6'!C61</f>
        <v>1</v>
      </c>
      <c r="D61" s="116" t="str">
        <f>'PLANTILLA V6'!D61</f>
        <v>pza</v>
      </c>
      <c r="E61" s="125">
        <v>0</v>
      </c>
      <c r="F61" s="116" t="b">
        <v>0</v>
      </c>
      <c r="G61" s="116" t="b">
        <v>0</v>
      </c>
      <c r="H61" s="116" t="b">
        <v>1</v>
      </c>
      <c r="I61" s="116" t="b">
        <v>0</v>
      </c>
      <c r="J61" s="119" cm="1">
        <f t="array" ref="J61">_xlfn.IFS(LEN(A61)&gt;2,A62,SUM(E61:I61)=0,0,F61,$F$7*F61*E61,G61,$G$7*G61*E61,AND(H61,A61="Co"),$H$7*H61*E61,AND(H61,A61="Re"),$H$7*H61*E61,H61,$J$7*H61*E61,I61,$I$7*I61*E61)</f>
        <v>0</v>
      </c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5.75" customHeight="1" x14ac:dyDescent="0.9">
      <c r="A62" s="124" t="str">
        <f>'PLANTILLA V6'!A62</f>
        <v>Hm</v>
      </c>
      <c r="B62" s="124" t="str">
        <f>'PLANTILLA V6'!B62</f>
        <v>Pinceles (delgado, mediano y grueso)</v>
      </c>
      <c r="C62" s="125">
        <f>'PLANTILLA V6'!C62</f>
        <v>1</v>
      </c>
      <c r="D62" s="116" t="str">
        <f>'PLANTILLA V6'!D62</f>
        <v>juego</v>
      </c>
      <c r="E62" s="125">
        <v>0</v>
      </c>
      <c r="F62" s="116" t="b">
        <v>0</v>
      </c>
      <c r="G62" s="116" t="b">
        <v>0</v>
      </c>
      <c r="H62" s="116" t="b">
        <v>1</v>
      </c>
      <c r="I62" s="116" t="b">
        <v>0</v>
      </c>
      <c r="J62" s="119" cm="1">
        <f t="array" ref="J62">_xlfn.IFS(LEN(A62)&gt;2,A63,SUM(E62:I62)=0,0,F62,$F$7*F62*E62,G62,$G$7*G62*E62,AND(H62,A62="Co"),$H$7*H62*E62,AND(H62,A62="Re"),$H$7*H62*E62,H62,$J$7*H62*E62,I62,$I$7*I62*E62)</f>
        <v>0</v>
      </c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5.75" customHeight="1" x14ac:dyDescent="0.9">
      <c r="A63" s="120">
        <f>'PLANTILLA V6'!A63</f>
        <v>0</v>
      </c>
      <c r="B63" s="116">
        <f>'PLANTILLA V6'!B63</f>
        <v>0</v>
      </c>
      <c r="C63" s="125">
        <f>'PLANTILLA V6'!C63</f>
        <v>1</v>
      </c>
      <c r="D63" s="116" t="str">
        <f>'PLANTILLA V6'!D63</f>
        <v>pza</v>
      </c>
      <c r="E63" s="125">
        <v>0</v>
      </c>
      <c r="F63" s="116" t="b">
        <v>0</v>
      </c>
      <c r="G63" s="116" t="b">
        <v>0</v>
      </c>
      <c r="H63" s="116" t="b">
        <v>0</v>
      </c>
      <c r="I63" s="116" t="b">
        <v>0</v>
      </c>
      <c r="J63" s="119" cm="1">
        <f t="array" ref="J63">_xlfn.IFS(LEN(A63)&gt;2,A64,SUM(E63:I63)=0,0,F63,$F$7*F63*E63,G63,$G$7*G63*E63,AND(H63,A63="Co"),$H$7*H63*E63,AND(H63,A63="Re"),$H$7*H63*E63,H63,$J$7*H63*E63,I63,$I$7*I63*E63)</f>
        <v>0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5.75" customHeight="1" x14ac:dyDescent="0.9">
      <c r="A64" s="120">
        <f>'PLANTILLA V6'!A64</f>
        <v>0</v>
      </c>
      <c r="B64" s="116">
        <f>'PLANTILLA V6'!B64</f>
        <v>0</v>
      </c>
      <c r="C64" s="125">
        <f>'PLANTILLA V6'!C64</f>
        <v>1</v>
      </c>
      <c r="D64" s="116" t="str">
        <f>'PLANTILLA V6'!D64</f>
        <v>pza</v>
      </c>
      <c r="E64" s="125">
        <v>0</v>
      </c>
      <c r="F64" s="116" t="b">
        <v>0</v>
      </c>
      <c r="G64" s="116" t="b">
        <v>0</v>
      </c>
      <c r="H64" s="116" t="b">
        <v>0</v>
      </c>
      <c r="I64" s="116" t="b">
        <v>0</v>
      </c>
      <c r="J64" s="119" cm="1">
        <f t="array" ref="J64">_xlfn.IFS(LEN(A64)&gt;2,A65,SUM(E64:I64)=0,0,F64,$F$7*F64*E64,G64,$G$7*G64*E64,AND(H64,A64="Co"),$H$7*H64*E64,AND(H64,A64="Re"),$H$7*H64*E64,H64,$J$7*H64*E64,I64,$I$7*I64*E64)</f>
        <v>0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5.75" customHeight="1" x14ac:dyDescent="0.9">
      <c r="A65" s="120">
        <f>'PLANTILLA V6'!A65</f>
        <v>0</v>
      </c>
      <c r="B65" s="116">
        <f>'PLANTILLA V6'!B65</f>
        <v>0</v>
      </c>
      <c r="C65" s="125">
        <f>'PLANTILLA V6'!C65</f>
        <v>1</v>
      </c>
      <c r="D65" s="116" t="str">
        <f>'PLANTILLA V6'!D65</f>
        <v>pza</v>
      </c>
      <c r="E65" s="125">
        <v>0</v>
      </c>
      <c r="F65" s="116" t="b">
        <v>0</v>
      </c>
      <c r="G65" s="116" t="b">
        <v>0</v>
      </c>
      <c r="H65" s="116" t="b">
        <v>0</v>
      </c>
      <c r="I65" s="116" t="b">
        <v>0</v>
      </c>
      <c r="J65" s="119" cm="1">
        <f t="array" ref="J65">_xlfn.IFS(LEN(A65)&gt;2,A66,SUM(E65:I65)=0,0,F65,$F$7*F65*E65,G65,$G$7*G65*E65,AND(H65,A65="Co"),$H$7*H65*E65,AND(H65,A65="Re"),$H$7*H65*E65,H65,$J$7*H65*E65,I65,$I$7*I65*E65)</f>
        <v>0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5.75" customHeight="1" x14ac:dyDescent="0.9">
      <c r="A66" s="120">
        <f>'PLANTILLA V6'!A66</f>
        <v>0</v>
      </c>
      <c r="B66" s="116">
        <f>'PLANTILLA V6'!B66</f>
        <v>0</v>
      </c>
      <c r="C66" s="125">
        <f>'PLANTILLA V6'!C66</f>
        <v>1</v>
      </c>
      <c r="D66" s="116" t="str">
        <f>'PLANTILLA V6'!D66</f>
        <v>pza</v>
      </c>
      <c r="E66" s="125">
        <v>0</v>
      </c>
      <c r="F66" s="116" t="b">
        <v>0</v>
      </c>
      <c r="G66" s="116" t="b">
        <v>0</v>
      </c>
      <c r="H66" s="116" t="b">
        <v>0</v>
      </c>
      <c r="I66" s="116" t="b">
        <v>0</v>
      </c>
      <c r="J66" s="119" cm="1">
        <f t="array" ref="J66">_xlfn.IFS(LEN(A66)&gt;2,A67,SUM(E66:I66)=0,0,F66,$F$7*F66*E66,G66,$G$7*G66*E66,AND(H66,A66="Co"),$H$7*H66*E66,AND(H66,A66="Re"),$H$7*H66*E66,H66,$J$7*H66*E66,I66,$I$7*I66*E66)</f>
        <v>0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5.75" customHeight="1" x14ac:dyDescent="0.9">
      <c r="A67" s="120">
        <f>'PLANTILLA V6'!A67</f>
        <v>0</v>
      </c>
      <c r="B67" s="116">
        <f>'PLANTILLA V6'!B67</f>
        <v>0</v>
      </c>
      <c r="C67" s="125">
        <f>'PLANTILLA V6'!C67</f>
        <v>1</v>
      </c>
      <c r="D67" s="116" t="str">
        <f>'PLANTILLA V6'!D67</f>
        <v>pza</v>
      </c>
      <c r="E67" s="125">
        <v>0</v>
      </c>
      <c r="F67" s="116" t="b">
        <v>0</v>
      </c>
      <c r="G67" s="116" t="b">
        <v>0</v>
      </c>
      <c r="H67" s="116" t="b">
        <v>0</v>
      </c>
      <c r="I67" s="116" t="b">
        <v>0</v>
      </c>
      <c r="J67" s="119" cm="1">
        <f t="array" ref="J67">_xlfn.IFS(LEN(A67)&gt;2,A68,SUM(E67:I67)=0,0,F67,$F$7*F67*E67,G67,$G$7*G67*E67,AND(H67,A67="Co"),$H$7*H67*E67,AND(H67,A67="Re"),$H$7*H67*E67,H67,$J$7*H67*E67,I67,$I$7*I67*E67)</f>
        <v>0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5.75" customHeight="1" x14ac:dyDescent="0.9">
      <c r="A68" s="120">
        <f>'PLANTILLA V6'!A68</f>
        <v>0</v>
      </c>
      <c r="B68" s="116">
        <f>'PLANTILLA V6'!B68</f>
        <v>0</v>
      </c>
      <c r="C68" s="125">
        <f>'PLANTILLA V6'!C68</f>
        <v>1</v>
      </c>
      <c r="D68" s="116" t="str">
        <f>'PLANTILLA V6'!D68</f>
        <v>pza</v>
      </c>
      <c r="E68" s="125">
        <v>0</v>
      </c>
      <c r="F68" s="116" t="b">
        <v>0</v>
      </c>
      <c r="G68" s="116" t="b">
        <v>0</v>
      </c>
      <c r="H68" s="116" t="b">
        <v>0</v>
      </c>
      <c r="I68" s="116" t="b">
        <v>0</v>
      </c>
      <c r="J68" s="119" cm="1">
        <f t="array" ref="J68">_xlfn.IFS(LEN(A68)&gt;2,A69,SUM(E68:I68)=0,0,F68,$F$7*F68*E68,G68,$G$7*G68*E68,AND(H68,A68="Co"),$H$7*H68*E68,AND(H68,A68="Re"),$H$7*H68*E68,H68,$J$7*H68*E68,I68,$I$7*I68*E68)</f>
        <v>0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5.75" customHeight="1" x14ac:dyDescent="0.9">
      <c r="A69" s="120">
        <f>'PLANTILLA V6'!A69</f>
        <v>0</v>
      </c>
      <c r="B69" s="116">
        <f>'PLANTILLA V6'!B69</f>
        <v>0</v>
      </c>
      <c r="C69" s="125">
        <f>'PLANTILLA V6'!C69</f>
        <v>1</v>
      </c>
      <c r="D69" s="116" t="str">
        <f>'PLANTILLA V6'!D69</f>
        <v>pza</v>
      </c>
      <c r="E69" s="125">
        <v>0</v>
      </c>
      <c r="F69" s="116" t="b">
        <v>0</v>
      </c>
      <c r="G69" s="116" t="b">
        <v>0</v>
      </c>
      <c r="H69" s="116" t="b">
        <v>0</v>
      </c>
      <c r="I69" s="116" t="b">
        <v>0</v>
      </c>
      <c r="J69" s="119" cm="1">
        <f t="array" ref="J69">_xlfn.IFS(LEN(A69)&gt;2,A70,SUM(E69:I69)=0,0,F69,$F$7*F69*E69,G69,$G$7*G69*E69,AND(H69,A69="Co"),$H$7*H69*E69,AND(H69,A69="Re"),$H$7*H69*E69,H69,$J$7*H69*E69,I69,$I$7*I69*E69)</f>
        <v>0</v>
      </c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5.75" customHeight="1" x14ac:dyDescent="0.9">
      <c r="A70" s="120">
        <f>'PLANTILLA V6'!A70</f>
        <v>0</v>
      </c>
      <c r="B70" s="116">
        <f>'PLANTILLA V6'!B70</f>
        <v>0</v>
      </c>
      <c r="C70" s="125">
        <f>'PLANTILLA V6'!C70</f>
        <v>1</v>
      </c>
      <c r="D70" s="116" t="str">
        <f>'PLANTILLA V6'!D70</f>
        <v>pza</v>
      </c>
      <c r="E70" s="125">
        <v>0</v>
      </c>
      <c r="F70" s="116" t="b">
        <v>0</v>
      </c>
      <c r="G70" s="116" t="b">
        <v>0</v>
      </c>
      <c r="H70" s="116" t="b">
        <v>0</v>
      </c>
      <c r="I70" s="116" t="b">
        <v>0</v>
      </c>
      <c r="J70" s="119" cm="1">
        <f t="array" ref="J70">_xlfn.IFS(LEN(A70)&gt;2,A71,SUM(E70:I70)=0,0,F70,$F$7*F70*E70,G70,$G$7*G70*E70,AND(H70,A70="Co"),$H$7*H70*E70,AND(H70,A70="Re"),$H$7*H70*E70,H70,$J$7*H70*E70,I70,$I$7*I70*E70)</f>
        <v>0</v>
      </c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5.75" customHeight="1" x14ac:dyDescent="0.9">
      <c r="A71" s="120">
        <f>'PLANTILLA V6'!A71</f>
        <v>0</v>
      </c>
      <c r="B71" s="116">
        <f>'PLANTILLA V6'!B71</f>
        <v>0</v>
      </c>
      <c r="C71" s="125">
        <f>'PLANTILLA V6'!C71</f>
        <v>1</v>
      </c>
      <c r="D71" s="116" t="str">
        <f>'PLANTILLA V6'!D71</f>
        <v>pza</v>
      </c>
      <c r="E71" s="125">
        <v>0</v>
      </c>
      <c r="F71" s="116" t="b">
        <v>0</v>
      </c>
      <c r="G71" s="116" t="b">
        <v>0</v>
      </c>
      <c r="H71" s="116" t="b">
        <v>0</v>
      </c>
      <c r="I71" s="116" t="b">
        <v>0</v>
      </c>
      <c r="J71" s="119" cm="1">
        <f t="array" ref="J71">_xlfn.IFS(LEN(A71)&gt;2,A72,SUM(E71:I71)=0,0,F71,$F$7*F71*E71,G71,$G$7*G71*E71,AND(H71,A71="Co"),$H$7*H71*E71,AND(H71,A71="Re"),$H$7*H71*E71,H71,$J$7*H71*E71,I71,$I$7*I71*E71)</f>
        <v>0</v>
      </c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5.75" customHeight="1" x14ac:dyDescent="0.9">
      <c r="A72" s="120">
        <f>'PLANTILLA V6'!A72</f>
        <v>0</v>
      </c>
      <c r="B72" s="116">
        <f>'PLANTILLA V6'!B72</f>
        <v>0</v>
      </c>
      <c r="C72" s="125">
        <f>'PLANTILLA V6'!C72</f>
        <v>1</v>
      </c>
      <c r="D72" s="116" t="str">
        <f>'PLANTILLA V6'!D72</f>
        <v>pza</v>
      </c>
      <c r="E72" s="125">
        <v>0</v>
      </c>
      <c r="F72" s="116" t="b">
        <v>0</v>
      </c>
      <c r="G72" s="116" t="b">
        <v>0</v>
      </c>
      <c r="H72" s="116" t="b">
        <v>0</v>
      </c>
      <c r="I72" s="116" t="b">
        <v>0</v>
      </c>
      <c r="J72" s="119" cm="1">
        <f t="array" ref="J72">_xlfn.IFS(LEN(A72)&gt;2,A73,SUM(E72:I72)=0,0,F72,$F$7*F72*E72,G72,$G$7*G72*E72,AND(H72,A72="Co"),$H$7*H72*E72,AND(H72,A72="Re"),$H$7*H72*E72,H72,$J$7*H72*E72,I72,$I$7*I72*E72)</f>
        <v>0</v>
      </c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5.75" customHeight="1" x14ac:dyDescent="0.9">
      <c r="A73" s="120">
        <f>'PLANTILLA V6'!A73</f>
        <v>0</v>
      </c>
      <c r="B73" s="116">
        <f>'PLANTILLA V6'!B73</f>
        <v>0</v>
      </c>
      <c r="C73" s="125">
        <f>'PLANTILLA V6'!C73</f>
        <v>1</v>
      </c>
      <c r="D73" s="116" t="str">
        <f>'PLANTILLA V6'!D73</f>
        <v>pza</v>
      </c>
      <c r="E73" s="125">
        <v>0</v>
      </c>
      <c r="F73" s="116" t="b">
        <v>0</v>
      </c>
      <c r="G73" s="116" t="b">
        <v>0</v>
      </c>
      <c r="H73" s="116" t="b">
        <v>0</v>
      </c>
      <c r="I73" s="116" t="b">
        <v>0</v>
      </c>
      <c r="J73" s="119" cm="1">
        <f t="array" ref="J73">_xlfn.IFS(LEN(A73)&gt;2,A74,SUM(E73:I73)=0,0,F73,$F$7*F73*E73,G73,$G$7*G73*E73,AND(H73,A73="Co"),$H$7*H73*E73,AND(H73,A73="Re"),$H$7*H73*E73,H73,$J$7*H73*E73,I73,$I$7*I73*E73)</f>
        <v>0</v>
      </c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5.75" customHeight="1" x14ac:dyDescent="0.9">
      <c r="A74" s="120">
        <f>'PLANTILLA V6'!A74</f>
        <v>0</v>
      </c>
      <c r="B74" s="116">
        <f>'PLANTILLA V6'!B74</f>
        <v>0</v>
      </c>
      <c r="C74" s="125">
        <f>'PLANTILLA V6'!C74</f>
        <v>1</v>
      </c>
      <c r="D74" s="116" t="str">
        <f>'PLANTILLA V6'!D74</f>
        <v>pza</v>
      </c>
      <c r="E74" s="125">
        <v>0</v>
      </c>
      <c r="F74" s="116" t="b">
        <v>0</v>
      </c>
      <c r="G74" s="116" t="b">
        <v>0</v>
      </c>
      <c r="H74" s="116" t="b">
        <v>0</v>
      </c>
      <c r="I74" s="116" t="b">
        <v>0</v>
      </c>
      <c r="J74" s="119" cm="1">
        <f t="array" ref="J74">_xlfn.IFS(LEN(A74)&gt;2,A75,SUM(E74:I74)=0,0,F74,$F$7*F74*E74,G74,$G$7*G74*E74,AND(H74,A74="Co"),$H$7*H74*E74,AND(H74,A74="Re"),$H$7*H74*E74,H74,$J$7*H74*E74,I74,$I$7*I74*E74)</f>
        <v>0</v>
      </c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5.75" customHeight="1" x14ac:dyDescent="0.9">
      <c r="A75" s="120">
        <f>'PLANTILLA V6'!A75</f>
        <v>0</v>
      </c>
      <c r="B75" s="116">
        <f>'PLANTILLA V6'!B75</f>
        <v>0</v>
      </c>
      <c r="C75" s="125">
        <f>'PLANTILLA V6'!C75</f>
        <v>1</v>
      </c>
      <c r="D75" s="116" t="str">
        <f>'PLANTILLA V6'!D75</f>
        <v>pza</v>
      </c>
      <c r="E75" s="125">
        <v>0</v>
      </c>
      <c r="F75" s="116" t="b">
        <v>0</v>
      </c>
      <c r="G75" s="116" t="b">
        <v>0</v>
      </c>
      <c r="H75" s="116" t="b">
        <v>0</v>
      </c>
      <c r="I75" s="116" t="b">
        <v>0</v>
      </c>
      <c r="J75" s="119" cm="1">
        <f t="array" ref="J75">_xlfn.IFS(LEN(A75)&gt;2,A76,SUM(E75:I75)=0,0,F75,$F$7*F75*E75,G75,$G$7*G75*E75,AND(H75,A75="Co"),$H$7*H75*E75,AND(H75,A75="Re"),$H$7*H75*E75,H75,$J$7*H75*E75,I75,$I$7*I75*E75)</f>
        <v>0</v>
      </c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5.75" customHeight="1" x14ac:dyDescent="0.9">
      <c r="A76" s="120">
        <f>'PLANTILLA V6'!A76</f>
        <v>0</v>
      </c>
      <c r="B76" s="116">
        <f>'PLANTILLA V6'!B76</f>
        <v>0</v>
      </c>
      <c r="C76" s="125">
        <f>'PLANTILLA V6'!C76</f>
        <v>1</v>
      </c>
      <c r="D76" s="116" t="str">
        <f>'PLANTILLA V6'!D76</f>
        <v>pza</v>
      </c>
      <c r="E76" s="125">
        <v>0</v>
      </c>
      <c r="F76" s="116" t="b">
        <v>0</v>
      </c>
      <c r="G76" s="116" t="b">
        <v>0</v>
      </c>
      <c r="H76" s="116" t="b">
        <v>0</v>
      </c>
      <c r="I76" s="116" t="b">
        <v>0</v>
      </c>
      <c r="J76" s="119" cm="1">
        <f t="array" ref="J76">_xlfn.IFS(LEN(A76)&gt;2,A77,SUM(E76:I76)=0,0,F76,$F$7*F76*E76,G76,$G$7*G76*E76,AND(H76,A76="Co"),$H$7*H76*E76,AND(H76,A76="Re"),$H$7*H76*E76,H76,$J$7*H76*E76,I76,$I$7*I76*E76)</f>
        <v>0</v>
      </c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5.75" customHeight="1" x14ac:dyDescent="0.9">
      <c r="A77" s="171" t="str">
        <f>'PLANTILLA V6'!A77</f>
        <v>Electricidad y Electrónica</v>
      </c>
      <c r="B77" s="141"/>
      <c r="C77" s="125">
        <f>'PLANTILLA V6'!C77</f>
        <v>0</v>
      </c>
      <c r="D77" s="116">
        <f>'PLANTILLA V6'!D77</f>
        <v>0</v>
      </c>
      <c r="E77" s="125">
        <v>0</v>
      </c>
      <c r="F77" s="116" t="b">
        <v>0</v>
      </c>
      <c r="G77" s="116" t="b">
        <v>0</v>
      </c>
      <c r="H77" s="116" t="b">
        <v>0</v>
      </c>
      <c r="I77" s="116" t="b">
        <v>0</v>
      </c>
      <c r="J77" s="123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5.75" customHeight="1" x14ac:dyDescent="0.9">
      <c r="A78" s="124" t="str">
        <f>'PLANTILLA V6'!A78</f>
        <v>EE</v>
      </c>
      <c r="B78" s="124" t="str">
        <f>'PLANTILLA V6'!B78</f>
        <v>Juego de 10 cables tipo caiman- caiman</v>
      </c>
      <c r="C78" s="125">
        <f>'PLANTILLA V6'!C78</f>
        <v>1</v>
      </c>
      <c r="D78" s="116" t="str">
        <f>'PLANTILLA V6'!D78</f>
        <v>juego</v>
      </c>
      <c r="E78" s="125">
        <v>0</v>
      </c>
      <c r="F78" s="116" t="b">
        <v>0</v>
      </c>
      <c r="G78" s="116" t="b">
        <v>0</v>
      </c>
      <c r="H78" s="116" t="b">
        <v>1</v>
      </c>
      <c r="I78" s="116" t="b">
        <v>0</v>
      </c>
      <c r="J78" s="119" cm="1">
        <f t="array" ref="J78">_xlfn.IFS(LEN(A78)&gt;2,A79,SUM(E78:I78)=0,0,F78,$F$7*F78*E78,G78,$G$7*G78*E78,AND(H78,A78="Co"),$H$7*H78*E78,AND(H78,A78="Re"),$H$7*H78*E78,H78,$J$7*H78*E78,I78,$I$7*I78*E78)</f>
        <v>0</v>
      </c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5.75" customHeight="1" x14ac:dyDescent="0.9">
      <c r="A79" s="124" t="str">
        <f>'PLANTILLA V6'!A79</f>
        <v>EE</v>
      </c>
      <c r="B79" s="124" t="str">
        <f>'PLANTILLA V6'!B79</f>
        <v>Juegos de jumpers macho - hembra</v>
      </c>
      <c r="C79" s="125">
        <f>'PLANTILLA V6'!C79</f>
        <v>1</v>
      </c>
      <c r="D79" s="116" t="str">
        <f>'PLANTILLA V6'!D79</f>
        <v>juego</v>
      </c>
      <c r="E79" s="125">
        <v>0</v>
      </c>
      <c r="F79" s="116" t="b">
        <v>0</v>
      </c>
      <c r="G79" s="116" t="b">
        <v>0</v>
      </c>
      <c r="H79" s="116" t="b">
        <v>1</v>
      </c>
      <c r="I79" s="116" t="b">
        <v>0</v>
      </c>
      <c r="J79" s="119" cm="1">
        <f t="array" ref="J79">_xlfn.IFS(LEN(A79)&gt;2,A80,SUM(E79:I79)=0,0,F79,$F$7*F79*E79,G79,$G$7*G79*E79,AND(H79,A79="Co"),$H$7*H79*E79,AND(H79,A79="Re"),$H$7*H79*E79,H79,$J$7*H79*E79,I79,$I$7*I79*E79)</f>
        <v>0</v>
      </c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5.75" customHeight="1" x14ac:dyDescent="0.9">
      <c r="A80" s="124" t="str">
        <f>'PLANTILLA V6'!A80</f>
        <v>EE</v>
      </c>
      <c r="B80" s="124" t="str">
        <f>'PLANTILLA V6'!B80</f>
        <v xml:space="preserve">Juegos de jumpers macho - macho </v>
      </c>
      <c r="C80" s="125">
        <f>'PLANTILLA V6'!C80</f>
        <v>1</v>
      </c>
      <c r="D80" s="116" t="str">
        <f>'PLANTILLA V6'!D80</f>
        <v>juego</v>
      </c>
      <c r="E80" s="125">
        <v>0</v>
      </c>
      <c r="F80" s="116" t="b">
        <v>0</v>
      </c>
      <c r="G80" s="116" t="b">
        <v>0</v>
      </c>
      <c r="H80" s="116" t="b">
        <v>1</v>
      </c>
      <c r="I80" s="116" t="b">
        <v>0</v>
      </c>
      <c r="J80" s="119" cm="1">
        <f t="array" ref="J80">_xlfn.IFS(LEN(A80)&gt;2,A81,SUM(E80:I80)=0,0,F80,$F$7*F80*E80,G80,$G$7*G80*E80,AND(H80,A80="Co"),$H$7*H80*E80,AND(H80,A80="Re"),$H$7*H80*E80,H80,$J$7*H80*E80,I80,$I$7*I80*E80)</f>
        <v>0</v>
      </c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5.75" customHeight="1" x14ac:dyDescent="0.9">
      <c r="A81" s="124" t="str">
        <f>'PLANTILLA V6'!A81</f>
        <v>EE</v>
      </c>
      <c r="B81" s="124" t="str">
        <f>'PLANTILLA V6'!B81</f>
        <v>Juegos de jumpers hembra - hembra</v>
      </c>
      <c r="C81" s="125">
        <f>'PLANTILLA V6'!C81</f>
        <v>1</v>
      </c>
      <c r="D81" s="116" t="str">
        <f>'PLANTILLA V6'!D81</f>
        <v>juego</v>
      </c>
      <c r="E81" s="125">
        <v>0</v>
      </c>
      <c r="F81" s="116" t="b">
        <v>0</v>
      </c>
      <c r="G81" s="116" t="b">
        <v>0</v>
      </c>
      <c r="H81" s="116" t="b">
        <v>1</v>
      </c>
      <c r="I81" s="116" t="b">
        <v>0</v>
      </c>
      <c r="J81" s="119" cm="1">
        <f t="array" ref="J81">_xlfn.IFS(LEN(A81)&gt;2,A82,SUM(E81:I81)=0,0,F81,$F$7*F81*E81,G81,$G$7*G81*E81,AND(H81,A81="Co"),$H$7*H81*E81,AND(H81,A81="Re"),$H$7*H81*E81,H81,$J$7*H81*E81,I81,$I$7*I81*E81)</f>
        <v>0</v>
      </c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5.75" customHeight="1" x14ac:dyDescent="0.9">
      <c r="A82" s="124" t="str">
        <f>'PLANTILLA V6'!A82</f>
        <v>EE</v>
      </c>
      <c r="B82" s="124" t="str">
        <f>'PLANTILLA V6'!B82</f>
        <v>Motor DC de 3V</v>
      </c>
      <c r="C82" s="125">
        <f>'PLANTILLA V6'!C82</f>
        <v>1</v>
      </c>
      <c r="D82" s="116" t="str">
        <f>'PLANTILLA V6'!D82</f>
        <v>pza</v>
      </c>
      <c r="E82" s="125">
        <v>0</v>
      </c>
      <c r="F82" s="116" t="b">
        <v>0</v>
      </c>
      <c r="G82" s="116" t="b">
        <v>0</v>
      </c>
      <c r="H82" s="116" t="b">
        <v>1</v>
      </c>
      <c r="I82" s="116" t="b">
        <v>0</v>
      </c>
      <c r="J82" s="119" cm="1">
        <f t="array" ref="J82">_xlfn.IFS(LEN(A82)&gt;2,A83,SUM(E82:I82)=0,0,F82,$F$7*F82*E82,G82,$G$7*G82*E82,AND(H82,A82="Co"),$H$7*H82*E82,AND(H82,A82="Re"),$H$7*H82*E82,H82,$J$7*H82*E82,I82,$I$7*I82*E82)</f>
        <v>0</v>
      </c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5.75" customHeight="1" x14ac:dyDescent="0.9">
      <c r="A83" s="124" t="str">
        <f>'PLANTILLA V6'!A83</f>
        <v>EE</v>
      </c>
      <c r="B83" s="124" t="str">
        <f>'PLANTILLA V6'!B83</f>
        <v>Motor DC de 5V</v>
      </c>
      <c r="C83" s="125">
        <f>'PLANTILLA V6'!C83</f>
        <v>1</v>
      </c>
      <c r="D83" s="116" t="str">
        <f>'PLANTILLA V6'!D83</f>
        <v>pza</v>
      </c>
      <c r="E83" s="125">
        <v>0</v>
      </c>
      <c r="F83" s="116" t="b">
        <v>0</v>
      </c>
      <c r="G83" s="116" t="b">
        <v>0</v>
      </c>
      <c r="H83" s="116" t="b">
        <v>1</v>
      </c>
      <c r="I83" s="116" t="b">
        <v>0</v>
      </c>
      <c r="J83" s="119" cm="1">
        <f t="array" ref="J83">_xlfn.IFS(LEN(A83)&gt;2,A84,SUM(E83:I83)=0,0,F83,$F$7*F83*E83,G83,$G$7*G83*E83,AND(H83,A83="Co"),$H$7*H83*E83,AND(H83,A83="Re"),$H$7*H83*E83,H83,$J$7*H83*E83,I83,$I$7*I83*E83)</f>
        <v>0</v>
      </c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5.75" customHeight="1" x14ac:dyDescent="0.9">
      <c r="A84" s="124" t="str">
        <f>'PLANTILLA V6'!A84</f>
        <v>EE</v>
      </c>
      <c r="B84" s="124" t="str">
        <f>'PLANTILLA V6'!B84</f>
        <v>Protoboard de 830 puntos</v>
      </c>
      <c r="C84" s="125">
        <f>'PLANTILLA V6'!C84</f>
        <v>1</v>
      </c>
      <c r="D84" s="116" t="str">
        <f>'PLANTILLA V6'!D84</f>
        <v>pza</v>
      </c>
      <c r="E84" s="125">
        <v>0</v>
      </c>
      <c r="F84" s="116" t="b">
        <v>0</v>
      </c>
      <c r="G84" s="116" t="b">
        <v>0</v>
      </c>
      <c r="H84" s="116" t="b">
        <v>1</v>
      </c>
      <c r="I84" s="116" t="b">
        <v>0</v>
      </c>
      <c r="J84" s="119" cm="1">
        <f t="array" ref="J84">_xlfn.IFS(LEN(A84)&gt;2,A85,SUM(E84:I84)=0,0,F84,$F$7*F84*E84,G84,$G$7*G84*E84,AND(H84,A84="Co"),$H$7*H84*E84,AND(H84,A84="Re"),$H$7*H84*E84,H84,$J$7*H84*E84,I84,$I$7*I84*E84)</f>
        <v>0</v>
      </c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5.75" customHeight="1" x14ac:dyDescent="0.9">
      <c r="A85" s="124" t="str">
        <f>'PLANTILLA V6'!A85</f>
        <v>EE</v>
      </c>
      <c r="B85" s="124" t="str">
        <f>'PLANTILLA V6'!B85</f>
        <v>Led de color blanco</v>
      </c>
      <c r="C85" s="125">
        <f>'PLANTILLA V6'!C85</f>
        <v>1</v>
      </c>
      <c r="D85" s="116" t="str">
        <f>'PLANTILLA V6'!D85</f>
        <v>pza</v>
      </c>
      <c r="E85" s="125">
        <v>0</v>
      </c>
      <c r="F85" s="116" t="b">
        <v>0</v>
      </c>
      <c r="G85" s="116" t="b">
        <v>0</v>
      </c>
      <c r="H85" s="116" t="b">
        <v>0</v>
      </c>
      <c r="I85" s="116" t="b">
        <v>0</v>
      </c>
      <c r="J85" s="119" cm="1">
        <f t="array" ref="J85">_xlfn.IFS(LEN(A85)&gt;2,A86,SUM(E85:I85)=0,0,F85,$F$7*F85*E85,G85,$G$7*G85*E85,AND(H85,A85="Co"),$H$7*H85*E85,AND(H85,A85="Re"),$H$7*H85*E85,H85,$J$7*H85*E85,I85,$I$7*I85*E85)</f>
        <v>0</v>
      </c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5.75" customHeight="1" x14ac:dyDescent="0.9">
      <c r="A86" s="124" t="str">
        <f>'PLANTILLA V6'!A86</f>
        <v>EE</v>
      </c>
      <c r="B86" s="126" t="str">
        <f>'PLANTILLA V6'!B86</f>
        <v>Led de color verde</v>
      </c>
      <c r="C86" s="125">
        <f>'PLANTILLA V6'!C86</f>
        <v>1</v>
      </c>
      <c r="D86" s="116" t="str">
        <f>'PLANTILLA V6'!D86</f>
        <v>pza</v>
      </c>
      <c r="E86" s="125">
        <v>0</v>
      </c>
      <c r="F86" s="116" t="b">
        <v>0</v>
      </c>
      <c r="G86" s="116" t="b">
        <v>0</v>
      </c>
      <c r="H86" s="116" t="b">
        <v>0</v>
      </c>
      <c r="I86" s="116" t="b">
        <v>0</v>
      </c>
      <c r="J86" s="119" cm="1">
        <f t="array" ref="J86">_xlfn.IFS(LEN(A86)&gt;2,A87,SUM(E86:I86)=0,0,F86,$F$7*F86*E86,G86,$G$7*G86*E86,AND(H86,A86="Co"),$H$7*H86*E86,AND(H86,A86="Re"),$H$7*H86*E86,H86,$J$7*H86*E86,I86,$I$7*I86*E86)</f>
        <v>0</v>
      </c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5.75" customHeight="1" x14ac:dyDescent="0.9">
      <c r="A87" s="124" t="str">
        <f>'PLANTILLA V6'!A87</f>
        <v>EE</v>
      </c>
      <c r="B87" s="126" t="str">
        <f>'PLANTILLA V6'!B87</f>
        <v>Led de color amarillo (ámbar)</v>
      </c>
      <c r="C87" s="125">
        <f>'PLANTILLA V6'!C87</f>
        <v>1</v>
      </c>
      <c r="D87" s="116" t="str">
        <f>'PLANTILLA V6'!D87</f>
        <v>pza</v>
      </c>
      <c r="E87" s="125">
        <v>0</v>
      </c>
      <c r="F87" s="116" t="b">
        <v>0</v>
      </c>
      <c r="G87" s="116" t="b">
        <v>0</v>
      </c>
      <c r="H87" s="116" t="b">
        <v>0</v>
      </c>
      <c r="I87" s="116" t="b">
        <v>0</v>
      </c>
      <c r="J87" s="119" cm="1">
        <f t="array" ref="J87">_xlfn.IFS(LEN(A87)&gt;2,A88,SUM(E87:I87)=0,0,F87,$F$7*F87*E87,G87,$G$7*G87*E87,AND(H87,A87="Co"),$H$7*H87*E87,AND(H87,A87="Re"),$H$7*H87*E87,H87,$J$7*H87*E87,I87,$I$7*I87*E87)</f>
        <v>0</v>
      </c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5.75" customHeight="1" x14ac:dyDescent="0.9">
      <c r="A88" s="124" t="str">
        <f>'PLANTILLA V6'!A88</f>
        <v>EE</v>
      </c>
      <c r="B88" s="124" t="str">
        <f>'PLANTILLA V6'!B88</f>
        <v>Led de color rojo</v>
      </c>
      <c r="C88" s="125">
        <f>'PLANTILLA V6'!C88</f>
        <v>1</v>
      </c>
      <c r="D88" s="116" t="str">
        <f>'PLANTILLA V6'!D88</f>
        <v>pza</v>
      </c>
      <c r="E88" s="125">
        <v>0</v>
      </c>
      <c r="F88" s="116" t="b">
        <v>0</v>
      </c>
      <c r="G88" s="116" t="b">
        <v>0</v>
      </c>
      <c r="H88" s="116" t="b">
        <v>0</v>
      </c>
      <c r="I88" s="116" t="b">
        <v>0</v>
      </c>
      <c r="J88" s="119" cm="1">
        <f t="array" ref="J88">_xlfn.IFS(LEN(A88)&gt;2,A89,SUM(E88:I88)=0,0,F88,$F$7*F88*E88,G88,$G$7*G88*E88,AND(H88,A88="Co"),$H$7*H88*E88,AND(H88,A88="Re"),$H$7*H88*E88,H88,$J$7*H88*E88,I88,$I$7*I88*E88)</f>
        <v>0</v>
      </c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5.75" customHeight="1" x14ac:dyDescent="0.9">
      <c r="A89" s="124" t="str">
        <f>'PLANTILLA V6'!A89</f>
        <v>EE</v>
      </c>
      <c r="B89" s="124" t="str">
        <f>'PLANTILLA V6'!B89</f>
        <v xml:space="preserve">Resistencia de 330 ohms </v>
      </c>
      <c r="C89" s="125">
        <f>'PLANTILLA V6'!C89</f>
        <v>1</v>
      </c>
      <c r="D89" s="116" t="str">
        <f>'PLANTILLA V6'!D89</f>
        <v>pza</v>
      </c>
      <c r="E89" s="125">
        <v>0</v>
      </c>
      <c r="F89" s="116" t="b">
        <v>0</v>
      </c>
      <c r="G89" s="116" t="b">
        <v>0</v>
      </c>
      <c r="H89" s="116" t="b">
        <v>0</v>
      </c>
      <c r="I89" s="116" t="b">
        <v>0</v>
      </c>
      <c r="J89" s="119" cm="1">
        <f t="array" ref="J89">_xlfn.IFS(LEN(A89)&gt;2,A90,SUM(E89:I89)=0,0,F89,$F$7*F89*E89,G89,$G$7*G89*E89,AND(H89,A89="Co"),$H$7*H89*E89,AND(H89,A89="Re"),$H$7*H89*E89,H89,$J$7*H89*E89,I89,$I$7*I89*E89)</f>
        <v>0</v>
      </c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5.75" customHeight="1" x14ac:dyDescent="0.9">
      <c r="A90" s="124" t="str">
        <f>'PLANTILLA V6'!A90</f>
        <v>EE</v>
      </c>
      <c r="B90" s="124" t="str">
        <f>'PLANTILLA V6'!B90</f>
        <v>Resistencia de 1K ohms</v>
      </c>
      <c r="C90" s="125">
        <f>'PLANTILLA V6'!C90</f>
        <v>1</v>
      </c>
      <c r="D90" s="116" t="str">
        <f>'PLANTILLA V6'!D90</f>
        <v>pza</v>
      </c>
      <c r="E90" s="125">
        <v>0</v>
      </c>
      <c r="F90" s="116" t="b">
        <v>0</v>
      </c>
      <c r="G90" s="116" t="b">
        <v>0</v>
      </c>
      <c r="H90" s="116" t="b">
        <v>0</v>
      </c>
      <c r="I90" s="116" t="b">
        <v>0</v>
      </c>
      <c r="J90" s="119" cm="1">
        <f t="array" ref="J90">_xlfn.IFS(LEN(A90)&gt;2,A91,SUM(E90:I90)=0,0,F90,$F$7*F90*E90,G90,$G$7*G90*E90,AND(H90,A90="Co"),$H$7*H90*E90,AND(H90,A90="Re"),$H$7*H90*E90,H90,$J$7*H90*E90,I90,$I$7*I90*E90)</f>
        <v>0</v>
      </c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5.75" customHeight="1" x14ac:dyDescent="0.9">
      <c r="A91" s="124" t="str">
        <f>'PLANTILLA V6'!A91</f>
        <v>EE</v>
      </c>
      <c r="B91" s="124" t="str">
        <f>'PLANTILLA V6'!B91</f>
        <v xml:space="preserve">Cinta de aislar color negro </v>
      </c>
      <c r="C91" s="125">
        <f>'PLANTILLA V6'!C91</f>
        <v>1</v>
      </c>
      <c r="D91" s="116" t="str">
        <f>'PLANTILLA V6'!D91</f>
        <v>rollo</v>
      </c>
      <c r="E91" s="125">
        <v>0</v>
      </c>
      <c r="F91" s="116" t="b">
        <v>0</v>
      </c>
      <c r="G91" s="116" t="b">
        <v>0</v>
      </c>
      <c r="H91" s="116" t="b">
        <v>0</v>
      </c>
      <c r="I91" s="116" t="b">
        <v>1</v>
      </c>
      <c r="J91" s="119" cm="1">
        <f t="array" ref="J91">_xlfn.IFS(LEN(A91)&gt;2,A92,SUM(E91:I91)=0,0,F91,$F$7*F91*E91,G91,$G$7*G91*E91,AND(H91,A91="Co"),$H$7*H91*E91,AND(H91,A91="Re"),$H$7*H91*E91,H91,$J$7*H91*E91,I91,$I$7*I91*E91)</f>
        <v>0</v>
      </c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5.75" customHeight="1" x14ac:dyDescent="0.9">
      <c r="A92" s="124" t="str">
        <f>'PLANTILLA V6'!A92</f>
        <v>EE</v>
      </c>
      <c r="B92" s="124" t="str">
        <f>'PLANTILLA V6'!B92</f>
        <v xml:space="preserve">Cinta de aislar color rojo </v>
      </c>
      <c r="C92" s="125">
        <f>'PLANTILLA V6'!C92</f>
        <v>1</v>
      </c>
      <c r="D92" s="116" t="str">
        <f>'PLANTILLA V6'!D92</f>
        <v>rollo</v>
      </c>
      <c r="E92" s="125">
        <v>0</v>
      </c>
      <c r="F92" s="116" t="b">
        <v>0</v>
      </c>
      <c r="G92" s="116" t="b">
        <v>0</v>
      </c>
      <c r="H92" s="116" t="b">
        <v>0</v>
      </c>
      <c r="I92" s="116" t="b">
        <v>1</v>
      </c>
      <c r="J92" s="119" cm="1">
        <f t="array" ref="J92">_xlfn.IFS(LEN(A92)&gt;2,A93,SUM(E92:I92)=0,0,F92,$F$7*F92*E92,G92,$G$7*G92*E92,AND(H92,A92="Co"),$H$7*H92*E92,AND(H92,A92="Re"),$H$7*H92*E92,H92,$J$7*H92*E92,I92,$I$7*I92*E92)</f>
        <v>0</v>
      </c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5.75" customHeight="1" x14ac:dyDescent="0.9">
      <c r="A93" s="124" t="str">
        <f>'PLANTILLA V6'!A93</f>
        <v>EE</v>
      </c>
      <c r="B93" s="124" t="str">
        <f>'PLANTILLA V6'!B93</f>
        <v>Push button</v>
      </c>
      <c r="C93" s="125">
        <f>'PLANTILLA V6'!C93</f>
        <v>1</v>
      </c>
      <c r="D93" s="116" t="str">
        <f>'PLANTILLA V6'!D93</f>
        <v>pza</v>
      </c>
      <c r="E93" s="125">
        <v>0</v>
      </c>
      <c r="F93" s="116" t="b">
        <v>0</v>
      </c>
      <c r="G93" s="116" t="b">
        <v>0</v>
      </c>
      <c r="H93" s="116" t="b">
        <v>0</v>
      </c>
      <c r="I93" s="116" t="b">
        <v>0</v>
      </c>
      <c r="J93" s="119" cm="1">
        <f t="array" ref="J93">_xlfn.IFS(LEN(A93)&gt;2,A94,SUM(E93:I93)=0,0,F93,$F$7*F93*E93,G93,$G$7*G93*E93,AND(H93,A93="Co"),$H$7*H93*E93,AND(H93,A93="Re"),$H$7*H93*E93,H93,$J$7*H93*E93,I93,$I$7*I93*E93)</f>
        <v>0</v>
      </c>
      <c r="K93" s="122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5.75" customHeight="1" x14ac:dyDescent="0.9">
      <c r="A94" s="124" t="str">
        <f>'PLANTILLA V6'!A94</f>
        <v>EE</v>
      </c>
      <c r="B94" s="124" t="str">
        <f>'PLANTILLA V6'!B94</f>
        <v>Cautín</v>
      </c>
      <c r="C94" s="125">
        <f>'PLANTILLA V6'!C94</f>
        <v>1</v>
      </c>
      <c r="D94" s="116" t="str">
        <f>'PLANTILLA V6'!D94</f>
        <v>pza</v>
      </c>
      <c r="E94" s="125">
        <v>0</v>
      </c>
      <c r="F94" s="116" t="b">
        <v>0</v>
      </c>
      <c r="G94" s="116" t="b">
        <v>0</v>
      </c>
      <c r="H94" s="116" t="b">
        <v>0</v>
      </c>
      <c r="I94" s="116" t="b">
        <v>0</v>
      </c>
      <c r="J94" s="119" cm="1">
        <f t="array" ref="J94">_xlfn.IFS(LEN(A94)&gt;2,A95,SUM(E94:I94)=0,0,F94,$F$7*F94*E94,G94,$G$7*G94*E94,AND(H94,A94="Co"),$H$7*H94*E94,AND(H94,A94="Re"),$H$7*H94*E94,H94,$J$7*H94*E94,I94,$I$7*I94*E94)</f>
        <v>0</v>
      </c>
      <c r="K94" s="122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5.75" customHeight="1" x14ac:dyDescent="0.9">
      <c r="A95" s="124" t="str">
        <f>'PLANTILLA V6'!A95</f>
        <v>EE</v>
      </c>
      <c r="B95" s="124" t="str">
        <f>'PLANTILLA V6'!B95</f>
        <v>Soldadura eléctronica</v>
      </c>
      <c r="C95" s="125">
        <f>'PLANTILLA V6'!C95</f>
        <v>1</v>
      </c>
      <c r="D95" s="116" t="str">
        <f>'PLANTILLA V6'!D95</f>
        <v>pza</v>
      </c>
      <c r="E95" s="125">
        <v>0</v>
      </c>
      <c r="F95" s="116" t="b">
        <v>0</v>
      </c>
      <c r="G95" s="116" t="b">
        <v>0</v>
      </c>
      <c r="H95" s="116" t="b">
        <v>0</v>
      </c>
      <c r="I95" s="116" t="b">
        <v>0</v>
      </c>
      <c r="J95" s="119" cm="1">
        <f t="array" ref="J95">_xlfn.IFS(LEN(A95)&gt;2,A96,SUM(E95:I95)=0,0,F95,$F$7*F95*E95,G95,$G$7*G95*E95,AND(H95,A95="Co"),$H$7*H95*E95,AND(H95,A95="Re"),$H$7*H95*E95,H95,$J$7*H95*E95,I95,$I$7*I95*E95)</f>
        <v>0</v>
      </c>
      <c r="K95" s="122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5.75" customHeight="1" x14ac:dyDescent="0.9">
      <c r="A96" s="124" t="str">
        <f>'PLANTILLA V6'!A96</f>
        <v>EE</v>
      </c>
      <c r="B96" s="124" t="str">
        <f>'PLANTILLA V6'!B96</f>
        <v>Pasta para soldar</v>
      </c>
      <c r="C96" s="125">
        <f>'PLANTILLA V6'!C96</f>
        <v>1</v>
      </c>
      <c r="D96" s="116" t="str">
        <f>'PLANTILLA V6'!D96</f>
        <v>pza</v>
      </c>
      <c r="E96" s="125">
        <v>0</v>
      </c>
      <c r="F96" s="116" t="b">
        <v>0</v>
      </c>
      <c r="G96" s="116" t="b">
        <v>0</v>
      </c>
      <c r="H96" s="116" t="b">
        <v>0</v>
      </c>
      <c r="I96" s="116" t="b">
        <v>0</v>
      </c>
      <c r="J96" s="119" cm="1">
        <f t="array" ref="J96">_xlfn.IFS(LEN(A96)&gt;2,A97,SUM(E96:I96)=0,0,F96,$F$7*F96*E96,G96,$G$7*G96*E96,AND(H96,A96="Co"),$H$7*H96*E96,AND(H96,A96="Re"),$H$7*H96*E96,H96,$J$7*H96*E96,I96,$I$7*I96*E96)</f>
        <v>0</v>
      </c>
      <c r="K96" s="122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5.75" customHeight="1" x14ac:dyDescent="0.9">
      <c r="A97" s="124" t="str">
        <f>'PLANTILLA V6'!A97</f>
        <v>EE</v>
      </c>
      <c r="B97" s="124">
        <f>'PLANTILLA V6'!B97</f>
        <v>0</v>
      </c>
      <c r="C97" s="125">
        <f>'PLANTILLA V6'!C97</f>
        <v>1</v>
      </c>
      <c r="D97" s="116" t="str">
        <f>'PLANTILLA V6'!D97</f>
        <v>pza</v>
      </c>
      <c r="E97" s="125">
        <v>0</v>
      </c>
      <c r="F97" s="116" t="b">
        <v>0</v>
      </c>
      <c r="G97" s="116" t="b">
        <v>0</v>
      </c>
      <c r="H97" s="116" t="b">
        <v>0</v>
      </c>
      <c r="I97" s="116" t="b">
        <v>0</v>
      </c>
      <c r="J97" s="119" cm="1">
        <f t="array" ref="J97">_xlfn.IFS(LEN(A97)&gt;2,A98,SUM(E97:I97)=0,0,F97,$F$7*F97*E97,G97,$G$7*G97*E97,AND(H97,A97="Co"),$H$7*H97*E97,AND(H97,A97="Re"),$H$7*H97*E97,H97,$J$7*H97*E97,I97,$I$7*I97*E97)</f>
        <v>0</v>
      </c>
      <c r="K97" s="122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5.75" customHeight="1" x14ac:dyDescent="0.9">
      <c r="A98" s="124">
        <f>'PLANTILLA V6'!A98</f>
        <v>0</v>
      </c>
      <c r="B98" s="124">
        <f>'PLANTILLA V6'!B98</f>
        <v>0</v>
      </c>
      <c r="C98" s="125">
        <f>'PLANTILLA V6'!C98</f>
        <v>1</v>
      </c>
      <c r="D98" s="116" t="str">
        <f>'PLANTILLA V6'!D98</f>
        <v>pza</v>
      </c>
      <c r="E98" s="125">
        <v>0</v>
      </c>
      <c r="F98" s="116" t="b">
        <v>0</v>
      </c>
      <c r="G98" s="116" t="b">
        <v>0</v>
      </c>
      <c r="H98" s="116" t="b">
        <v>0</v>
      </c>
      <c r="I98" s="116" t="b">
        <v>0</v>
      </c>
      <c r="J98" s="119" cm="1">
        <f t="array" ref="J98">_xlfn.IFS(LEN(A98)&gt;2,A99,SUM(E98:I98)=0,0,F98,$F$7*F98*E98,G98,$G$7*G98*E98,AND(H98,A98="Co"),$H$7*H98*E98,AND(H98,A98="Re"),$H$7*H98*E98,H98,$J$7*H98*E98,I98,$I$7*I98*E98)</f>
        <v>0</v>
      </c>
      <c r="K98" s="122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5.75" customHeight="1" x14ac:dyDescent="0.9">
      <c r="A99" s="124">
        <f>'PLANTILLA V6'!A99</f>
        <v>0</v>
      </c>
      <c r="B99" s="124">
        <f>'PLANTILLA V6'!B99</f>
        <v>0</v>
      </c>
      <c r="C99" s="125">
        <f>'PLANTILLA V6'!C99</f>
        <v>1</v>
      </c>
      <c r="D99" s="116" t="str">
        <f>'PLANTILLA V6'!D99</f>
        <v>pza</v>
      </c>
      <c r="E99" s="125">
        <v>0</v>
      </c>
      <c r="F99" s="116" t="b">
        <v>0</v>
      </c>
      <c r="G99" s="116" t="b">
        <v>0</v>
      </c>
      <c r="H99" s="116" t="b">
        <v>0</v>
      </c>
      <c r="I99" s="116" t="b">
        <v>0</v>
      </c>
      <c r="J99" s="119" cm="1">
        <f t="array" ref="J99">_xlfn.IFS(LEN(A99)&gt;2,A100,SUM(E99:I99)=0,0,F99,$F$7*F99*E99,G99,$G$7*G99*E99,AND(H99,A99="Co"),$H$7*H99*E99,AND(H99,A99="Re"),$H$7*H99*E99,H99,$J$7*H99*E99,I99,$I$7*I99*E99)</f>
        <v>0</v>
      </c>
      <c r="K99" s="122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5.75" customHeight="1" x14ac:dyDescent="0.9">
      <c r="A100" s="124">
        <f>'PLANTILLA V6'!A100</f>
        <v>0</v>
      </c>
      <c r="B100" s="124">
        <f>'PLANTILLA V6'!B100</f>
        <v>0</v>
      </c>
      <c r="C100" s="125">
        <f>'PLANTILLA V6'!C100</f>
        <v>1</v>
      </c>
      <c r="D100" s="116" t="str">
        <f>'PLANTILLA V6'!D100</f>
        <v>pza</v>
      </c>
      <c r="E100" s="125">
        <v>0</v>
      </c>
      <c r="F100" s="116" t="b">
        <v>0</v>
      </c>
      <c r="G100" s="116" t="b">
        <v>0</v>
      </c>
      <c r="H100" s="116" t="b">
        <v>0</v>
      </c>
      <c r="I100" s="116" t="b">
        <v>0</v>
      </c>
      <c r="J100" s="119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22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5.75" customHeight="1" x14ac:dyDescent="0.9">
      <c r="A101" s="124">
        <f>'PLANTILLA V6'!A101</f>
        <v>0</v>
      </c>
      <c r="B101" s="124">
        <f>'PLANTILLA V6'!B101</f>
        <v>0</v>
      </c>
      <c r="C101" s="125">
        <f>'PLANTILLA V6'!C101</f>
        <v>1</v>
      </c>
      <c r="D101" s="116" t="str">
        <f>'PLANTILLA V6'!D101</f>
        <v>pza</v>
      </c>
      <c r="E101" s="125">
        <v>0</v>
      </c>
      <c r="F101" s="116" t="b">
        <v>0</v>
      </c>
      <c r="G101" s="116" t="b">
        <v>0</v>
      </c>
      <c r="H101" s="116" t="b">
        <v>0</v>
      </c>
      <c r="I101" s="116" t="b">
        <v>0</v>
      </c>
      <c r="J101" s="119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22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5.75" customHeight="1" x14ac:dyDescent="0.9">
      <c r="A102" s="124">
        <f>'PLANTILLA V6'!A102</f>
        <v>0</v>
      </c>
      <c r="B102" s="124">
        <f>'PLANTILLA V6'!B102</f>
        <v>0</v>
      </c>
      <c r="C102" s="125">
        <f>'PLANTILLA V6'!C102</f>
        <v>1</v>
      </c>
      <c r="D102" s="116" t="str">
        <f>'PLANTILLA V6'!D102</f>
        <v>pza</v>
      </c>
      <c r="E102" s="125">
        <v>0</v>
      </c>
      <c r="F102" s="116" t="b">
        <v>0</v>
      </c>
      <c r="G102" s="116" t="b">
        <v>0</v>
      </c>
      <c r="H102" s="116" t="b">
        <v>0</v>
      </c>
      <c r="I102" s="116" t="b">
        <v>0</v>
      </c>
      <c r="J102" s="119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22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5.75" customHeight="1" x14ac:dyDescent="0.9">
      <c r="A103" s="124">
        <f>'PLANTILLA V6'!A103</f>
        <v>0</v>
      </c>
      <c r="B103" s="124">
        <f>'PLANTILLA V6'!B103</f>
        <v>0</v>
      </c>
      <c r="C103" s="125">
        <f>'PLANTILLA V6'!C103</f>
        <v>1</v>
      </c>
      <c r="D103" s="116" t="str">
        <f>'PLANTILLA V6'!D103</f>
        <v>pza</v>
      </c>
      <c r="E103" s="125">
        <v>0</v>
      </c>
      <c r="F103" s="116" t="b">
        <v>0</v>
      </c>
      <c r="G103" s="116" t="b">
        <v>0</v>
      </c>
      <c r="H103" s="116" t="b">
        <v>0</v>
      </c>
      <c r="I103" s="116" t="b">
        <v>0</v>
      </c>
      <c r="J103" s="119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22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5.75" customHeight="1" x14ac:dyDescent="0.9">
      <c r="A104" s="124">
        <f>'PLANTILLA V6'!A104</f>
        <v>0</v>
      </c>
      <c r="B104" s="124">
        <f>'PLANTILLA V6'!B104</f>
        <v>0</v>
      </c>
      <c r="C104" s="125">
        <f>'PLANTILLA V6'!C104</f>
        <v>1</v>
      </c>
      <c r="D104" s="116" t="str">
        <f>'PLANTILLA V6'!D104</f>
        <v>pza</v>
      </c>
      <c r="E104" s="125">
        <v>0</v>
      </c>
      <c r="F104" s="116" t="b">
        <v>0</v>
      </c>
      <c r="G104" s="116" t="b">
        <v>0</v>
      </c>
      <c r="H104" s="116" t="b">
        <v>0</v>
      </c>
      <c r="I104" s="116" t="b">
        <v>0</v>
      </c>
      <c r="J104" s="119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22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5.75" customHeight="1" x14ac:dyDescent="0.9">
      <c r="A105" s="124">
        <f>'PLANTILLA V6'!A105</f>
        <v>0</v>
      </c>
      <c r="B105" s="124">
        <f>'PLANTILLA V6'!B105</f>
        <v>0</v>
      </c>
      <c r="C105" s="125">
        <f>'PLANTILLA V6'!C105</f>
        <v>1</v>
      </c>
      <c r="D105" s="116" t="str">
        <f>'PLANTILLA V6'!D105</f>
        <v>pza</v>
      </c>
      <c r="E105" s="125">
        <v>0</v>
      </c>
      <c r="F105" s="116" t="b">
        <v>0</v>
      </c>
      <c r="G105" s="116" t="b">
        <v>0</v>
      </c>
      <c r="H105" s="116" t="b">
        <v>0</v>
      </c>
      <c r="I105" s="116" t="b">
        <v>0</v>
      </c>
      <c r="J105" s="119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22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5.75" customHeight="1" x14ac:dyDescent="0.9">
      <c r="A106" s="124">
        <f>'PLANTILLA V6'!A106</f>
        <v>0</v>
      </c>
      <c r="B106" s="124">
        <f>'PLANTILLA V6'!B106</f>
        <v>0</v>
      </c>
      <c r="C106" s="125">
        <f>'PLANTILLA V6'!C106</f>
        <v>1</v>
      </c>
      <c r="D106" s="116" t="str">
        <f>'PLANTILLA V6'!D106</f>
        <v>pza</v>
      </c>
      <c r="E106" s="125">
        <v>0</v>
      </c>
      <c r="F106" s="116" t="b">
        <v>0</v>
      </c>
      <c r="G106" s="116" t="b">
        <v>0</v>
      </c>
      <c r="H106" s="116" t="b">
        <v>0</v>
      </c>
      <c r="I106" s="116" t="b">
        <v>0</v>
      </c>
      <c r="J106" s="119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22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5.75" customHeight="1" x14ac:dyDescent="0.9">
      <c r="A107" s="124">
        <f>'PLANTILLA V6'!A107</f>
        <v>0</v>
      </c>
      <c r="B107" s="124">
        <f>'PLANTILLA V6'!B107</f>
        <v>0</v>
      </c>
      <c r="C107" s="125">
        <f>'PLANTILLA V6'!C107</f>
        <v>1</v>
      </c>
      <c r="D107" s="116" t="str">
        <f>'PLANTILLA V6'!D107</f>
        <v>pza</v>
      </c>
      <c r="E107" s="125">
        <v>0</v>
      </c>
      <c r="F107" s="116" t="b">
        <v>0</v>
      </c>
      <c r="G107" s="116" t="b">
        <v>0</v>
      </c>
      <c r="H107" s="116" t="b">
        <v>0</v>
      </c>
      <c r="I107" s="116" t="b">
        <v>0</v>
      </c>
      <c r="J107" s="119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22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5.75" customHeight="1" x14ac:dyDescent="0.9">
      <c r="A108" s="124">
        <f>'PLANTILLA V6'!A108</f>
        <v>0</v>
      </c>
      <c r="B108" s="124">
        <f>'PLANTILLA V6'!B108</f>
        <v>0</v>
      </c>
      <c r="C108" s="125">
        <f>'PLANTILLA V6'!C108</f>
        <v>1</v>
      </c>
      <c r="D108" s="116" t="str">
        <f>'PLANTILLA V6'!D108</f>
        <v>pza</v>
      </c>
      <c r="E108" s="125">
        <v>0</v>
      </c>
      <c r="F108" s="116" t="b">
        <v>0</v>
      </c>
      <c r="G108" s="116" t="b">
        <v>0</v>
      </c>
      <c r="H108" s="116" t="b">
        <v>0</v>
      </c>
      <c r="I108" s="116" t="b">
        <v>0</v>
      </c>
      <c r="J108" s="119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22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5.75" customHeight="1" x14ac:dyDescent="0.9">
      <c r="A109" s="172" t="str">
        <f>'PLANTILLA V6'!A109</f>
        <v>Baterías</v>
      </c>
      <c r="B109" s="141"/>
      <c r="C109" s="125">
        <f>'PLANTILLA V6'!C109</f>
        <v>0</v>
      </c>
      <c r="D109" s="116">
        <f>'PLANTILLA V6'!D109</f>
        <v>0</v>
      </c>
      <c r="E109" s="125">
        <v>0</v>
      </c>
      <c r="F109" s="116" t="b">
        <v>0</v>
      </c>
      <c r="G109" s="116" t="b">
        <v>0</v>
      </c>
      <c r="H109" s="116" t="b">
        <v>0</v>
      </c>
      <c r="I109" s="116" t="b">
        <v>0</v>
      </c>
      <c r="J109" s="123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22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5.75" customHeight="1" x14ac:dyDescent="0.9">
      <c r="A110" s="124" t="str">
        <f>'PLANTILLA V6'!A110</f>
        <v>Ba</v>
      </c>
      <c r="B110" s="124" t="str">
        <f>'PLANTILLA V6'!B110</f>
        <v>Batería recargable (AA)</v>
      </c>
      <c r="C110" s="125">
        <f>'PLANTILLA V6'!C110</f>
        <v>1</v>
      </c>
      <c r="D110" s="116" t="str">
        <f>'PLANTILLA V6'!D110</f>
        <v>pza</v>
      </c>
      <c r="E110" s="125">
        <v>0</v>
      </c>
      <c r="F110" s="116" t="b">
        <v>0</v>
      </c>
      <c r="G110" s="116" t="b">
        <v>0</v>
      </c>
      <c r="H110" s="116" t="b">
        <v>1</v>
      </c>
      <c r="I110" s="116" t="b">
        <v>0</v>
      </c>
      <c r="J110" s="119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5.75" customHeight="1" x14ac:dyDescent="0.9">
      <c r="A111" s="124" t="str">
        <f>'PLANTILLA V6'!A111</f>
        <v>Ba</v>
      </c>
      <c r="B111" s="124" t="str">
        <f>'PLANTILLA V6'!B111</f>
        <v>Batería recargable (AAA)</v>
      </c>
      <c r="C111" s="125">
        <f>'PLANTILLA V6'!C111</f>
        <v>1</v>
      </c>
      <c r="D111" s="116" t="str">
        <f>'PLANTILLA V6'!D111</f>
        <v>pza</v>
      </c>
      <c r="E111" s="125">
        <v>0</v>
      </c>
      <c r="F111" s="116" t="b">
        <v>0</v>
      </c>
      <c r="G111" s="116" t="b">
        <v>0</v>
      </c>
      <c r="H111" s="116" t="b">
        <v>1</v>
      </c>
      <c r="I111" s="116" t="b">
        <v>0</v>
      </c>
      <c r="J111" s="119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5.75" customHeight="1" x14ac:dyDescent="0.9">
      <c r="A112" s="124" t="str">
        <f>'PLANTILLA V6'!A112</f>
        <v>Ba</v>
      </c>
      <c r="B112" s="124" t="str">
        <f>'PLANTILLA V6'!B112</f>
        <v>Batería recargable 9V Volteck</v>
      </c>
      <c r="C112" s="125">
        <f>'PLANTILLA V6'!C112</f>
        <v>1</v>
      </c>
      <c r="D112" s="116" t="str">
        <f>'PLANTILLA V6'!D112</f>
        <v>pza</v>
      </c>
      <c r="E112" s="125">
        <v>0</v>
      </c>
      <c r="F112" s="116" t="b">
        <v>0</v>
      </c>
      <c r="G112" s="116" t="b">
        <v>0</v>
      </c>
      <c r="H112" s="116" t="b">
        <v>1</v>
      </c>
      <c r="I112" s="116" t="b">
        <v>0</v>
      </c>
      <c r="J112" s="119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5.75" customHeight="1" x14ac:dyDescent="0.9">
      <c r="A113" s="124" t="str">
        <f>'PLANTILLA V6'!A113</f>
        <v>Ba</v>
      </c>
      <c r="B113" s="124" t="str">
        <f>'PLANTILLA V6'!B113</f>
        <v>Baterías alcalinas AAA de 1.5 V (no recargable) para microbit</v>
      </c>
      <c r="C113" s="125">
        <f>'PLANTILLA V6'!C113</f>
        <v>1</v>
      </c>
      <c r="D113" s="116" t="str">
        <f>'PLANTILLA V6'!D113</f>
        <v>pza</v>
      </c>
      <c r="E113" s="125">
        <v>0</v>
      </c>
      <c r="F113" s="116" t="b">
        <v>0</v>
      </c>
      <c r="G113" s="116" t="b">
        <v>0</v>
      </c>
      <c r="H113" s="116" t="b">
        <v>1</v>
      </c>
      <c r="I113" s="116" t="b">
        <v>0</v>
      </c>
      <c r="J113" s="119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</row>
    <row r="114" spans="1:26" ht="15.75" customHeight="1" x14ac:dyDescent="0.9">
      <c r="A114" s="124" t="str">
        <f>'PLANTILLA V6'!A114</f>
        <v>Ba</v>
      </c>
      <c r="B114" s="124" t="str">
        <f>'PLANTILLA V6'!B114</f>
        <v>Batería de 3V tipo CR2032</v>
      </c>
      <c r="C114" s="125">
        <f>'PLANTILLA V6'!C114</f>
        <v>1</v>
      </c>
      <c r="D114" s="116" t="str">
        <f>'PLANTILLA V6'!D114</f>
        <v>pza</v>
      </c>
      <c r="E114" s="125">
        <v>0</v>
      </c>
      <c r="F114" s="116" t="b">
        <v>0</v>
      </c>
      <c r="G114" s="116" t="b">
        <v>0</v>
      </c>
      <c r="H114" s="116" t="b">
        <v>1</v>
      </c>
      <c r="I114" s="116" t="b">
        <v>0</v>
      </c>
      <c r="J114" s="119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5.75" customHeight="1" x14ac:dyDescent="0.9">
      <c r="A115" s="124" t="str">
        <f>'PLANTILLA V6'!A115</f>
        <v>Ba</v>
      </c>
      <c r="B115" s="124" t="str">
        <f>'PLANTILLA V6'!B115</f>
        <v>Cargador universal de pilas recargable (9V, AA y AAA)</v>
      </c>
      <c r="C115" s="125">
        <f>'PLANTILLA V6'!C115</f>
        <v>1</v>
      </c>
      <c r="D115" s="116" t="str">
        <f>'PLANTILLA V6'!D115</f>
        <v>pza</v>
      </c>
      <c r="E115" s="125">
        <v>0</v>
      </c>
      <c r="F115" s="116" t="b">
        <v>0</v>
      </c>
      <c r="G115" s="116" t="b">
        <v>0</v>
      </c>
      <c r="H115" s="116" t="b">
        <v>0</v>
      </c>
      <c r="I115" s="116" t="b">
        <v>1</v>
      </c>
      <c r="J115" s="119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5.75" customHeight="1" x14ac:dyDescent="0.9">
      <c r="A116" s="124" t="str">
        <f>'PLANTILLA V6'!A116</f>
        <v>Ba</v>
      </c>
      <c r="B116" s="124" t="str">
        <f>'PLANTILLA V6'!B116</f>
        <v>Portapilas "AA" en serie</v>
      </c>
      <c r="C116" s="125">
        <f>'PLANTILLA V6'!C116</f>
        <v>1</v>
      </c>
      <c r="D116" s="116" t="str">
        <f>'PLANTILLA V6'!D116</f>
        <v>pza</v>
      </c>
      <c r="E116" s="125">
        <v>0</v>
      </c>
      <c r="F116" s="116" t="b">
        <v>0</v>
      </c>
      <c r="G116" s="116" t="b">
        <v>0</v>
      </c>
      <c r="H116" s="116" t="b">
        <v>1</v>
      </c>
      <c r="I116" s="116" t="b">
        <v>0</v>
      </c>
      <c r="J116" s="119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5.75" customHeight="1" x14ac:dyDescent="0.9">
      <c r="A117" s="124" t="str">
        <f>'PLANTILLA V6'!A117</f>
        <v>Ba</v>
      </c>
      <c r="B117" s="124" t="str">
        <f>'PLANTILLA V6'!B117</f>
        <v>Broche para pila de 9V</v>
      </c>
      <c r="C117" s="125">
        <f>'PLANTILLA V6'!C117</f>
        <v>1</v>
      </c>
      <c r="D117" s="116" t="str">
        <f>'PLANTILLA V6'!D117</f>
        <v>pza</v>
      </c>
      <c r="E117" s="125">
        <v>0</v>
      </c>
      <c r="F117" s="116" t="b">
        <v>0</v>
      </c>
      <c r="G117" s="116" t="b">
        <v>0</v>
      </c>
      <c r="H117" s="116" t="b">
        <v>1</v>
      </c>
      <c r="I117" s="116" t="b">
        <v>0</v>
      </c>
      <c r="J117" s="119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5.75" customHeight="1" x14ac:dyDescent="0.9">
      <c r="A118" s="124" t="str">
        <f>'PLANTILLA V6'!A118</f>
        <v>Ba</v>
      </c>
      <c r="B118" s="124" t="str">
        <f>'PLANTILLA V6'!B118</f>
        <v>Pila CR2032 tipo moneda</v>
      </c>
      <c r="C118" s="125">
        <f>'PLANTILLA V6'!C118</f>
        <v>1</v>
      </c>
      <c r="D118" s="116" t="str">
        <f>'PLANTILLA V6'!D118</f>
        <v>pza</v>
      </c>
      <c r="E118" s="125">
        <v>0</v>
      </c>
      <c r="F118" s="116" t="b">
        <v>0</v>
      </c>
      <c r="G118" s="116" t="b">
        <v>0</v>
      </c>
      <c r="H118" s="116" t="b">
        <v>1</v>
      </c>
      <c r="I118" s="116" t="b">
        <v>0</v>
      </c>
      <c r="J118" s="119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25">
        <f>'PLANTILLA V6'!C119</f>
        <v>0</v>
      </c>
      <c r="D119" s="116">
        <f>'PLANTILLA V6'!D119</f>
        <v>0</v>
      </c>
      <c r="E119" s="125">
        <v>0</v>
      </c>
      <c r="F119" s="116" t="b">
        <v>0</v>
      </c>
      <c r="G119" s="116" t="b">
        <v>0</v>
      </c>
      <c r="H119" s="116" t="b">
        <v>0</v>
      </c>
      <c r="I119" s="116" t="b">
        <v>0</v>
      </c>
      <c r="J119" s="119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25">
        <f>'PLANTILLA V6'!C120</f>
        <v>0</v>
      </c>
      <c r="D120" s="116">
        <f>'PLANTILLA V6'!D120</f>
        <v>0</v>
      </c>
      <c r="E120" s="125">
        <v>0</v>
      </c>
      <c r="F120" s="116" t="b">
        <v>0</v>
      </c>
      <c r="G120" s="116" t="b">
        <v>0</v>
      </c>
      <c r="H120" s="116" t="b">
        <v>0</v>
      </c>
      <c r="I120" s="116" t="b">
        <v>0</v>
      </c>
      <c r="J120" s="119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25">
        <f>'PLANTILLA V6'!C121</f>
        <v>0</v>
      </c>
      <c r="D121" s="116">
        <f>'PLANTILLA V6'!D121</f>
        <v>0</v>
      </c>
      <c r="E121" s="125">
        <v>0</v>
      </c>
      <c r="F121" s="116" t="b">
        <v>0</v>
      </c>
      <c r="G121" s="116" t="b">
        <v>0</v>
      </c>
      <c r="H121" s="116" t="b">
        <v>0</v>
      </c>
      <c r="I121" s="116" t="b">
        <v>0</v>
      </c>
      <c r="J121" s="119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25">
        <f>'PLANTILLA V6'!C122</f>
        <v>0</v>
      </c>
      <c r="D122" s="116">
        <f>'PLANTILLA V6'!D122</f>
        <v>0</v>
      </c>
      <c r="E122" s="125">
        <v>0</v>
      </c>
      <c r="F122" s="116" t="b">
        <v>0</v>
      </c>
      <c r="G122" s="116" t="b">
        <v>0</v>
      </c>
      <c r="H122" s="116" t="b">
        <v>0</v>
      </c>
      <c r="I122" s="116" t="b">
        <v>0</v>
      </c>
      <c r="J122" s="119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25">
        <f>'PLANTILLA V6'!C123</f>
        <v>0</v>
      </c>
      <c r="D123" s="116">
        <f>'PLANTILLA V6'!D123</f>
        <v>0</v>
      </c>
      <c r="E123" s="125">
        <v>0</v>
      </c>
      <c r="F123" s="116" t="b">
        <v>0</v>
      </c>
      <c r="G123" s="116" t="b">
        <v>0</v>
      </c>
      <c r="H123" s="116" t="b">
        <v>0</v>
      </c>
      <c r="I123" s="116" t="b">
        <v>0</v>
      </c>
      <c r="J123" s="119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25">
        <f>'PLANTILLA V6'!C124</f>
        <v>0</v>
      </c>
      <c r="D124" s="116">
        <f>'PLANTILLA V6'!D124</f>
        <v>0</v>
      </c>
      <c r="E124" s="125">
        <v>0</v>
      </c>
      <c r="F124" s="116" t="b">
        <v>0</v>
      </c>
      <c r="G124" s="116" t="b">
        <v>0</v>
      </c>
      <c r="H124" s="116" t="b">
        <v>0</v>
      </c>
      <c r="I124" s="116" t="b">
        <v>0</v>
      </c>
      <c r="J124" s="119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25">
        <f>'PLANTILLA V6'!C125</f>
        <v>0</v>
      </c>
      <c r="D125" s="116">
        <f>'PLANTILLA V6'!D125</f>
        <v>0</v>
      </c>
      <c r="E125" s="125">
        <v>0</v>
      </c>
      <c r="F125" s="116" t="b">
        <v>0</v>
      </c>
      <c r="G125" s="116" t="b">
        <v>0</v>
      </c>
      <c r="H125" s="116" t="b">
        <v>0</v>
      </c>
      <c r="I125" s="116" t="b">
        <v>0</v>
      </c>
      <c r="J125" s="119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25">
        <f>'PLANTILLA V6'!C126</f>
        <v>0</v>
      </c>
      <c r="D126" s="116">
        <f>'PLANTILLA V6'!D126</f>
        <v>0</v>
      </c>
      <c r="E126" s="125">
        <v>0</v>
      </c>
      <c r="F126" s="116" t="b">
        <v>0</v>
      </c>
      <c r="G126" s="116" t="b">
        <v>0</v>
      </c>
      <c r="H126" s="116" t="b">
        <v>0</v>
      </c>
      <c r="I126" s="116" t="b">
        <v>0</v>
      </c>
      <c r="J126" s="119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25">
        <f>'PLANTILLA V6'!C127</f>
        <v>0</v>
      </c>
      <c r="D127" s="116">
        <f>'PLANTILLA V6'!D127</f>
        <v>0</v>
      </c>
      <c r="E127" s="125">
        <v>0</v>
      </c>
      <c r="F127" s="116" t="b">
        <v>0</v>
      </c>
      <c r="G127" s="116" t="b">
        <v>0</v>
      </c>
      <c r="H127" s="116" t="b">
        <v>0</v>
      </c>
      <c r="I127" s="116" t="b">
        <v>0</v>
      </c>
      <c r="J127" s="119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25">
        <f>'PLANTILLA V6'!C128</f>
        <v>0</v>
      </c>
      <c r="D128" s="116">
        <f>'PLANTILLA V6'!D128</f>
        <v>0</v>
      </c>
      <c r="E128" s="125">
        <v>0</v>
      </c>
      <c r="F128" s="116" t="b">
        <v>0</v>
      </c>
      <c r="G128" s="116" t="b">
        <v>0</v>
      </c>
      <c r="H128" s="116" t="b">
        <v>0</v>
      </c>
      <c r="I128" s="116" t="b">
        <v>0</v>
      </c>
      <c r="J128" s="119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25">
        <f>'PLANTILLA V6'!C129</f>
        <v>0</v>
      </c>
      <c r="D129" s="116">
        <f>'PLANTILLA V6'!D129</f>
        <v>0</v>
      </c>
      <c r="E129" s="125">
        <v>0</v>
      </c>
      <c r="F129" s="116" t="b">
        <v>0</v>
      </c>
      <c r="G129" s="116" t="b">
        <v>0</v>
      </c>
      <c r="H129" s="116" t="b">
        <v>0</v>
      </c>
      <c r="I129" s="116" t="b">
        <v>0</v>
      </c>
      <c r="J129" s="119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25">
        <f>'PLANTILLA V6'!C130</f>
        <v>0</v>
      </c>
      <c r="D130" s="116">
        <f>'PLANTILLA V6'!D130</f>
        <v>0</v>
      </c>
      <c r="E130" s="125">
        <v>0</v>
      </c>
      <c r="F130" s="116" t="b">
        <v>0</v>
      </c>
      <c r="G130" s="116" t="b">
        <v>0</v>
      </c>
      <c r="H130" s="116" t="b">
        <v>0</v>
      </c>
      <c r="I130" s="116" t="b">
        <v>0</v>
      </c>
      <c r="J130" s="119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25">
        <f>'PLANTILLA V6'!C131</f>
        <v>0</v>
      </c>
      <c r="D131" s="116">
        <f>'PLANTILLA V6'!D131</f>
        <v>0</v>
      </c>
      <c r="E131" s="125">
        <v>0</v>
      </c>
      <c r="F131" s="116" t="b">
        <v>0</v>
      </c>
      <c r="G131" s="116" t="b">
        <v>0</v>
      </c>
      <c r="H131" s="116" t="b">
        <v>0</v>
      </c>
      <c r="I131" s="116" t="b">
        <v>0</v>
      </c>
      <c r="J131" s="119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25">
        <f>'PLANTILLA V6'!C132</f>
        <v>0</v>
      </c>
      <c r="D132" s="116">
        <f>'PLANTILLA V6'!D132</f>
        <v>0</v>
      </c>
      <c r="E132" s="125">
        <v>0</v>
      </c>
      <c r="F132" s="116" t="b">
        <v>0</v>
      </c>
      <c r="G132" s="116" t="b">
        <v>0</v>
      </c>
      <c r="H132" s="116" t="b">
        <v>0</v>
      </c>
      <c r="I132" s="116" t="b">
        <v>0</v>
      </c>
      <c r="J132" s="119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25">
        <f>'PLANTILLA V6'!C133</f>
        <v>0</v>
      </c>
      <c r="D133" s="116">
        <f>'PLANTILLA V6'!D133</f>
        <v>0</v>
      </c>
      <c r="E133" s="125">
        <v>0</v>
      </c>
      <c r="F133" s="116" t="b">
        <v>0</v>
      </c>
      <c r="G133" s="116" t="b">
        <v>0</v>
      </c>
      <c r="H133" s="116" t="b">
        <v>0</v>
      </c>
      <c r="I133" s="116" t="b">
        <v>0</v>
      </c>
      <c r="J133" s="119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25">
        <f>'PLANTILLA V6'!C134</f>
        <v>0</v>
      </c>
      <c r="D134" s="116">
        <f>'PLANTILLA V6'!D134</f>
        <v>0</v>
      </c>
      <c r="E134" s="125">
        <v>0</v>
      </c>
      <c r="F134" s="116" t="b">
        <v>0</v>
      </c>
      <c r="G134" s="116" t="b">
        <v>0</v>
      </c>
      <c r="H134" s="116" t="b">
        <v>0</v>
      </c>
      <c r="I134" s="116" t="b">
        <v>0</v>
      </c>
      <c r="J134" s="119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25">
        <f>'PLANTILLA V6'!C135</f>
        <v>0</v>
      </c>
      <c r="D135" s="116">
        <f>'PLANTILLA V6'!D135</f>
        <v>0</v>
      </c>
      <c r="E135" s="125">
        <v>0</v>
      </c>
      <c r="F135" s="116" t="b">
        <v>0</v>
      </c>
      <c r="G135" s="116" t="b">
        <v>0</v>
      </c>
      <c r="H135" s="116" t="b">
        <v>0</v>
      </c>
      <c r="I135" s="116" t="b">
        <v>0</v>
      </c>
      <c r="J135" s="119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25">
        <f>'PLANTILLA V6'!C136</f>
        <v>0</v>
      </c>
      <c r="D136" s="116">
        <f>'PLANTILLA V6'!D136</f>
        <v>0</v>
      </c>
      <c r="E136" s="125">
        <v>0</v>
      </c>
      <c r="F136" s="116" t="b">
        <v>0</v>
      </c>
      <c r="G136" s="116" t="b">
        <v>0</v>
      </c>
      <c r="H136" s="116" t="b">
        <v>0</v>
      </c>
      <c r="I136" s="116" t="b">
        <v>0</v>
      </c>
      <c r="J136" s="119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25">
        <f>'PLANTILLA V6'!C137</f>
        <v>0</v>
      </c>
      <c r="D137" s="116">
        <f>'PLANTILLA V6'!D137</f>
        <v>0</v>
      </c>
      <c r="E137" s="125">
        <v>0</v>
      </c>
      <c r="F137" s="116" t="b">
        <v>0</v>
      </c>
      <c r="G137" s="116" t="b">
        <v>0</v>
      </c>
      <c r="H137" s="116" t="b">
        <v>0</v>
      </c>
      <c r="I137" s="116" t="b">
        <v>0</v>
      </c>
      <c r="J137" s="119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25">
        <f>'PLANTILLA V6'!C138</f>
        <v>0</v>
      </c>
      <c r="D138" s="116">
        <f>'PLANTILLA V6'!D138</f>
        <v>0</v>
      </c>
      <c r="E138" s="125">
        <v>0</v>
      </c>
      <c r="F138" s="116" t="b">
        <v>0</v>
      </c>
      <c r="G138" s="116" t="b">
        <v>0</v>
      </c>
      <c r="H138" s="116" t="b">
        <v>0</v>
      </c>
      <c r="I138" s="116" t="b">
        <v>0</v>
      </c>
      <c r="J138" s="119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1" t="str">
        <f>'PLANTILLA V6'!A139</f>
        <v>Seguridad y Orden</v>
      </c>
      <c r="B139" s="141"/>
      <c r="C139" s="125"/>
      <c r="D139" s="116"/>
      <c r="E139" s="125"/>
      <c r="F139" s="122"/>
      <c r="G139" s="122"/>
      <c r="H139" s="122"/>
      <c r="I139" s="122"/>
      <c r="J139" s="123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5.75" customHeight="1" x14ac:dyDescent="0.9">
      <c r="A140" s="124" t="str">
        <f>'PLANTILLA V6'!A140</f>
        <v>So</v>
      </c>
      <c r="B140" s="124" t="str">
        <f>'PLANTILLA V6'!B140</f>
        <v>Cubrebocas industrial N95 o similar</v>
      </c>
      <c r="C140" s="125">
        <f>'PLANTILLA V6'!C140</f>
        <v>1</v>
      </c>
      <c r="D140" s="116" t="str">
        <f>'PLANTILLA V6'!D140</f>
        <v>pza</v>
      </c>
      <c r="E140" s="125">
        <v>0</v>
      </c>
      <c r="F140" s="116" t="b">
        <v>1</v>
      </c>
      <c r="G140" s="116" t="b">
        <v>0</v>
      </c>
      <c r="H140" s="116" t="b">
        <v>0</v>
      </c>
      <c r="I140" s="116" t="b">
        <v>0</v>
      </c>
      <c r="J140" s="119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5.75" customHeight="1" x14ac:dyDescent="0.9">
      <c r="A141" s="124" t="str">
        <f>'PLANTILLA V6'!A141</f>
        <v>So</v>
      </c>
      <c r="B141" s="124" t="str">
        <f>'PLANTILLA V6'!B141</f>
        <v>Lentes de seguridad</v>
      </c>
      <c r="C141" s="125">
        <f>'PLANTILLA V6'!C141</f>
        <v>1</v>
      </c>
      <c r="D141" s="116" t="str">
        <f>'PLANTILLA V6'!D141</f>
        <v>pza</v>
      </c>
      <c r="E141" s="125">
        <v>0</v>
      </c>
      <c r="F141" s="116" t="b">
        <v>0</v>
      </c>
      <c r="G141" s="116" t="b">
        <v>0</v>
      </c>
      <c r="H141" s="116" t="b">
        <v>1</v>
      </c>
      <c r="I141" s="116" t="b">
        <v>0</v>
      </c>
      <c r="J141" s="119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5.75" customHeight="1" x14ac:dyDescent="0.9">
      <c r="A142" s="124" t="str">
        <f>'PLANTILLA V6'!A142</f>
        <v>So</v>
      </c>
      <c r="B142" s="124" t="str">
        <f>'PLANTILLA V6'!B142</f>
        <v>Guantes de seguridad</v>
      </c>
      <c r="C142" s="125">
        <f>'PLANTILLA V6'!C142</f>
        <v>1</v>
      </c>
      <c r="D142" s="116" t="str">
        <f>'PLANTILLA V6'!D142</f>
        <v>pza</v>
      </c>
      <c r="E142" s="125">
        <v>0</v>
      </c>
      <c r="F142" s="116" t="b">
        <v>0</v>
      </c>
      <c r="G142" s="116" t="b">
        <v>0</v>
      </c>
      <c r="H142" s="116" t="b">
        <v>1</v>
      </c>
      <c r="I142" s="116" t="b">
        <v>0</v>
      </c>
      <c r="J142" s="119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5.75" customHeight="1" x14ac:dyDescent="0.9">
      <c r="A143" s="124" t="str">
        <f>'PLANTILLA V6'!A143</f>
        <v>So</v>
      </c>
      <c r="B143" s="124" t="str">
        <f>'PLANTILLA V6'!B143</f>
        <v>Botiquín de primeros auxilios (caja con algodón, alcohol, gasas, antiséptico, agua oxigenada, vendas)</v>
      </c>
      <c r="C143" s="125">
        <f>'PLANTILLA V6'!C143</f>
        <v>1</v>
      </c>
      <c r="D143" s="116" t="str">
        <f>'PLANTILLA V6'!D143</f>
        <v>pza</v>
      </c>
      <c r="E143" s="125">
        <v>0</v>
      </c>
      <c r="F143" s="116" t="b">
        <v>0</v>
      </c>
      <c r="G143" s="116" t="b">
        <v>0</v>
      </c>
      <c r="H143" s="116" t="b">
        <v>0</v>
      </c>
      <c r="I143" s="116" t="b">
        <v>1</v>
      </c>
      <c r="J143" s="119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5.75" customHeight="1" x14ac:dyDescent="0.9">
      <c r="A144" s="124" t="str">
        <f>'PLANTILLA V6'!A144</f>
        <v>So</v>
      </c>
      <c r="B144" s="124" t="str">
        <f>'PLANTILLA V6'!B144</f>
        <v>Trapo de limpieza/franela</v>
      </c>
      <c r="C144" s="125">
        <f>'PLANTILLA V6'!C144</f>
        <v>1</v>
      </c>
      <c r="D144" s="116" t="str">
        <f>'PLANTILLA V6'!D144</f>
        <v>pza</v>
      </c>
      <c r="E144" s="125">
        <v>0</v>
      </c>
      <c r="F144" s="116" t="b">
        <v>0</v>
      </c>
      <c r="G144" s="116" t="b">
        <v>0</v>
      </c>
      <c r="H144" s="116" t="b">
        <v>1</v>
      </c>
      <c r="I144" s="116" t="b">
        <v>0</v>
      </c>
      <c r="J144" s="119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5.75" customHeight="1" x14ac:dyDescent="0.9">
      <c r="A145" s="124">
        <f>'PLANTILLA V6'!A145</f>
        <v>0</v>
      </c>
      <c r="B145" s="116">
        <f>'PLANTILLA V6'!B145</f>
        <v>0</v>
      </c>
      <c r="C145" s="125">
        <f>'PLANTILLA V6'!C145</f>
        <v>1</v>
      </c>
      <c r="D145" s="116" t="str">
        <f>'PLANTILLA V6'!D145</f>
        <v>pza</v>
      </c>
      <c r="E145" s="125">
        <v>0</v>
      </c>
      <c r="F145" s="116" t="b">
        <v>0</v>
      </c>
      <c r="G145" s="116" t="b">
        <v>0</v>
      </c>
      <c r="H145" s="116" t="b">
        <v>0</v>
      </c>
      <c r="I145" s="116" t="b">
        <v>0</v>
      </c>
      <c r="J145" s="119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5.75" customHeight="1" x14ac:dyDescent="0.9">
      <c r="A146" s="124">
        <f>'PLANTILLA V6'!A146</f>
        <v>0</v>
      </c>
      <c r="B146" s="116">
        <f>'PLANTILLA V6'!B146</f>
        <v>0</v>
      </c>
      <c r="C146" s="125">
        <f>'PLANTILLA V6'!C146</f>
        <v>1</v>
      </c>
      <c r="D146" s="116" t="str">
        <f>'PLANTILLA V6'!D146</f>
        <v>pza</v>
      </c>
      <c r="E146" s="125">
        <v>0</v>
      </c>
      <c r="F146" s="116" t="b">
        <v>0</v>
      </c>
      <c r="G146" s="116" t="b">
        <v>0</v>
      </c>
      <c r="H146" s="116" t="b">
        <v>0</v>
      </c>
      <c r="I146" s="116" t="b">
        <v>0</v>
      </c>
      <c r="J146" s="119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5.75" customHeight="1" x14ac:dyDescent="0.9">
      <c r="A147" s="124">
        <f>'PLANTILLA V6'!A147</f>
        <v>0</v>
      </c>
      <c r="B147" s="116">
        <f>'PLANTILLA V6'!B147</f>
        <v>0</v>
      </c>
      <c r="C147" s="125">
        <f>'PLANTILLA V6'!C147</f>
        <v>1</v>
      </c>
      <c r="D147" s="116" t="str">
        <f>'PLANTILLA V6'!D147</f>
        <v>pza</v>
      </c>
      <c r="E147" s="125">
        <v>0</v>
      </c>
      <c r="F147" s="116" t="b">
        <v>0</v>
      </c>
      <c r="G147" s="116" t="b">
        <v>0</v>
      </c>
      <c r="H147" s="116" t="b">
        <v>0</v>
      </c>
      <c r="I147" s="116" t="b">
        <v>0</v>
      </c>
      <c r="J147" s="119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5.75" customHeight="1" x14ac:dyDescent="0.9">
      <c r="A148" s="124">
        <f>'PLANTILLA V6'!A148</f>
        <v>0</v>
      </c>
      <c r="B148" s="116">
        <f>'PLANTILLA V6'!B148</f>
        <v>0</v>
      </c>
      <c r="C148" s="125">
        <f>'PLANTILLA V6'!C148</f>
        <v>1</v>
      </c>
      <c r="D148" s="116" t="str">
        <f>'PLANTILLA V6'!D148</f>
        <v>pza</v>
      </c>
      <c r="E148" s="125">
        <v>0</v>
      </c>
      <c r="F148" s="116" t="b">
        <v>0</v>
      </c>
      <c r="G148" s="116" t="b">
        <v>0</v>
      </c>
      <c r="H148" s="116" t="b">
        <v>0</v>
      </c>
      <c r="I148" s="116" t="b">
        <v>0</v>
      </c>
      <c r="J148" s="119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5.75" customHeight="1" x14ac:dyDescent="0.9">
      <c r="A149" s="124">
        <f>'PLANTILLA V6'!A149</f>
        <v>0</v>
      </c>
      <c r="B149" s="116">
        <f>'PLANTILLA V6'!B149</f>
        <v>0</v>
      </c>
      <c r="C149" s="125">
        <f>'PLANTILLA V6'!C149</f>
        <v>1</v>
      </c>
      <c r="D149" s="116" t="str">
        <f>'PLANTILLA V6'!D149</f>
        <v>pza</v>
      </c>
      <c r="E149" s="125">
        <v>0</v>
      </c>
      <c r="F149" s="116" t="b">
        <v>0</v>
      </c>
      <c r="G149" s="116" t="b">
        <v>0</v>
      </c>
      <c r="H149" s="116" t="b">
        <v>0</v>
      </c>
      <c r="I149" s="116" t="b">
        <v>0</v>
      </c>
      <c r="J149" s="119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5.75" customHeight="1" x14ac:dyDescent="0.9">
      <c r="A150" s="124">
        <f>'PLANTILLA V6'!A150</f>
        <v>0</v>
      </c>
      <c r="B150" s="116">
        <f>'PLANTILLA V6'!B150</f>
        <v>0</v>
      </c>
      <c r="C150" s="125">
        <f>'PLANTILLA V6'!C150</f>
        <v>1</v>
      </c>
      <c r="D150" s="116" t="str">
        <f>'PLANTILLA V6'!D150</f>
        <v>pza</v>
      </c>
      <c r="E150" s="125">
        <v>0</v>
      </c>
      <c r="F150" s="116" t="b">
        <v>0</v>
      </c>
      <c r="G150" s="116" t="b">
        <v>0</v>
      </c>
      <c r="H150" s="116" t="b">
        <v>0</v>
      </c>
      <c r="I150" s="116" t="b">
        <v>0</v>
      </c>
      <c r="J150" s="119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5.75" customHeight="1" x14ac:dyDescent="0.9">
      <c r="A151" s="124">
        <f>'PLANTILLA V6'!A151</f>
        <v>0</v>
      </c>
      <c r="B151" s="116">
        <f>'PLANTILLA V6'!B151</f>
        <v>0</v>
      </c>
      <c r="C151" s="125">
        <f>'PLANTILLA V6'!C151</f>
        <v>1</v>
      </c>
      <c r="D151" s="116" t="str">
        <f>'PLANTILLA V6'!D151</f>
        <v>pza</v>
      </c>
      <c r="E151" s="125">
        <v>0</v>
      </c>
      <c r="F151" s="116" t="b">
        <v>0</v>
      </c>
      <c r="G151" s="116" t="b">
        <v>0</v>
      </c>
      <c r="H151" s="116" t="b">
        <v>0</v>
      </c>
      <c r="I151" s="116" t="b">
        <v>0</v>
      </c>
      <c r="J151" s="119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5.75" customHeight="1" x14ac:dyDescent="0.9">
      <c r="A152" s="124">
        <f>'PLANTILLA V6'!A152</f>
        <v>0</v>
      </c>
      <c r="B152" s="116">
        <f>'PLANTILLA V6'!B152</f>
        <v>0</v>
      </c>
      <c r="C152" s="125">
        <f>'PLANTILLA V6'!C152</f>
        <v>1</v>
      </c>
      <c r="D152" s="116" t="str">
        <f>'PLANTILLA V6'!D152</f>
        <v>pza</v>
      </c>
      <c r="E152" s="125">
        <v>0</v>
      </c>
      <c r="F152" s="116" t="b">
        <v>0</v>
      </c>
      <c r="G152" s="116" t="b">
        <v>0</v>
      </c>
      <c r="H152" s="116" t="b">
        <v>0</v>
      </c>
      <c r="I152" s="116" t="b">
        <v>0</v>
      </c>
      <c r="J152" s="119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5.75" customHeight="1" x14ac:dyDescent="0.9">
      <c r="A153" s="124">
        <f>'PLANTILLA V6'!A153</f>
        <v>0</v>
      </c>
      <c r="B153" s="116">
        <f>'PLANTILLA V6'!B153</f>
        <v>0</v>
      </c>
      <c r="C153" s="125">
        <f>'PLANTILLA V6'!C153</f>
        <v>1</v>
      </c>
      <c r="D153" s="116" t="str">
        <f>'PLANTILLA V6'!D153</f>
        <v>pza</v>
      </c>
      <c r="E153" s="125">
        <v>0</v>
      </c>
      <c r="F153" s="116" t="b">
        <v>0</v>
      </c>
      <c r="G153" s="116" t="b">
        <v>0</v>
      </c>
      <c r="H153" s="116" t="b">
        <v>0</v>
      </c>
      <c r="I153" s="116" t="b">
        <v>0</v>
      </c>
      <c r="J153" s="119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5.75" customHeight="1" x14ac:dyDescent="0.9">
      <c r="A154" s="124">
        <f>'PLANTILLA V6'!A154</f>
        <v>0</v>
      </c>
      <c r="B154" s="116">
        <f>'PLANTILLA V6'!B154</f>
        <v>0</v>
      </c>
      <c r="C154" s="125">
        <f>'PLANTILLA V6'!C154</f>
        <v>1</v>
      </c>
      <c r="D154" s="116" t="str">
        <f>'PLANTILLA V6'!D154</f>
        <v>pza</v>
      </c>
      <c r="E154" s="125">
        <v>0</v>
      </c>
      <c r="F154" s="116" t="b">
        <v>0</v>
      </c>
      <c r="G154" s="116" t="b">
        <v>0</v>
      </c>
      <c r="H154" s="116" t="b">
        <v>0</v>
      </c>
      <c r="I154" s="116" t="b">
        <v>0</v>
      </c>
      <c r="J154" s="119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5.75" customHeight="1" x14ac:dyDescent="0.9">
      <c r="A155" s="124">
        <f>'PLANTILLA V6'!A155</f>
        <v>0</v>
      </c>
      <c r="B155" s="116">
        <f>'PLANTILLA V6'!B155</f>
        <v>0</v>
      </c>
      <c r="C155" s="125">
        <f>'PLANTILLA V6'!C155</f>
        <v>1</v>
      </c>
      <c r="D155" s="116" t="str">
        <f>'PLANTILLA V6'!D155</f>
        <v>pza</v>
      </c>
      <c r="E155" s="125">
        <v>0</v>
      </c>
      <c r="F155" s="116" t="b">
        <v>0</v>
      </c>
      <c r="G155" s="116" t="b">
        <v>0</v>
      </c>
      <c r="H155" s="116" t="b">
        <v>0</v>
      </c>
      <c r="I155" s="116" t="b">
        <v>0</v>
      </c>
      <c r="J155" s="119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5.75" customHeight="1" x14ac:dyDescent="0.9">
      <c r="A156" s="124">
        <f>'PLANTILLA V6'!A156</f>
        <v>0</v>
      </c>
      <c r="B156" s="116">
        <f>'PLANTILLA V6'!B156</f>
        <v>0</v>
      </c>
      <c r="C156" s="125">
        <f>'PLANTILLA V6'!C156</f>
        <v>1</v>
      </c>
      <c r="D156" s="116" t="str">
        <f>'PLANTILLA V6'!D156</f>
        <v>pza</v>
      </c>
      <c r="E156" s="125">
        <v>0</v>
      </c>
      <c r="F156" s="116" t="b">
        <v>0</v>
      </c>
      <c r="G156" s="116" t="b">
        <v>0</v>
      </c>
      <c r="H156" s="116" t="b">
        <v>0</v>
      </c>
      <c r="I156" s="116" t="b">
        <v>0</v>
      </c>
      <c r="J156" s="119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5.75" customHeight="1" x14ac:dyDescent="0.9">
      <c r="A157" s="124">
        <f>'PLANTILLA V6'!A157</f>
        <v>0</v>
      </c>
      <c r="B157" s="116">
        <f>'PLANTILLA V6'!B157</f>
        <v>0</v>
      </c>
      <c r="C157" s="125">
        <f>'PLANTILLA V6'!C157</f>
        <v>1</v>
      </c>
      <c r="D157" s="116" t="str">
        <f>'PLANTILLA V6'!D157</f>
        <v>pza</v>
      </c>
      <c r="E157" s="125">
        <v>0</v>
      </c>
      <c r="F157" s="116" t="b">
        <v>0</v>
      </c>
      <c r="G157" s="116" t="b">
        <v>0</v>
      </c>
      <c r="H157" s="116" t="b">
        <v>0</v>
      </c>
      <c r="I157" s="116" t="b">
        <v>0</v>
      </c>
      <c r="J157" s="119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5.75" customHeight="1" x14ac:dyDescent="0.9">
      <c r="A158" s="124">
        <f>'PLANTILLA V6'!A158</f>
        <v>0</v>
      </c>
      <c r="B158" s="116">
        <f>'PLANTILLA V6'!B158</f>
        <v>0</v>
      </c>
      <c r="C158" s="125">
        <f>'PLANTILLA V6'!C158</f>
        <v>1</v>
      </c>
      <c r="D158" s="116" t="str">
        <f>'PLANTILLA V6'!D158</f>
        <v>pza</v>
      </c>
      <c r="E158" s="125">
        <v>0</v>
      </c>
      <c r="F158" s="116" t="b">
        <v>0</v>
      </c>
      <c r="G158" s="116" t="b">
        <v>0</v>
      </c>
      <c r="H158" s="116" t="b">
        <v>0</v>
      </c>
      <c r="I158" s="116" t="b">
        <v>0</v>
      </c>
      <c r="J158" s="119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5.75" customHeight="1" x14ac:dyDescent="0.9">
      <c r="A159" s="124">
        <f>'PLANTILLA V6'!A159</f>
        <v>0</v>
      </c>
      <c r="B159" s="116">
        <f>'PLANTILLA V6'!B159</f>
        <v>0</v>
      </c>
      <c r="C159" s="125">
        <f>'PLANTILLA V6'!C159</f>
        <v>1</v>
      </c>
      <c r="D159" s="116" t="str">
        <f>'PLANTILLA V6'!D159</f>
        <v>pza</v>
      </c>
      <c r="E159" s="125">
        <v>0</v>
      </c>
      <c r="F159" s="116" t="b">
        <v>0</v>
      </c>
      <c r="G159" s="116" t="b">
        <v>0</v>
      </c>
      <c r="H159" s="116" t="b">
        <v>0</v>
      </c>
      <c r="I159" s="116" t="b">
        <v>0</v>
      </c>
      <c r="J159" s="119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5.75" customHeight="1" x14ac:dyDescent="0.9">
      <c r="A160" s="124">
        <f>'PLANTILLA V6'!A160</f>
        <v>0</v>
      </c>
      <c r="B160" s="116">
        <f>'PLANTILLA V6'!B160</f>
        <v>0</v>
      </c>
      <c r="C160" s="125">
        <f>'PLANTILLA V6'!C160</f>
        <v>1</v>
      </c>
      <c r="D160" s="116" t="str">
        <f>'PLANTILLA V6'!D160</f>
        <v>pza</v>
      </c>
      <c r="E160" s="125">
        <v>0</v>
      </c>
      <c r="F160" s="116" t="b">
        <v>0</v>
      </c>
      <c r="G160" s="116" t="b">
        <v>0</v>
      </c>
      <c r="H160" s="116" t="b">
        <v>0</v>
      </c>
      <c r="I160" s="116" t="b">
        <v>0</v>
      </c>
      <c r="J160" s="119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5.75" customHeight="1" x14ac:dyDescent="0.9">
      <c r="A161" s="171" t="str">
        <f>'PLANTILLA V6'!A161</f>
        <v>Estuche Individual</v>
      </c>
      <c r="B161" s="141"/>
      <c r="C161" s="125"/>
      <c r="D161" s="116"/>
      <c r="E161" s="125"/>
      <c r="F161" s="122"/>
      <c r="G161" s="122"/>
      <c r="H161" s="122"/>
      <c r="I161" s="122"/>
      <c r="J161" s="123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22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5.75" customHeight="1" x14ac:dyDescent="0.9">
      <c r="A162" s="124" t="str">
        <f>'PLANTILLA V6'!A162</f>
        <v>In</v>
      </c>
      <c r="B162" s="124" t="str">
        <f>'PLANTILLA V6'!B162</f>
        <v>Lápiz</v>
      </c>
      <c r="C162" s="125">
        <f>'PLANTILLA V6'!C162</f>
        <v>1</v>
      </c>
      <c r="D162" s="116" t="str">
        <f>'PLANTILLA V6'!D162</f>
        <v>pza</v>
      </c>
      <c r="E162" s="125">
        <v>0</v>
      </c>
      <c r="F162" s="116" t="b">
        <v>1</v>
      </c>
      <c r="G162" s="116" t="b">
        <v>0</v>
      </c>
      <c r="H162" s="116" t="b">
        <v>0</v>
      </c>
      <c r="I162" s="116" t="b">
        <v>0</v>
      </c>
      <c r="J162" s="119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15.75" customHeight="1" x14ac:dyDescent="0.9">
      <c r="A163" s="124" t="str">
        <f>'PLANTILLA V6'!A163</f>
        <v>In</v>
      </c>
      <c r="B163" s="124" t="str">
        <f>'PLANTILLA V6'!B163</f>
        <v>Goma</v>
      </c>
      <c r="C163" s="125">
        <f>'PLANTILLA V6'!C163</f>
        <v>1</v>
      </c>
      <c r="D163" s="116" t="str">
        <f>'PLANTILLA V6'!D163</f>
        <v>pza</v>
      </c>
      <c r="E163" s="125">
        <v>0</v>
      </c>
      <c r="F163" s="116" t="b">
        <v>1</v>
      </c>
      <c r="G163" s="116" t="b">
        <v>0</v>
      </c>
      <c r="H163" s="116" t="b">
        <v>0</v>
      </c>
      <c r="I163" s="116" t="b">
        <v>0</v>
      </c>
      <c r="J163" s="119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15.75" customHeight="1" x14ac:dyDescent="0.9">
      <c r="A164" s="124" t="str">
        <f>'PLANTILLA V6'!A164</f>
        <v>In</v>
      </c>
      <c r="B164" s="124" t="str">
        <f>'PLANTILLA V6'!B164</f>
        <v>Sacapuntas</v>
      </c>
      <c r="C164" s="125">
        <f>'PLANTILLA V6'!C164</f>
        <v>1</v>
      </c>
      <c r="D164" s="116" t="str">
        <f>'PLANTILLA V6'!D164</f>
        <v>pza</v>
      </c>
      <c r="E164" s="125">
        <v>0</v>
      </c>
      <c r="F164" s="116" t="b">
        <v>1</v>
      </c>
      <c r="G164" s="116" t="b">
        <v>0</v>
      </c>
      <c r="H164" s="116" t="b">
        <v>0</v>
      </c>
      <c r="I164" s="116" t="b">
        <v>0</v>
      </c>
      <c r="J164" s="119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15.75" customHeight="1" x14ac:dyDescent="0.9">
      <c r="A165" s="124" t="str">
        <f>'PLANTILLA V6'!A165</f>
        <v>In</v>
      </c>
      <c r="B165" s="124" t="str">
        <f>'PLANTILLA V6'!B165</f>
        <v>Bolígrafo</v>
      </c>
      <c r="C165" s="125">
        <f>'PLANTILLA V6'!C165</f>
        <v>1</v>
      </c>
      <c r="D165" s="116" t="str">
        <f>'PLANTILLA V6'!D165</f>
        <v>pza</v>
      </c>
      <c r="E165" s="125">
        <v>0</v>
      </c>
      <c r="F165" s="116" t="b">
        <v>1</v>
      </c>
      <c r="G165" s="116" t="b">
        <v>0</v>
      </c>
      <c r="H165" s="116" t="b">
        <v>0</v>
      </c>
      <c r="I165" s="116" t="b">
        <v>0</v>
      </c>
      <c r="J165" s="119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5.75" customHeight="1" x14ac:dyDescent="0.9">
      <c r="A166" s="124" t="str">
        <f>'PLANTILLA V6'!A166</f>
        <v>In</v>
      </c>
      <c r="B166" s="124" t="str">
        <f>'PLANTILLA V6'!B166</f>
        <v>Tijeras</v>
      </c>
      <c r="C166" s="125">
        <f>'PLANTILLA V6'!C166</f>
        <v>1</v>
      </c>
      <c r="D166" s="116" t="str">
        <f>'PLANTILLA V6'!D166</f>
        <v>pza</v>
      </c>
      <c r="E166" s="125">
        <v>0</v>
      </c>
      <c r="F166" s="116" t="b">
        <v>1</v>
      </c>
      <c r="G166" s="116" t="b">
        <v>0</v>
      </c>
      <c r="H166" s="116" t="b">
        <v>0</v>
      </c>
      <c r="I166" s="116" t="b">
        <v>0</v>
      </c>
      <c r="J166" s="119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5.75" customHeight="1" x14ac:dyDescent="0.9">
      <c r="A167" s="70" t="str">
        <f>'PLANTILLA V6'!A167</f>
        <v>In</v>
      </c>
      <c r="B167" s="70" t="str">
        <f>'PLANTILLA V6'!B167</f>
        <v>Pegamento en barra (Pritt) de 8 g</v>
      </c>
      <c r="C167" s="37">
        <f>'PLANTILLA V6'!C167</f>
        <v>1</v>
      </c>
      <c r="D167" s="74" t="str">
        <f>'PLANTILLA V6'!D167</f>
        <v>pza</v>
      </c>
      <c r="E167" s="37">
        <v>1</v>
      </c>
      <c r="F167" s="74" t="b">
        <v>1</v>
      </c>
      <c r="G167" s="74" t="b">
        <v>0</v>
      </c>
      <c r="H167" s="74" t="b">
        <v>0</v>
      </c>
      <c r="I167" s="74" t="b">
        <v>0</v>
      </c>
      <c r="J167" s="119" cm="1">
        <f t="array" ref="J167">_xlfn.IFS(LEN(A167)&gt;2,A168,SUM(E167:I167)=0,0,F167,$F$7*F167*E167,G167,$G$7*G167*E167,AND(H167,A167="Co"),$H$7*H167*E167,AND(H167,A167="Re"),$H$7*H167*E167,H167,$J$7*H167*E167,I167,$I$7*I167*E167)</f>
        <v>23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 x14ac:dyDescent="0.9">
      <c r="A168" s="124" t="str">
        <f>'PLANTILLA V6'!A168</f>
        <v>In</v>
      </c>
      <c r="B168" s="124" t="str">
        <f>'PLANTILLA V6'!B168</f>
        <v>Caja de 12 colores de madera</v>
      </c>
      <c r="C168" s="125">
        <f>'PLANTILLA V6'!C168</f>
        <v>1</v>
      </c>
      <c r="D168" s="116" t="str">
        <f>'PLANTILLA V6'!D168</f>
        <v>caja</v>
      </c>
      <c r="E168" s="125">
        <v>0</v>
      </c>
      <c r="F168" s="116" t="b">
        <v>1</v>
      </c>
      <c r="G168" s="116" t="b">
        <v>0</v>
      </c>
      <c r="H168" s="116" t="b">
        <v>0</v>
      </c>
      <c r="I168" s="116" t="b">
        <v>0</v>
      </c>
      <c r="J168" s="119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spans="1:26" ht="15.75" customHeight="1" x14ac:dyDescent="0.9">
      <c r="A169" s="124" t="str">
        <f>'PLANTILLA V6'!A169</f>
        <v>In</v>
      </c>
      <c r="B169" s="124" t="str">
        <f>'PLANTILLA V6'!B169</f>
        <v>Plumón marcador permanente punto fino (Sharpie)</v>
      </c>
      <c r="C169" s="125">
        <f>'PLANTILLA V6'!C169</f>
        <v>1</v>
      </c>
      <c r="D169" s="116" t="str">
        <f>'PLANTILLA V6'!D169</f>
        <v>pza</v>
      </c>
      <c r="E169" s="125">
        <v>0</v>
      </c>
      <c r="F169" s="116" t="b">
        <v>1</v>
      </c>
      <c r="G169" s="116" t="b">
        <v>0</v>
      </c>
      <c r="H169" s="116" t="b">
        <v>0</v>
      </c>
      <c r="I169" s="116" t="b">
        <v>0</v>
      </c>
      <c r="J169" s="119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5.75" customHeight="1" x14ac:dyDescent="0.9">
      <c r="A170" s="124" t="str">
        <f>'PLANTILLA V6'!A170</f>
        <v>In</v>
      </c>
      <c r="B170" s="124" t="str">
        <f>'PLANTILLA V6'!B170</f>
        <v xml:space="preserve">Juego de geometría (regla, escuadra 45°,  escuadra 60°, 1 compás, transportador) </v>
      </c>
      <c r="C170" s="125">
        <f>'PLANTILLA V6'!C170</f>
        <v>1</v>
      </c>
      <c r="D170" s="116" t="str">
        <f>'PLANTILLA V6'!D170</f>
        <v>juego</v>
      </c>
      <c r="E170" s="125">
        <v>0</v>
      </c>
      <c r="F170" s="116" t="b">
        <v>1</v>
      </c>
      <c r="G170" s="116" t="b">
        <v>0</v>
      </c>
      <c r="H170" s="116" t="b">
        <v>0</v>
      </c>
      <c r="I170" s="116" t="b">
        <v>0</v>
      </c>
      <c r="J170" s="119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5.75" customHeight="1" x14ac:dyDescent="0.9">
      <c r="A171" s="124" t="str">
        <f>'PLANTILLA V6'!A171</f>
        <v>In</v>
      </c>
      <c r="B171" s="124" t="str">
        <f>'PLANTILLA V6'!B171</f>
        <v>Plumón negro de base agua punta gruesa (aquacolor)</v>
      </c>
      <c r="C171" s="125">
        <f>'PLANTILLA V6'!C171</f>
        <v>1</v>
      </c>
      <c r="D171" s="116" t="str">
        <f>'PLANTILLA V6'!D171</f>
        <v>pza</v>
      </c>
      <c r="E171" s="125">
        <v>0</v>
      </c>
      <c r="F171" s="116" t="b">
        <v>0</v>
      </c>
      <c r="G171" s="116" t="b">
        <v>0</v>
      </c>
      <c r="H171" s="116" t="b">
        <v>0</v>
      </c>
      <c r="I171" s="116" t="b">
        <v>0</v>
      </c>
      <c r="J171" s="119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22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15.75" customHeight="1" x14ac:dyDescent="0.9">
      <c r="A172" s="124" t="str">
        <f>'PLANTILLA V6'!A172</f>
        <v>In</v>
      </c>
      <c r="B172" s="124" t="str">
        <f>'PLANTILLA V6'!B172</f>
        <v>Juego de crayones (10 piezas)</v>
      </c>
      <c r="C172" s="125">
        <f>'PLANTILLA V6'!C172</f>
        <v>1</v>
      </c>
      <c r="D172" s="116" t="str">
        <f>'PLANTILLA V6'!D172</f>
        <v>pza</v>
      </c>
      <c r="E172" s="125">
        <v>0</v>
      </c>
      <c r="F172" s="116" t="b">
        <v>0</v>
      </c>
      <c r="G172" s="116" t="b">
        <v>0</v>
      </c>
      <c r="H172" s="116" t="b">
        <v>0</v>
      </c>
      <c r="I172" s="116" t="b">
        <v>0</v>
      </c>
      <c r="J172" s="119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22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15.75" customHeight="1" x14ac:dyDescent="0.9">
      <c r="A173" s="124" t="str">
        <f>'PLANTILLA V6'!A173</f>
        <v>In</v>
      </c>
      <c r="B173" s="124" t="str">
        <f>'PLANTILLA V6'!B173</f>
        <v>Caja de plumones base agua punta gruesa (tipo aquacolor)</v>
      </c>
      <c r="C173" s="125">
        <f>'PLANTILLA V6'!C173</f>
        <v>1</v>
      </c>
      <c r="D173" s="116" t="str">
        <f>'PLANTILLA V6'!D173</f>
        <v>pza</v>
      </c>
      <c r="E173" s="125">
        <v>0</v>
      </c>
      <c r="F173" s="116" t="b">
        <v>0</v>
      </c>
      <c r="G173" s="116" t="b">
        <v>0</v>
      </c>
      <c r="H173" s="116" t="b">
        <v>0</v>
      </c>
      <c r="I173" s="116" t="b">
        <v>0</v>
      </c>
      <c r="J173" s="119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22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5.75" customHeight="1" x14ac:dyDescent="0.9">
      <c r="A174" s="124">
        <f>'PLANTILLA V6'!A174</f>
        <v>0</v>
      </c>
      <c r="B174" s="124">
        <f>'PLANTILLA V6'!B174</f>
        <v>0</v>
      </c>
      <c r="C174" s="125">
        <f>'PLANTILLA V6'!C174</f>
        <v>1</v>
      </c>
      <c r="D174" s="116" t="str">
        <f>'PLANTILLA V6'!D174</f>
        <v>pza</v>
      </c>
      <c r="E174" s="125">
        <v>0</v>
      </c>
      <c r="F174" s="116" t="b">
        <v>0</v>
      </c>
      <c r="G174" s="116" t="b">
        <v>0</v>
      </c>
      <c r="H174" s="116" t="b">
        <v>0</v>
      </c>
      <c r="I174" s="116" t="b">
        <v>0</v>
      </c>
      <c r="J174" s="119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22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5.75" customHeight="1" x14ac:dyDescent="0.9">
      <c r="A175" s="124">
        <f>'PLANTILLA V6'!A175</f>
        <v>0</v>
      </c>
      <c r="B175" s="124">
        <f>'PLANTILLA V6'!B175</f>
        <v>0</v>
      </c>
      <c r="C175" s="125">
        <f>'PLANTILLA V6'!C175</f>
        <v>1</v>
      </c>
      <c r="D175" s="116" t="str">
        <f>'PLANTILLA V6'!D175</f>
        <v>pza</v>
      </c>
      <c r="E175" s="125">
        <v>0</v>
      </c>
      <c r="F175" s="116" t="b">
        <v>0</v>
      </c>
      <c r="G175" s="116" t="b">
        <v>0</v>
      </c>
      <c r="H175" s="116" t="b">
        <v>0</v>
      </c>
      <c r="I175" s="116" t="b">
        <v>0</v>
      </c>
      <c r="J175" s="119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22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5.75" customHeight="1" x14ac:dyDescent="0.9">
      <c r="A176" s="124">
        <f>'PLANTILLA V6'!A176</f>
        <v>0</v>
      </c>
      <c r="B176" s="124">
        <f>'PLANTILLA V6'!B176</f>
        <v>0</v>
      </c>
      <c r="C176" s="125">
        <f>'PLANTILLA V6'!C176</f>
        <v>1</v>
      </c>
      <c r="D176" s="116" t="str">
        <f>'PLANTILLA V6'!D176</f>
        <v>pza</v>
      </c>
      <c r="E176" s="125">
        <v>0</v>
      </c>
      <c r="F176" s="116" t="b">
        <v>0</v>
      </c>
      <c r="G176" s="116" t="b">
        <v>0</v>
      </c>
      <c r="H176" s="116" t="b">
        <v>0</v>
      </c>
      <c r="I176" s="116" t="b">
        <v>0</v>
      </c>
      <c r="J176" s="119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22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5.75" customHeight="1" x14ac:dyDescent="0.9">
      <c r="A177" s="112">
        <f>'PLANTILLA V6'!A177</f>
        <v>0</v>
      </c>
      <c r="B177" s="124">
        <f>'PLANTILLA V6'!B177</f>
        <v>0</v>
      </c>
      <c r="C177" s="125">
        <f>'PLANTILLA V6'!C177</f>
        <v>1</v>
      </c>
      <c r="D177" s="116" t="str">
        <f>'PLANTILLA V6'!D177</f>
        <v>pza</v>
      </c>
      <c r="E177" s="125">
        <v>0</v>
      </c>
      <c r="F177" s="116" t="b">
        <v>0</v>
      </c>
      <c r="G177" s="116" t="b">
        <v>0</v>
      </c>
      <c r="H177" s="116" t="b">
        <v>0</v>
      </c>
      <c r="I177" s="116" t="b">
        <v>0</v>
      </c>
      <c r="J177" s="119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22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5.75" customHeight="1" x14ac:dyDescent="0.9">
      <c r="A178" s="112">
        <f>'PLANTILLA V6'!A178</f>
        <v>0</v>
      </c>
      <c r="B178" s="124">
        <f>'PLANTILLA V6'!B178</f>
        <v>0</v>
      </c>
      <c r="C178" s="125">
        <f>'PLANTILLA V6'!C178</f>
        <v>1</v>
      </c>
      <c r="D178" s="116" t="str">
        <f>'PLANTILLA V6'!D178</f>
        <v>pza</v>
      </c>
      <c r="E178" s="125">
        <v>0</v>
      </c>
      <c r="F178" s="116" t="b">
        <v>0</v>
      </c>
      <c r="G178" s="116" t="b">
        <v>0</v>
      </c>
      <c r="H178" s="116" t="b">
        <v>0</v>
      </c>
      <c r="I178" s="116" t="b">
        <v>0</v>
      </c>
      <c r="J178" s="119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22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5.75" customHeight="1" x14ac:dyDescent="0.9">
      <c r="A179" s="112">
        <f>'PLANTILLA V6'!A179</f>
        <v>0</v>
      </c>
      <c r="B179" s="124">
        <f>'PLANTILLA V6'!B179</f>
        <v>0</v>
      </c>
      <c r="C179" s="125">
        <f>'PLANTILLA V6'!C179</f>
        <v>1</v>
      </c>
      <c r="D179" s="116" t="str">
        <f>'PLANTILLA V6'!D179</f>
        <v>pza</v>
      </c>
      <c r="E179" s="125">
        <v>0</v>
      </c>
      <c r="F179" s="116" t="b">
        <v>0</v>
      </c>
      <c r="G179" s="116" t="b">
        <v>0</v>
      </c>
      <c r="H179" s="116" t="b">
        <v>0</v>
      </c>
      <c r="I179" s="116" t="b">
        <v>0</v>
      </c>
      <c r="J179" s="119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22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5.75" customHeight="1" x14ac:dyDescent="0.9">
      <c r="A180" s="112">
        <f>'PLANTILLA V6'!A180</f>
        <v>0</v>
      </c>
      <c r="B180" s="124">
        <f>'PLANTILLA V6'!B180</f>
        <v>0</v>
      </c>
      <c r="C180" s="125">
        <f>'PLANTILLA V6'!C180</f>
        <v>1</v>
      </c>
      <c r="D180" s="116" t="str">
        <f>'PLANTILLA V6'!D180</f>
        <v>pza</v>
      </c>
      <c r="E180" s="125">
        <v>0</v>
      </c>
      <c r="F180" s="116" t="b">
        <v>0</v>
      </c>
      <c r="G180" s="116" t="b">
        <v>0</v>
      </c>
      <c r="H180" s="116" t="b">
        <v>0</v>
      </c>
      <c r="I180" s="116" t="b">
        <v>0</v>
      </c>
      <c r="J180" s="119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22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5.75" customHeight="1" x14ac:dyDescent="0.9">
      <c r="A181" s="112">
        <f>'PLANTILLA V6'!A181</f>
        <v>0</v>
      </c>
      <c r="B181" s="124">
        <f>'PLANTILLA V6'!B181</f>
        <v>0</v>
      </c>
      <c r="C181" s="125">
        <f>'PLANTILLA V6'!C181</f>
        <v>1</v>
      </c>
      <c r="D181" s="116" t="str">
        <f>'PLANTILLA V6'!D181</f>
        <v>pza</v>
      </c>
      <c r="E181" s="125">
        <v>0</v>
      </c>
      <c r="F181" s="116" t="b">
        <v>0</v>
      </c>
      <c r="G181" s="116" t="b">
        <v>0</v>
      </c>
      <c r="H181" s="116" t="b">
        <v>0</v>
      </c>
      <c r="I181" s="116" t="b">
        <v>0</v>
      </c>
      <c r="J181" s="119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22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5.75" customHeight="1" x14ac:dyDescent="0.9">
      <c r="A182" s="112">
        <f>'PLANTILLA V6'!A182</f>
        <v>0</v>
      </c>
      <c r="B182" s="124">
        <f>'PLANTILLA V6'!B182</f>
        <v>0</v>
      </c>
      <c r="C182" s="125">
        <f>'PLANTILLA V6'!C182</f>
        <v>1</v>
      </c>
      <c r="D182" s="116" t="str">
        <f>'PLANTILLA V6'!D182</f>
        <v>pza</v>
      </c>
      <c r="E182" s="125">
        <v>0</v>
      </c>
      <c r="F182" s="116" t="b">
        <v>0</v>
      </c>
      <c r="G182" s="116" t="b">
        <v>0</v>
      </c>
      <c r="H182" s="116" t="b">
        <v>0</v>
      </c>
      <c r="I182" s="116" t="b">
        <v>0</v>
      </c>
      <c r="J182" s="119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22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5.75" customHeight="1" x14ac:dyDescent="0.9">
      <c r="A183" s="112">
        <f>'PLANTILLA V6'!A183</f>
        <v>0</v>
      </c>
      <c r="B183" s="124">
        <f>'PLANTILLA V6'!B183</f>
        <v>0</v>
      </c>
      <c r="C183" s="125">
        <f>'PLANTILLA V6'!C183</f>
        <v>1</v>
      </c>
      <c r="D183" s="116" t="str">
        <f>'PLANTILLA V6'!D183</f>
        <v>pza</v>
      </c>
      <c r="E183" s="125">
        <v>0</v>
      </c>
      <c r="F183" s="116" t="b">
        <v>0</v>
      </c>
      <c r="G183" s="116" t="b">
        <v>0</v>
      </c>
      <c r="H183" s="116" t="b">
        <v>0</v>
      </c>
      <c r="I183" s="116" t="b">
        <v>0</v>
      </c>
      <c r="J183" s="119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22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5.75" customHeight="1" x14ac:dyDescent="0.9">
      <c r="A184" s="112">
        <f>'PLANTILLA V6'!A184</f>
        <v>0</v>
      </c>
      <c r="B184" s="124">
        <f>'PLANTILLA V6'!B184</f>
        <v>0</v>
      </c>
      <c r="C184" s="125">
        <f>'PLANTILLA V6'!C184</f>
        <v>1</v>
      </c>
      <c r="D184" s="116" t="str">
        <f>'PLANTILLA V6'!D184</f>
        <v>pza</v>
      </c>
      <c r="E184" s="125">
        <v>0</v>
      </c>
      <c r="F184" s="116" t="b">
        <v>0</v>
      </c>
      <c r="G184" s="116" t="b">
        <v>0</v>
      </c>
      <c r="H184" s="116" t="b">
        <v>0</v>
      </c>
      <c r="I184" s="116" t="b">
        <v>0</v>
      </c>
      <c r="J184" s="119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22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5.75" customHeight="1" x14ac:dyDescent="0.9">
      <c r="A185" s="171" t="str">
        <f>'PLANTILLA V6'!A185</f>
        <v>Materiales Consumibles</v>
      </c>
      <c r="B185" s="141"/>
      <c r="C185" s="125">
        <f>'PLANTILLA V6'!C185</f>
        <v>0</v>
      </c>
      <c r="D185" s="116"/>
      <c r="E185" s="125"/>
      <c r="F185" s="116"/>
      <c r="G185" s="116"/>
      <c r="H185" s="116"/>
      <c r="I185" s="116"/>
      <c r="J185" s="123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22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5.75" customHeight="1" x14ac:dyDescent="0.9">
      <c r="A186" s="124" t="str">
        <f>'PLANTILLA V6'!A186</f>
        <v>Co</v>
      </c>
      <c r="B186" s="124" t="str">
        <f>'PLANTILLA V6'!B186</f>
        <v>MDF 3 mm de espesor de 30 x 30 cm</v>
      </c>
      <c r="C186" s="125">
        <f>'PLANTILLA V6'!C186</f>
        <v>1</v>
      </c>
      <c r="D186" s="116" t="str">
        <f>'PLANTILLA V6'!D186</f>
        <v>pza</v>
      </c>
      <c r="E186" s="125">
        <v>0</v>
      </c>
      <c r="F186" s="116" t="b">
        <v>0</v>
      </c>
      <c r="G186" s="116" t="b">
        <v>0</v>
      </c>
      <c r="H186" s="116" t="b">
        <v>0</v>
      </c>
      <c r="I186" s="116" t="b">
        <v>0</v>
      </c>
      <c r="J186" s="119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5.75" customHeight="1" x14ac:dyDescent="0.9">
      <c r="A187" s="124" t="str">
        <f>'PLANTILLA V6'!A187</f>
        <v>Co</v>
      </c>
      <c r="B187" s="124" t="str">
        <f>'PLANTILLA V6'!B187</f>
        <v>Cartulina blanca</v>
      </c>
      <c r="C187" s="125">
        <f>'PLANTILLA V6'!C187</f>
        <v>1</v>
      </c>
      <c r="D187" s="116" t="str">
        <f>'PLANTILLA V6'!D187</f>
        <v>pza</v>
      </c>
      <c r="E187" s="125">
        <v>0</v>
      </c>
      <c r="F187" s="116" t="b">
        <v>0</v>
      </c>
      <c r="G187" s="116" t="b">
        <v>0</v>
      </c>
      <c r="H187" s="116" t="b">
        <v>0</v>
      </c>
      <c r="I187" s="116" t="b">
        <v>0</v>
      </c>
      <c r="J187" s="119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5.75" customHeight="1" x14ac:dyDescent="0.9">
      <c r="A188" s="124" t="str">
        <f>'PLANTILLA V6'!A188</f>
        <v>Co</v>
      </c>
      <c r="B188" s="124" t="str">
        <f>'PLANTILLA V6'!B188</f>
        <v>Hojas blancas tamaño carta</v>
      </c>
      <c r="C188" s="125">
        <f>'PLANTILLA V6'!C188</f>
        <v>1</v>
      </c>
      <c r="D188" s="116" t="str">
        <f>'PLANTILLA V6'!D188</f>
        <v>hoja</v>
      </c>
      <c r="E188" s="125">
        <v>0</v>
      </c>
      <c r="F188" s="116" t="b">
        <v>0</v>
      </c>
      <c r="G188" s="116" t="b">
        <v>0</v>
      </c>
      <c r="H188" s="116" t="b">
        <v>0</v>
      </c>
      <c r="I188" s="116" t="b">
        <v>0</v>
      </c>
      <c r="J188" s="119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</row>
    <row r="189" spans="1:26" ht="15.75" customHeight="1" x14ac:dyDescent="0.9">
      <c r="A189" s="70" t="str">
        <f>'PLANTILLA V6'!A189</f>
        <v>Co</v>
      </c>
      <c r="B189" s="70" t="str">
        <f>'PLANTILLA V6'!B189</f>
        <v>Hojas de colores (varios) tamaño carta</v>
      </c>
      <c r="C189" s="37">
        <f>'PLANTILLA V6'!C189</f>
        <v>1</v>
      </c>
      <c r="D189" s="74" t="str">
        <f>'PLANTILLA V6'!D189</f>
        <v>hoja</v>
      </c>
      <c r="E189" s="37">
        <v>4</v>
      </c>
      <c r="F189" s="74" t="b">
        <v>0</v>
      </c>
      <c r="G189" s="74" t="b">
        <v>0</v>
      </c>
      <c r="H189" s="74" t="b">
        <v>1</v>
      </c>
      <c r="I189" s="74" t="b">
        <v>0</v>
      </c>
      <c r="J189" s="119" cm="1">
        <f t="array" ref="J189">_xlfn.IFS(LEN(A189)&gt;2,A190,SUM(E189:I189)=0,0,F189,$F$7*F189*E189,G189,$G$7*G189*E189,AND(H189,A189="Co"),$H$7*H189*E189,AND(H189,A189="Re"),$H$7*H189*E189,H189,$J$7*H189*E189,I189,$I$7*I189*E189)</f>
        <v>23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 x14ac:dyDescent="0.9">
      <c r="A190" s="124" t="str">
        <f>'PLANTILLA V6'!A190</f>
        <v>Co</v>
      </c>
      <c r="B190" s="124" t="str">
        <f>'PLANTILLA V6'!B190</f>
        <v>Post-it</v>
      </c>
      <c r="C190" s="125">
        <f>'PLANTILLA V6'!C190</f>
        <v>1</v>
      </c>
      <c r="D190" s="116" t="str">
        <f>'PLANTILLA V6'!D190</f>
        <v>bloc de 100 hojas</v>
      </c>
      <c r="E190" s="125">
        <v>0</v>
      </c>
      <c r="F190" s="116" t="b">
        <v>0</v>
      </c>
      <c r="G190" s="116" t="b">
        <v>0</v>
      </c>
      <c r="H190" s="116" t="b">
        <v>0</v>
      </c>
      <c r="I190" s="116" t="b">
        <v>0</v>
      </c>
      <c r="J190" s="119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5.75" customHeight="1" x14ac:dyDescent="0.9">
      <c r="A191" s="124" t="str">
        <f>'PLANTILLA V6'!A191</f>
        <v>Co</v>
      </c>
      <c r="B191" s="124" t="str">
        <f>'PLANTILLA V6'!B191</f>
        <v>Fomi tamaño carta</v>
      </c>
      <c r="C191" s="125">
        <f>'PLANTILLA V6'!C191</f>
        <v>1</v>
      </c>
      <c r="D191" s="116" t="str">
        <f>'PLANTILLA V6'!D191</f>
        <v>hoja</v>
      </c>
      <c r="E191" s="125">
        <v>0</v>
      </c>
      <c r="F191" s="116" t="b">
        <v>0</v>
      </c>
      <c r="G191" s="116" t="b">
        <v>0</v>
      </c>
      <c r="H191" s="116" t="b">
        <v>0</v>
      </c>
      <c r="I191" s="116" t="b">
        <v>0</v>
      </c>
      <c r="J191" s="119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5.75" customHeight="1" x14ac:dyDescent="0.9">
      <c r="A192" s="124" t="str">
        <f>'PLANTILLA V6'!A192</f>
        <v>Co</v>
      </c>
      <c r="B192" s="124" t="str">
        <f>'PLANTILLA V6'!B192</f>
        <v>Papel aluminio</v>
      </c>
      <c r="C192" s="125">
        <f>'PLANTILLA V6'!C192</f>
        <v>1</v>
      </c>
      <c r="D192" s="116" t="str">
        <f>'PLANTILLA V6'!D192</f>
        <v>rollo</v>
      </c>
      <c r="E192" s="125">
        <v>0</v>
      </c>
      <c r="F192" s="116" t="b">
        <v>0</v>
      </c>
      <c r="G192" s="116" t="b">
        <v>0</v>
      </c>
      <c r="H192" s="116" t="b">
        <v>0</v>
      </c>
      <c r="I192" s="116" t="b">
        <v>0</v>
      </c>
      <c r="J192" s="119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5.75" customHeight="1" x14ac:dyDescent="0.9">
      <c r="A193" s="124" t="str">
        <f>'PLANTILLA V6'!A193</f>
        <v>Co</v>
      </c>
      <c r="B193" s="124" t="str">
        <f>'PLANTILLA V6'!B193</f>
        <v>Abatelenguas (palitos planos) 15 cm largo x 18 mm ancho</v>
      </c>
      <c r="C193" s="125">
        <f>'PLANTILLA V6'!C193</f>
        <v>1</v>
      </c>
      <c r="D193" s="116" t="str">
        <f>'PLANTILLA V6'!D193</f>
        <v>pza</v>
      </c>
      <c r="E193" s="125">
        <v>0</v>
      </c>
      <c r="F193" s="116" t="b">
        <v>0</v>
      </c>
      <c r="G193" s="116" t="b">
        <v>0</v>
      </c>
      <c r="H193" s="116" t="b">
        <v>0</v>
      </c>
      <c r="I193" s="116" t="b">
        <v>0</v>
      </c>
      <c r="J193" s="119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5.75" customHeight="1" x14ac:dyDescent="0.9">
      <c r="A194" s="124" t="str">
        <f>'PLANTILLA V6'!A194</f>
        <v>Co</v>
      </c>
      <c r="B194" s="124" t="str">
        <f>'PLANTILLA V6'!B194</f>
        <v xml:space="preserve">Palito de madera redondo 60 largo x 1 cm de diámetro </v>
      </c>
      <c r="C194" s="125">
        <f>'PLANTILLA V6'!C194</f>
        <v>1</v>
      </c>
      <c r="D194" s="116" t="str">
        <f>'PLANTILLA V6'!D194</f>
        <v>pza</v>
      </c>
      <c r="E194" s="125">
        <v>0</v>
      </c>
      <c r="F194" s="116" t="b">
        <v>0</v>
      </c>
      <c r="G194" s="116" t="b">
        <v>0</v>
      </c>
      <c r="H194" s="116" t="b">
        <v>0</v>
      </c>
      <c r="I194" s="116" t="b">
        <v>0</v>
      </c>
      <c r="J194" s="119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5.75" customHeight="1" x14ac:dyDescent="0.9">
      <c r="A195" s="124" t="str">
        <f>'PLANTILLA V6'!A195</f>
        <v>Co</v>
      </c>
      <c r="B195" s="124" t="str">
        <f>'PLANTILLA V6'!B195</f>
        <v xml:space="preserve">Palito de madera redondo 30 largo x 1 cm de diámetro  </v>
      </c>
      <c r="C195" s="125">
        <f>'PLANTILLA V6'!C195</f>
        <v>1</v>
      </c>
      <c r="D195" s="116" t="str">
        <f>'PLANTILLA V6'!D195</f>
        <v>pza</v>
      </c>
      <c r="E195" s="125">
        <v>0</v>
      </c>
      <c r="F195" s="116" t="b">
        <v>0</v>
      </c>
      <c r="G195" s="116" t="b">
        <v>0</v>
      </c>
      <c r="H195" s="116" t="b">
        <v>0</v>
      </c>
      <c r="I195" s="116" t="b">
        <v>0</v>
      </c>
      <c r="J195" s="119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5.75" customHeight="1" x14ac:dyDescent="0.9">
      <c r="A196" s="124" t="str">
        <f>'PLANTILLA V6'!A196</f>
        <v>Co</v>
      </c>
      <c r="B196" s="127" t="str">
        <f>'PLANTILLA V6'!B196</f>
        <v>Cuerda</v>
      </c>
      <c r="C196" s="125">
        <f>'PLANTILLA V6'!C196</f>
        <v>1</v>
      </c>
      <c r="D196" s="116" t="str">
        <f>'PLANTILLA V6'!D196</f>
        <v>metro</v>
      </c>
      <c r="E196" s="125">
        <v>0</v>
      </c>
      <c r="F196" s="116" t="b">
        <v>0</v>
      </c>
      <c r="G196" s="116" t="b">
        <v>0</v>
      </c>
      <c r="H196" s="116" t="b">
        <v>0</v>
      </c>
      <c r="I196" s="116" t="b">
        <v>0</v>
      </c>
      <c r="J196" s="119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5.75" customHeight="1" x14ac:dyDescent="0.9">
      <c r="A197" s="124" t="str">
        <f>'PLANTILLA V6'!A197</f>
        <v>Co</v>
      </c>
      <c r="B197" s="127" t="str">
        <f>'PLANTILLA V6'!B197</f>
        <v>Hilo de coser</v>
      </c>
      <c r="C197" s="125">
        <f>'PLANTILLA V6'!C197</f>
        <v>1</v>
      </c>
      <c r="D197" s="116" t="str">
        <f>'PLANTILLA V6'!D197</f>
        <v>carrete</v>
      </c>
      <c r="E197" s="125">
        <v>0</v>
      </c>
      <c r="F197" s="116" t="b">
        <v>0</v>
      </c>
      <c r="G197" s="116" t="b">
        <v>0</v>
      </c>
      <c r="H197" s="116" t="b">
        <v>0</v>
      </c>
      <c r="I197" s="116" t="b">
        <v>0</v>
      </c>
      <c r="J197" s="119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5.75" customHeight="1" x14ac:dyDescent="0.9">
      <c r="A198" s="124" t="str">
        <f>'PLANTILLA V6'!A198</f>
        <v>Co</v>
      </c>
      <c r="B198" s="127" t="str">
        <f>'PLANTILLA V6'!B198</f>
        <v>Estambre</v>
      </c>
      <c r="C198" s="125">
        <f>'PLANTILLA V6'!C198</f>
        <v>1</v>
      </c>
      <c r="D198" s="116" t="str">
        <f>'PLANTILLA V6'!D198</f>
        <v>metro</v>
      </c>
      <c r="E198" s="125">
        <v>0</v>
      </c>
      <c r="F198" s="116" t="b">
        <v>0</v>
      </c>
      <c r="G198" s="116" t="b">
        <v>0</v>
      </c>
      <c r="H198" s="116" t="b">
        <v>0</v>
      </c>
      <c r="I198" s="116" t="b">
        <v>0</v>
      </c>
      <c r="J198" s="119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5.75" customHeight="1" x14ac:dyDescent="0.9">
      <c r="A199" s="124" t="str">
        <f>'PLANTILLA V6'!A199</f>
        <v>Co</v>
      </c>
      <c r="B199" s="124" t="str">
        <f>'PLANTILLA V6'!B199</f>
        <v>Globos de tamaño # 9</v>
      </c>
      <c r="C199" s="125">
        <f>'PLANTILLA V6'!C199</f>
        <v>1</v>
      </c>
      <c r="D199" s="116" t="str">
        <f>'PLANTILLA V6'!D199</f>
        <v>pza</v>
      </c>
      <c r="E199" s="125">
        <v>0</v>
      </c>
      <c r="F199" s="116" t="b">
        <v>0</v>
      </c>
      <c r="G199" s="116" t="b">
        <v>0</v>
      </c>
      <c r="H199" s="116" t="b">
        <v>0</v>
      </c>
      <c r="I199" s="116" t="b">
        <v>0</v>
      </c>
      <c r="J199" s="119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5.75" customHeight="1" x14ac:dyDescent="0.9">
      <c r="A200" s="124" t="str">
        <f>'PLANTILLA V6'!A200</f>
        <v>Co</v>
      </c>
      <c r="B200" s="124" t="str">
        <f>'PLANTILLA V6'!B200</f>
        <v>Limpiapipas</v>
      </c>
      <c r="C200" s="125">
        <f>'PLANTILLA V6'!C200</f>
        <v>1</v>
      </c>
      <c r="D200" s="116" t="str">
        <f>'PLANTILLA V6'!D200</f>
        <v>pza</v>
      </c>
      <c r="E200" s="125">
        <v>0</v>
      </c>
      <c r="F200" s="116" t="b">
        <v>0</v>
      </c>
      <c r="G200" s="116" t="b">
        <v>0</v>
      </c>
      <c r="H200" s="116" t="b">
        <v>0</v>
      </c>
      <c r="I200" s="116" t="b">
        <v>0</v>
      </c>
      <c r="J200" s="119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5.75" customHeight="1" x14ac:dyDescent="0.9">
      <c r="A201" s="124" t="str">
        <f>'PLANTILLA V6'!A201</f>
        <v>Co</v>
      </c>
      <c r="B201" s="124" t="str">
        <f>'PLANTILLA V6'!B201</f>
        <v>Barra de plastilina 180 g</v>
      </c>
      <c r="C201" s="125">
        <f>'PLANTILLA V6'!C201</f>
        <v>1</v>
      </c>
      <c r="D201" s="116" t="str">
        <f>'PLANTILLA V6'!D201</f>
        <v>pza</v>
      </c>
      <c r="E201" s="125">
        <v>0</v>
      </c>
      <c r="F201" s="116" t="b">
        <v>0</v>
      </c>
      <c r="G201" s="116" t="b">
        <v>0</v>
      </c>
      <c r="H201" s="116" t="b">
        <v>0</v>
      </c>
      <c r="I201" s="116" t="b">
        <v>0</v>
      </c>
      <c r="J201" s="119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5.75" customHeight="1" x14ac:dyDescent="0.9">
      <c r="A202" s="124" t="str">
        <f>'PLANTILLA V6'!A202</f>
        <v>Co</v>
      </c>
      <c r="B202" s="124" t="str">
        <f>'PLANTILLA V6'!B202</f>
        <v>Paquete de 10 barritas de plastilina de colores</v>
      </c>
      <c r="C202" s="125">
        <f>'PLANTILLA V6'!C202</f>
        <v>1</v>
      </c>
      <c r="D202" s="116" t="str">
        <f>'PLANTILLA V6'!D202</f>
        <v>pza</v>
      </c>
      <c r="E202" s="125">
        <v>0</v>
      </c>
      <c r="F202" s="116" t="b">
        <v>0</v>
      </c>
      <c r="G202" s="116" t="b">
        <v>0</v>
      </c>
      <c r="H202" s="116" t="b">
        <v>0</v>
      </c>
      <c r="I202" s="116" t="b">
        <v>0</v>
      </c>
      <c r="J202" s="119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5.75" customHeight="1" x14ac:dyDescent="0.9">
      <c r="A203" s="124" t="str">
        <f>'PLANTILLA V6'!A203</f>
        <v>Co</v>
      </c>
      <c r="B203" s="124" t="str">
        <f>'PLANTILLA V6'!B203</f>
        <v>Fomi moldeable</v>
      </c>
      <c r="C203" s="125">
        <f>'PLANTILLA V6'!C203</f>
        <v>1</v>
      </c>
      <c r="D203" s="116" t="str">
        <f>'PLANTILLA V6'!D203</f>
        <v>bolsa</v>
      </c>
      <c r="E203" s="125">
        <v>0</v>
      </c>
      <c r="F203" s="116" t="b">
        <v>0</v>
      </c>
      <c r="G203" s="116" t="b">
        <v>0</v>
      </c>
      <c r="H203" s="116" t="b">
        <v>0</v>
      </c>
      <c r="I203" s="116" t="b">
        <v>0</v>
      </c>
      <c r="J203" s="119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5.75" customHeight="1" x14ac:dyDescent="0.9">
      <c r="A204" s="124" t="str">
        <f>'PLANTILLA V6'!A204</f>
        <v>Co</v>
      </c>
      <c r="B204" s="126" t="str">
        <f>'PLANTILLA V6'!B204</f>
        <v>Pasta para modelar</v>
      </c>
      <c r="C204" s="125">
        <f>'PLANTILLA V6'!C204</f>
        <v>1</v>
      </c>
      <c r="D204" s="116" t="str">
        <f>'PLANTILLA V6'!D204</f>
        <v>pza</v>
      </c>
      <c r="E204" s="125">
        <v>0</v>
      </c>
      <c r="F204" s="116" t="b">
        <v>0</v>
      </c>
      <c r="G204" s="116" t="b">
        <v>0</v>
      </c>
      <c r="H204" s="116" t="b">
        <v>0</v>
      </c>
      <c r="I204" s="116" t="b">
        <v>0</v>
      </c>
      <c r="J204" s="119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5.75" customHeight="1" x14ac:dyDescent="0.9">
      <c r="A205" s="124" t="str">
        <f>'PLANTILLA V6'!A205</f>
        <v>Co</v>
      </c>
      <c r="B205" s="124" t="str">
        <f>'PLANTILLA V6'!B205</f>
        <v>Silicón frío (bote de 250 ml)</v>
      </c>
      <c r="C205" s="125">
        <f>'PLANTILLA V6'!C205</f>
        <v>1</v>
      </c>
      <c r="D205" s="116" t="str">
        <f>'PLANTILLA V6'!D205</f>
        <v>pza</v>
      </c>
      <c r="E205" s="125">
        <v>0</v>
      </c>
      <c r="F205" s="116" t="b">
        <v>0</v>
      </c>
      <c r="G205" s="116" t="b">
        <v>0</v>
      </c>
      <c r="H205" s="116" t="b">
        <v>0</v>
      </c>
      <c r="I205" s="116" t="b">
        <v>0</v>
      </c>
      <c r="J205" s="119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5.75" customHeight="1" x14ac:dyDescent="0.9">
      <c r="A206" s="124" t="str">
        <f>'PLANTILLA V6'!A206</f>
        <v>Co</v>
      </c>
      <c r="B206" s="124" t="str">
        <f>'PLANTILLA V6'!B206</f>
        <v>Barra de silicón (tubito del diámetro de la pistola de silicón)</v>
      </c>
      <c r="C206" s="125">
        <f>'PLANTILLA V6'!C206</f>
        <v>1</v>
      </c>
      <c r="D206" s="116" t="str">
        <f>'PLANTILLA V6'!D206</f>
        <v>pza</v>
      </c>
      <c r="E206" s="125">
        <v>0</v>
      </c>
      <c r="F206" s="116" t="b">
        <v>0</v>
      </c>
      <c r="G206" s="116" t="b">
        <v>0</v>
      </c>
      <c r="H206" s="116" t="b">
        <v>0</v>
      </c>
      <c r="I206" s="116" t="b">
        <v>0</v>
      </c>
      <c r="J206" s="119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5.75" customHeight="1" x14ac:dyDescent="0.9">
      <c r="A207" s="124" t="str">
        <f>'PLANTILLA V6'!A207</f>
        <v>Co</v>
      </c>
      <c r="B207" s="124" t="str">
        <f>'PLANTILLA V6'!B207</f>
        <v>Pegamento blanco (Resistol) bote de 250 ml</v>
      </c>
      <c r="C207" s="125">
        <f>'PLANTILLA V6'!C207</f>
        <v>1</v>
      </c>
      <c r="D207" s="116" t="str">
        <f>'PLANTILLA V6'!D207</f>
        <v>pza</v>
      </c>
      <c r="E207" s="125">
        <v>0</v>
      </c>
      <c r="F207" s="116" t="b">
        <v>0</v>
      </c>
      <c r="G207" s="116" t="b">
        <v>0</v>
      </c>
      <c r="H207" s="116" t="b">
        <v>0</v>
      </c>
      <c r="I207" s="116" t="b">
        <v>0</v>
      </c>
      <c r="J207" s="119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5.75" customHeight="1" x14ac:dyDescent="0.9">
      <c r="A208" s="124" t="str">
        <f>'PLANTILLA V6'!A208</f>
        <v>Co</v>
      </c>
      <c r="B208" s="124" t="str">
        <f>'PLANTILLA V6'!B208</f>
        <v>Cinta adhesiva (masking tape 110 o cinta azul de pintor) 12 mm ancho x 50 m o similar</v>
      </c>
      <c r="C208" s="125">
        <f>'PLANTILLA V6'!C208</f>
        <v>1</v>
      </c>
      <c r="D208" s="116" t="str">
        <f>'PLANTILLA V6'!D208</f>
        <v>pza</v>
      </c>
      <c r="E208" s="125">
        <v>0</v>
      </c>
      <c r="F208" s="116" t="b">
        <v>0</v>
      </c>
      <c r="G208" s="116" t="b">
        <v>0</v>
      </c>
      <c r="H208" s="116" t="b">
        <v>0</v>
      </c>
      <c r="I208" s="116" t="b">
        <v>0</v>
      </c>
      <c r="J208" s="119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5.75" customHeight="1" x14ac:dyDescent="0.9">
      <c r="A209" s="124" t="str">
        <f>'PLANTILLA V6'!A209</f>
        <v>Co</v>
      </c>
      <c r="B209" s="124" t="str">
        <f>'PLANTILLA V6'!B209</f>
        <v>Cinta adhesiva transparente (diurex) 18 mm ancho x 33 m o similar</v>
      </c>
      <c r="C209" s="125">
        <f>'PLANTILLA V6'!C209</f>
        <v>1</v>
      </c>
      <c r="D209" s="116" t="str">
        <f>'PLANTILLA V6'!D209</f>
        <v>pza</v>
      </c>
      <c r="E209" s="125">
        <v>0</v>
      </c>
      <c r="F209" s="116" t="b">
        <v>0</v>
      </c>
      <c r="G209" s="116" t="b">
        <v>0</v>
      </c>
      <c r="H209" s="116" t="b">
        <v>0</v>
      </c>
      <c r="I209" s="116" t="b">
        <v>0</v>
      </c>
      <c r="J209" s="119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5.75" customHeight="1" x14ac:dyDescent="0.9">
      <c r="A210" s="124" t="str">
        <f>'PLANTILLA V6'!A210</f>
        <v>Co</v>
      </c>
      <c r="B210" s="124" t="str">
        <f>'PLANTILLA V6'!B210</f>
        <v>Liga grande #18 (8 cm largo aproximadamente)</v>
      </c>
      <c r="C210" s="125">
        <f>'PLANTILLA V6'!C210</f>
        <v>1</v>
      </c>
      <c r="D210" s="116" t="str">
        <f>'PLANTILLA V6'!D210</f>
        <v>pza</v>
      </c>
      <c r="E210" s="125">
        <v>0</v>
      </c>
      <c r="F210" s="116" t="b">
        <v>0</v>
      </c>
      <c r="G210" s="116" t="b">
        <v>0</v>
      </c>
      <c r="H210" s="116" t="b">
        <v>0</v>
      </c>
      <c r="I210" s="116" t="b">
        <v>0</v>
      </c>
      <c r="J210" s="119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15.75" customHeight="1" x14ac:dyDescent="0.9">
      <c r="A211" s="124" t="str">
        <f>'PLANTILLA V6'!A211</f>
        <v>Co</v>
      </c>
      <c r="B211" s="124" t="str">
        <f>'PLANTILLA V6'!B211</f>
        <v>Caja de 100 clips</v>
      </c>
      <c r="C211" s="125">
        <f>'PLANTILLA V6'!C211</f>
        <v>1</v>
      </c>
      <c r="D211" s="116" t="str">
        <f>'PLANTILLA V6'!D211</f>
        <v>pza</v>
      </c>
      <c r="E211" s="125">
        <v>0</v>
      </c>
      <c r="F211" s="116" t="b">
        <v>0</v>
      </c>
      <c r="G211" s="116" t="b">
        <v>0</v>
      </c>
      <c r="H211" s="116" t="b">
        <v>0</v>
      </c>
      <c r="I211" s="116" t="b">
        <v>0</v>
      </c>
      <c r="J211" s="119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5.75" customHeight="1" x14ac:dyDescent="0.9">
      <c r="A212" s="124" t="str">
        <f>'PLANTILLA V6'!A212</f>
        <v>Co</v>
      </c>
      <c r="B212" s="124" t="str">
        <f>'PLANTILLA V6'!B212</f>
        <v>Caja de 100 chinchetas</v>
      </c>
      <c r="C212" s="125">
        <f>'PLANTILLA V6'!C212</f>
        <v>1</v>
      </c>
      <c r="D212" s="116" t="str">
        <f>'PLANTILLA V6'!D212</f>
        <v>pza</v>
      </c>
      <c r="E212" s="125">
        <v>0</v>
      </c>
      <c r="F212" s="116" t="b">
        <v>0</v>
      </c>
      <c r="G212" s="116" t="b">
        <v>0</v>
      </c>
      <c r="H212" s="116" t="b">
        <v>0</v>
      </c>
      <c r="I212" s="116" t="b">
        <v>0</v>
      </c>
      <c r="J212" s="119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5.75" customHeight="1" x14ac:dyDescent="0.9">
      <c r="A213" s="124" t="str">
        <f>'PLANTILLA V6'!A213</f>
        <v>Co</v>
      </c>
      <c r="B213" s="124" t="str">
        <f>'PLANTILLA V6'!B213</f>
        <v>Caja de 12 crayolas de diferentes colores</v>
      </c>
      <c r="C213" s="125">
        <f>'PLANTILLA V6'!C213</f>
        <v>1</v>
      </c>
      <c r="D213" s="116" t="str">
        <f>'PLANTILLA V6'!D213</f>
        <v>pza</v>
      </c>
      <c r="E213" s="125">
        <v>0</v>
      </c>
      <c r="F213" s="116" t="b">
        <v>0</v>
      </c>
      <c r="G213" s="116" t="b">
        <v>0</v>
      </c>
      <c r="H213" s="116" t="b">
        <v>0</v>
      </c>
      <c r="I213" s="116" t="b">
        <v>0</v>
      </c>
      <c r="J213" s="119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5.75" customHeight="1" x14ac:dyDescent="0.9">
      <c r="A214" s="124" t="str">
        <f>'PLANTILLA V6'!A214</f>
        <v>Co</v>
      </c>
      <c r="B214" s="124" t="str">
        <f>'PLANTILLA V6'!B214</f>
        <v>Paquete de pinturas acrílicas 20 ml (blanco, negro, rojo, azul, amarillo)</v>
      </c>
      <c r="C214" s="125">
        <f>'PLANTILLA V6'!C214</f>
        <v>1</v>
      </c>
      <c r="D214" s="116" t="str">
        <f>'PLANTILLA V6'!D214</f>
        <v>pza</v>
      </c>
      <c r="E214" s="125">
        <v>0</v>
      </c>
      <c r="F214" s="116" t="b">
        <v>0</v>
      </c>
      <c r="G214" s="116" t="b">
        <v>0</v>
      </c>
      <c r="H214" s="116" t="b">
        <v>0</v>
      </c>
      <c r="I214" s="116" t="b">
        <v>0</v>
      </c>
      <c r="J214" s="119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5.75" customHeight="1" x14ac:dyDescent="0.9">
      <c r="A215" s="124" t="str">
        <f>'PLANTILLA V6'!A215</f>
        <v>Co</v>
      </c>
      <c r="B215" s="124" t="str">
        <f>'PLANTILLA V6'!B215</f>
        <v xml:space="preserve">1 paquete de 100 mondadientes </v>
      </c>
      <c r="C215" s="125">
        <f>'PLANTILLA V6'!C215</f>
        <v>1</v>
      </c>
      <c r="D215" s="116" t="str">
        <f>'PLANTILLA V6'!D215</f>
        <v>pza</v>
      </c>
      <c r="E215" s="125">
        <v>0</v>
      </c>
      <c r="F215" s="116" t="b">
        <v>0</v>
      </c>
      <c r="G215" s="116" t="b">
        <v>0</v>
      </c>
      <c r="H215" s="116" t="b">
        <v>0</v>
      </c>
      <c r="I215" s="116" t="b">
        <v>0</v>
      </c>
      <c r="J215" s="119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5.75" customHeight="1" x14ac:dyDescent="0.9">
      <c r="A216" s="124" t="str">
        <f>'PLANTILLA V6'!A216</f>
        <v>Co</v>
      </c>
      <c r="B216" s="124" t="str">
        <f>'PLANTILLA V6'!B216</f>
        <v>Sal de mesa</v>
      </c>
      <c r="C216" s="125">
        <f>'PLANTILLA V6'!C216</f>
        <v>1</v>
      </c>
      <c r="D216" s="116" t="str">
        <f>'PLANTILLA V6'!D216</f>
        <v>bolsita</v>
      </c>
      <c r="E216" s="125">
        <v>0</v>
      </c>
      <c r="F216" s="116" t="b">
        <v>0</v>
      </c>
      <c r="G216" s="116" t="b">
        <v>0</v>
      </c>
      <c r="H216" s="116" t="b">
        <v>0</v>
      </c>
      <c r="I216" s="116" t="b">
        <v>0</v>
      </c>
      <c r="J216" s="119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5.75" customHeight="1" x14ac:dyDescent="0.9">
      <c r="A217" s="124" t="str">
        <f>'PLANTILLA V6'!A217</f>
        <v>Co</v>
      </c>
      <c r="B217" s="124" t="str">
        <f>'PLANTILLA V6'!B217</f>
        <v>Hojas tamaño carta cuadriculadas</v>
      </c>
      <c r="C217" s="125">
        <f>'PLANTILLA V6'!C217</f>
        <v>1</v>
      </c>
      <c r="D217" s="116" t="str">
        <f>'PLANTILLA V6'!D217</f>
        <v>pza</v>
      </c>
      <c r="E217" s="125">
        <v>0</v>
      </c>
      <c r="F217" s="116" t="b">
        <v>0</v>
      </c>
      <c r="G217" s="116" t="b">
        <v>0</v>
      </c>
      <c r="H217" s="116" t="b">
        <v>0</v>
      </c>
      <c r="I217" s="116" t="b">
        <v>0</v>
      </c>
      <c r="J217" s="119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5.75" customHeight="1" x14ac:dyDescent="0.9">
      <c r="A218" s="124" t="str">
        <f>'PLANTILLA V6'!A218</f>
        <v>Co</v>
      </c>
      <c r="B218" s="116" t="str">
        <f>'PLANTILLA V6'!B218</f>
        <v>Tabla de madera de 3" de espesor de 30 cm x 30 cm (tabla de sacrificio)</v>
      </c>
      <c r="C218" s="125">
        <f>'PLANTILLA V6'!C218</f>
        <v>1</v>
      </c>
      <c r="D218" s="116" t="str">
        <f>'PLANTILLA V6'!D218</f>
        <v>pza</v>
      </c>
      <c r="E218" s="125">
        <v>0</v>
      </c>
      <c r="F218" s="116" t="b">
        <v>0</v>
      </c>
      <c r="G218" s="116" t="b">
        <v>0</v>
      </c>
      <c r="H218" s="116" t="b">
        <v>0</v>
      </c>
      <c r="I218" s="116" t="b">
        <v>0</v>
      </c>
      <c r="J218" s="119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5.75" customHeight="1" x14ac:dyDescent="0.9">
      <c r="A219" s="124" t="str">
        <f>'PLANTILLA V6'!A219</f>
        <v>Co</v>
      </c>
      <c r="B219" s="116" t="str">
        <f>'PLANTILLA V6'!B219</f>
        <v>Tabla salvacortes de 45 x 30 cm (recomendado opcional)</v>
      </c>
      <c r="C219" s="125">
        <f>'PLANTILLA V6'!C219</f>
        <v>1</v>
      </c>
      <c r="D219" s="116" t="str">
        <f>'PLANTILLA V6'!D219</f>
        <v>pza</v>
      </c>
      <c r="E219" s="125">
        <v>0</v>
      </c>
      <c r="F219" s="116" t="b">
        <v>0</v>
      </c>
      <c r="G219" s="116" t="b">
        <v>0</v>
      </c>
      <c r="H219" s="116" t="b">
        <v>0</v>
      </c>
      <c r="I219" s="116" t="b">
        <v>0</v>
      </c>
      <c r="J219" s="119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5.75" customHeight="1" x14ac:dyDescent="0.9">
      <c r="A220" s="124" t="str">
        <f>'PLANTILLA V6'!A220</f>
        <v>Co</v>
      </c>
      <c r="B220" s="116" t="str">
        <f>'PLANTILLA V6'!B220</f>
        <v>Cronómetro</v>
      </c>
      <c r="C220" s="125">
        <f>'PLANTILLA V6'!C220</f>
        <v>1</v>
      </c>
      <c r="D220" s="116" t="str">
        <f>'PLANTILLA V6'!D220</f>
        <v>pza</v>
      </c>
      <c r="E220" s="125">
        <v>0</v>
      </c>
      <c r="F220" s="116" t="b">
        <v>0</v>
      </c>
      <c r="G220" s="116" t="b">
        <v>0</v>
      </c>
      <c r="H220" s="116" t="b">
        <v>0</v>
      </c>
      <c r="I220" s="116" t="b">
        <v>0</v>
      </c>
      <c r="J220" s="119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5.75" customHeight="1" x14ac:dyDescent="0.9">
      <c r="A221" s="124" t="str">
        <f>'PLANTILLA V6'!A221</f>
        <v>Co</v>
      </c>
      <c r="B221" s="116" t="str">
        <f>'PLANTILLA V6'!B221</f>
        <v>Pliego de papel bond</v>
      </c>
      <c r="C221" s="125">
        <f>'PLANTILLA V6'!C221</f>
        <v>1</v>
      </c>
      <c r="D221" s="116" t="str">
        <f>'PLANTILLA V6'!D221</f>
        <v>pza</v>
      </c>
      <c r="E221" s="125">
        <v>0</v>
      </c>
      <c r="F221" s="116" t="b">
        <v>0</v>
      </c>
      <c r="G221" s="116" t="b">
        <v>0</v>
      </c>
      <c r="H221" s="116" t="b">
        <v>0</v>
      </c>
      <c r="I221" s="116" t="b">
        <v>0</v>
      </c>
      <c r="J221" s="119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5.75" customHeight="1" x14ac:dyDescent="0.9">
      <c r="A222" s="124" t="str">
        <f>'PLANTILLA V6'!A222</f>
        <v>Co</v>
      </c>
      <c r="B222" s="116" t="str">
        <f>'PLANTILLA V6'!B222</f>
        <v>Dado</v>
      </c>
      <c r="C222" s="125">
        <f>'PLANTILLA V6'!C222</f>
        <v>1</v>
      </c>
      <c r="D222" s="116" t="str">
        <f>'PLANTILLA V6'!D222</f>
        <v>pza</v>
      </c>
      <c r="E222" s="125">
        <v>0</v>
      </c>
      <c r="F222" s="116" t="b">
        <v>0</v>
      </c>
      <c r="G222" s="116" t="b">
        <v>0</v>
      </c>
      <c r="H222" s="116" t="b">
        <v>0</v>
      </c>
      <c r="I222" s="116" t="b">
        <v>0</v>
      </c>
      <c r="J222" s="119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5.75" customHeight="1" x14ac:dyDescent="0.9">
      <c r="A223" s="124" t="str">
        <f>'PLANTILLA V6'!A223</f>
        <v>Co</v>
      </c>
      <c r="B223" s="116" t="str">
        <f>'PLANTILLA V6'!B223</f>
        <v>Broche latonado tipo alemán de 16 mm de largo  (caja 100 piezas)</v>
      </c>
      <c r="C223" s="125">
        <f>'PLANTILLA V6'!C223</f>
        <v>1</v>
      </c>
      <c r="D223" s="116" t="str">
        <f>'PLANTILLA V6'!D223</f>
        <v>caja</v>
      </c>
      <c r="E223" s="125">
        <v>0</v>
      </c>
      <c r="F223" s="116" t="b">
        <v>0</v>
      </c>
      <c r="G223" s="116" t="b">
        <v>0</v>
      </c>
      <c r="H223" s="116" t="b">
        <v>0</v>
      </c>
      <c r="I223" s="116" t="b">
        <v>0</v>
      </c>
      <c r="J223" s="119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22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5.75" customHeight="1" x14ac:dyDescent="0.9">
      <c r="A224" s="124" t="str">
        <f>'PLANTILLA V6'!A224</f>
        <v>Co</v>
      </c>
      <c r="B224" s="116" t="str">
        <f>'PLANTILLA V6'!B224</f>
        <v>Broche Sujetadocumentos chico (3/4" o 19 mm)</v>
      </c>
      <c r="C224" s="125">
        <f>'PLANTILLA V6'!C224</f>
        <v>1</v>
      </c>
      <c r="D224" s="116" t="str">
        <f>'PLANTILLA V6'!D224</f>
        <v>pza</v>
      </c>
      <c r="E224" s="125">
        <v>0</v>
      </c>
      <c r="F224" s="116" t="b">
        <v>0</v>
      </c>
      <c r="G224" s="116" t="b">
        <v>0</v>
      </c>
      <c r="H224" s="116" t="b">
        <v>0</v>
      </c>
      <c r="I224" s="116" t="b">
        <v>0</v>
      </c>
      <c r="J224" s="119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22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5.75" customHeight="1" x14ac:dyDescent="0.9">
      <c r="A225" s="124" t="str">
        <f>'PLANTILLA V6'!A225</f>
        <v>Co</v>
      </c>
      <c r="B225" s="116" t="str">
        <f>'PLANTILLA V6'!B225</f>
        <v>Palito plano de madera medidas 0.7 X 7.5 cm.(tipo paleta de hielo)</v>
      </c>
      <c r="C225" s="125">
        <f>'PLANTILLA V6'!C225</f>
        <v>1</v>
      </c>
      <c r="D225" s="116" t="str">
        <f>'PLANTILLA V6'!D225</f>
        <v>pza</v>
      </c>
      <c r="E225" s="125">
        <v>0</v>
      </c>
      <c r="F225" s="116" t="b">
        <v>0</v>
      </c>
      <c r="G225" s="116" t="b">
        <v>0</v>
      </c>
      <c r="H225" s="116" t="b">
        <v>0</v>
      </c>
      <c r="I225" s="116" t="b">
        <v>0</v>
      </c>
      <c r="J225" s="119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22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5.75" customHeight="1" x14ac:dyDescent="0.9">
      <c r="A226" s="124" t="str">
        <f>'PLANTILLA V6'!A226</f>
        <v>Co</v>
      </c>
      <c r="B226" s="116" t="str">
        <f>'PLANTILLA V6'!B226</f>
        <v>Palito de madera redondo 30 largo x 3 mm de diámetro  (tipo brocheta)</v>
      </c>
      <c r="C226" s="125">
        <f>'PLANTILLA V6'!C226</f>
        <v>1</v>
      </c>
      <c r="D226" s="116" t="str">
        <f>'PLANTILLA V6'!D226</f>
        <v>pza</v>
      </c>
      <c r="E226" s="125">
        <v>0</v>
      </c>
      <c r="F226" s="116" t="b">
        <v>0</v>
      </c>
      <c r="G226" s="116" t="b">
        <v>0</v>
      </c>
      <c r="H226" s="116" t="b">
        <v>0</v>
      </c>
      <c r="I226" s="116" t="b">
        <v>0</v>
      </c>
      <c r="J226" s="119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22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5.75" customHeight="1" x14ac:dyDescent="0.9">
      <c r="A227" s="124" t="str">
        <f>'PLANTILLA V6'!A227</f>
        <v>Co</v>
      </c>
      <c r="B227" s="116" t="str">
        <f>'PLANTILLA V6'!B227</f>
        <v>Imán refrigerador</v>
      </c>
      <c r="C227" s="125">
        <f>'PLANTILLA V6'!C227</f>
        <v>1</v>
      </c>
      <c r="D227" s="116" t="str">
        <f>'PLANTILLA V6'!D227</f>
        <v>pza</v>
      </c>
      <c r="E227" s="125">
        <v>0</v>
      </c>
      <c r="F227" s="116" t="b">
        <v>0</v>
      </c>
      <c r="G227" s="116" t="b">
        <v>0</v>
      </c>
      <c r="H227" s="116" t="b">
        <v>0</v>
      </c>
      <c r="I227" s="116" t="b">
        <v>0</v>
      </c>
      <c r="J227" s="119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22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5.75" customHeight="1" x14ac:dyDescent="0.9">
      <c r="A228" s="124" t="str">
        <f>'PLANTILLA V6'!A228</f>
        <v>Co</v>
      </c>
      <c r="B228" s="116" t="str">
        <f>'PLANTILLA V6'!B228</f>
        <v>Paquete de Semillas tipo alpiste o Arroz</v>
      </c>
      <c r="C228" s="125">
        <f>'PLANTILLA V6'!C228</f>
        <v>1</v>
      </c>
      <c r="D228" s="116" t="str">
        <f>'PLANTILLA V6'!D228</f>
        <v>pza</v>
      </c>
      <c r="E228" s="125">
        <v>0</v>
      </c>
      <c r="F228" s="116" t="b">
        <v>0</v>
      </c>
      <c r="G228" s="116" t="b">
        <v>0</v>
      </c>
      <c r="H228" s="116" t="b">
        <v>0</v>
      </c>
      <c r="I228" s="116" t="b">
        <v>0</v>
      </c>
      <c r="J228" s="119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22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5.75" customHeight="1" x14ac:dyDescent="0.9">
      <c r="A229" s="124" t="str">
        <f>'PLANTILLA V6'!A229</f>
        <v>Co</v>
      </c>
      <c r="B229" s="116" t="str">
        <f>'PLANTILLA V6'!B229</f>
        <v>Palito de madera cuadrado</v>
      </c>
      <c r="C229" s="125">
        <f>'PLANTILLA V6'!C229</f>
        <v>1</v>
      </c>
      <c r="D229" s="116" t="str">
        <f>'PLANTILLA V6'!D229</f>
        <v>pza</v>
      </c>
      <c r="E229" s="125">
        <v>0</v>
      </c>
      <c r="F229" s="116" t="b">
        <v>0</v>
      </c>
      <c r="G229" s="116" t="b">
        <v>0</v>
      </c>
      <c r="H229" s="116" t="b">
        <v>0</v>
      </c>
      <c r="I229" s="116" t="b">
        <v>0</v>
      </c>
      <c r="J229" s="119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22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5.75" customHeight="1" x14ac:dyDescent="0.9">
      <c r="A230" s="124" t="str">
        <f>'PLANTILLA V6'!A230</f>
        <v>Co</v>
      </c>
      <c r="B230" s="116" t="str">
        <f>'PLANTILLA V6'!B230</f>
        <v xml:space="preserve">Clip mariposa grande </v>
      </c>
      <c r="C230" s="125">
        <f>'PLANTILLA V6'!C230</f>
        <v>1</v>
      </c>
      <c r="D230" s="116" t="str">
        <f>'PLANTILLA V6'!D230</f>
        <v>pza</v>
      </c>
      <c r="E230" s="125">
        <v>0</v>
      </c>
      <c r="F230" s="116" t="b">
        <v>0</v>
      </c>
      <c r="G230" s="116" t="b">
        <v>0</v>
      </c>
      <c r="H230" s="116" t="b">
        <v>0</v>
      </c>
      <c r="I230" s="116" t="b">
        <v>0</v>
      </c>
      <c r="J230" s="119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22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5.75" customHeight="1" x14ac:dyDescent="0.9">
      <c r="A231" s="124" t="str">
        <f>'PLANTILLA V6'!A231</f>
        <v>Co</v>
      </c>
      <c r="B231" s="116" t="str">
        <f>'PLANTILLA V6'!B231</f>
        <v>Sobre de correspondencia</v>
      </c>
      <c r="C231" s="125">
        <f>'PLANTILLA V6'!C231</f>
        <v>1</v>
      </c>
      <c r="D231" s="116" t="str">
        <f>'PLANTILLA V6'!D231</f>
        <v>pza</v>
      </c>
      <c r="E231" s="125">
        <v>0</v>
      </c>
      <c r="F231" s="116" t="b">
        <v>0</v>
      </c>
      <c r="G231" s="116" t="b">
        <v>0</v>
      </c>
      <c r="H231" s="116" t="b">
        <v>0</v>
      </c>
      <c r="I231" s="116" t="b">
        <v>0</v>
      </c>
      <c r="J231" s="119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22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5.75" customHeight="1" x14ac:dyDescent="0.9">
      <c r="A232" s="124" t="str">
        <f>'PLANTILLA V6'!A232</f>
        <v>Co</v>
      </c>
      <c r="B232" s="116" t="str">
        <f>'PLANTILLA V6'!B232</f>
        <v>Paleta de Acuarelas con pincel</v>
      </c>
      <c r="C232" s="125">
        <f>'PLANTILLA V6'!C232</f>
        <v>1</v>
      </c>
      <c r="D232" s="116" t="str">
        <f>'PLANTILLA V6'!D232</f>
        <v>pza</v>
      </c>
      <c r="E232" s="125">
        <v>0</v>
      </c>
      <c r="F232" s="116" t="b">
        <v>0</v>
      </c>
      <c r="G232" s="116" t="b">
        <v>0</v>
      </c>
      <c r="H232" s="116" t="b">
        <v>0</v>
      </c>
      <c r="I232" s="116" t="b">
        <v>0</v>
      </c>
      <c r="J232" s="119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22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5.75" customHeight="1" x14ac:dyDescent="0.9">
      <c r="A233" s="124" t="str">
        <f>'PLANTILLA V6'!A233</f>
        <v>Co</v>
      </c>
      <c r="B233" s="116" t="str">
        <f>'PLANTILLA V6'!B233</f>
        <v>Paquete de bicarbonato de sodio 100 g</v>
      </c>
      <c r="C233" s="125">
        <f>'PLANTILLA V6'!C233</f>
        <v>1</v>
      </c>
      <c r="D233" s="116" t="str">
        <f>'PLANTILLA V6'!D233</f>
        <v>pza</v>
      </c>
      <c r="E233" s="125">
        <v>0</v>
      </c>
      <c r="F233" s="116" t="b">
        <v>0</v>
      </c>
      <c r="G233" s="116" t="b">
        <v>0</v>
      </c>
      <c r="H233" s="116" t="b">
        <v>0</v>
      </c>
      <c r="I233" s="116" t="b">
        <v>0</v>
      </c>
      <c r="J233" s="119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22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5.75" customHeight="1" x14ac:dyDescent="0.9">
      <c r="A234" s="124" t="str">
        <f>'PLANTILLA V6'!A234</f>
        <v>Co</v>
      </c>
      <c r="B234" s="116" t="str">
        <f>'PLANTILLA V6'!B234</f>
        <v>Botella chica de Vinagre blanco 100 ml (aprox)</v>
      </c>
      <c r="C234" s="125">
        <f>'PLANTILLA V6'!C234</f>
        <v>1</v>
      </c>
      <c r="D234" s="116" t="str">
        <f>'PLANTILLA V6'!D234</f>
        <v>pza</v>
      </c>
      <c r="E234" s="125">
        <v>0</v>
      </c>
      <c r="F234" s="116" t="b">
        <v>0</v>
      </c>
      <c r="G234" s="116" t="b">
        <v>0</v>
      </c>
      <c r="H234" s="116" t="b">
        <v>0</v>
      </c>
      <c r="I234" s="116" t="b">
        <v>0</v>
      </c>
      <c r="J234" s="119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22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5.75" customHeight="1" x14ac:dyDescent="0.9">
      <c r="A235" s="124">
        <f>'PLANTILLA V6'!A235</f>
        <v>0</v>
      </c>
      <c r="B235" s="116">
        <f>'PLANTILLA V6'!B235</f>
        <v>0</v>
      </c>
      <c r="C235" s="125">
        <f>'PLANTILLA V6'!C235</f>
        <v>1</v>
      </c>
      <c r="D235" s="116" t="str">
        <f>'PLANTILLA V6'!D235</f>
        <v>pza</v>
      </c>
      <c r="E235" s="125">
        <v>0</v>
      </c>
      <c r="F235" s="116" t="b">
        <v>0</v>
      </c>
      <c r="G235" s="116" t="b">
        <v>0</v>
      </c>
      <c r="H235" s="116" t="b">
        <v>0</v>
      </c>
      <c r="I235" s="116" t="b">
        <v>0</v>
      </c>
      <c r="J235" s="119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22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5.75" customHeight="1" x14ac:dyDescent="0.9">
      <c r="A236" s="124">
        <f>'PLANTILLA V6'!A236</f>
        <v>0</v>
      </c>
      <c r="B236" s="116">
        <f>'PLANTILLA V6'!B236</f>
        <v>0</v>
      </c>
      <c r="C236" s="125">
        <f>'PLANTILLA V6'!C236</f>
        <v>1</v>
      </c>
      <c r="D236" s="116" t="str">
        <f>'PLANTILLA V6'!D236</f>
        <v>pza</v>
      </c>
      <c r="E236" s="125">
        <v>0</v>
      </c>
      <c r="F236" s="116" t="b">
        <v>0</v>
      </c>
      <c r="G236" s="116" t="b">
        <v>0</v>
      </c>
      <c r="H236" s="116" t="b">
        <v>0</v>
      </c>
      <c r="I236" s="116" t="b">
        <v>0</v>
      </c>
      <c r="J236" s="119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22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5.75" customHeight="1" x14ac:dyDescent="0.9">
      <c r="A237" s="124">
        <f>'PLANTILLA V6'!A237</f>
        <v>0</v>
      </c>
      <c r="B237" s="116">
        <f>'PLANTILLA V6'!B237</f>
        <v>0</v>
      </c>
      <c r="C237" s="125">
        <f>'PLANTILLA V6'!C237</f>
        <v>1</v>
      </c>
      <c r="D237" s="116" t="str">
        <f>'PLANTILLA V6'!D237</f>
        <v>pza</v>
      </c>
      <c r="E237" s="125">
        <v>0</v>
      </c>
      <c r="F237" s="116" t="b">
        <v>0</v>
      </c>
      <c r="G237" s="116" t="b">
        <v>0</v>
      </c>
      <c r="H237" s="116" t="b">
        <v>0</v>
      </c>
      <c r="I237" s="116" t="b">
        <v>0</v>
      </c>
      <c r="J237" s="119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22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5.75" customHeight="1" x14ac:dyDescent="0.9">
      <c r="A238" s="124">
        <f>'PLANTILLA V6'!A238</f>
        <v>0</v>
      </c>
      <c r="B238" s="116">
        <f>'PLANTILLA V6'!B238</f>
        <v>0</v>
      </c>
      <c r="C238" s="125">
        <f>'PLANTILLA V6'!C238</f>
        <v>1</v>
      </c>
      <c r="D238" s="116" t="str">
        <f>'PLANTILLA V6'!D238</f>
        <v>pza</v>
      </c>
      <c r="E238" s="125">
        <v>0</v>
      </c>
      <c r="F238" s="116" t="b">
        <v>0</v>
      </c>
      <c r="G238" s="116" t="b">
        <v>0</v>
      </c>
      <c r="H238" s="116" t="b">
        <v>0</v>
      </c>
      <c r="I238" s="116" t="b">
        <v>0</v>
      </c>
      <c r="J238" s="119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22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5.75" customHeight="1" x14ac:dyDescent="0.9">
      <c r="A239" s="124">
        <f>'PLANTILLA V6'!A239</f>
        <v>0</v>
      </c>
      <c r="B239" s="116">
        <f>'PLANTILLA V6'!B239</f>
        <v>0</v>
      </c>
      <c r="C239" s="125">
        <f>'PLANTILLA V6'!C239</f>
        <v>1</v>
      </c>
      <c r="D239" s="116" t="str">
        <f>'PLANTILLA V6'!D239</f>
        <v>pza</v>
      </c>
      <c r="E239" s="125">
        <v>0</v>
      </c>
      <c r="F239" s="116" t="b">
        <v>0</v>
      </c>
      <c r="G239" s="116" t="b">
        <v>0</v>
      </c>
      <c r="H239" s="116" t="b">
        <v>0</v>
      </c>
      <c r="I239" s="116" t="b">
        <v>0</v>
      </c>
      <c r="J239" s="119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22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5.75" customHeight="1" x14ac:dyDescent="0.9">
      <c r="A240" s="124">
        <f>'PLANTILLA V6'!A240</f>
        <v>0</v>
      </c>
      <c r="B240" s="116">
        <f>'PLANTILLA V6'!B240</f>
        <v>0</v>
      </c>
      <c r="C240" s="125">
        <f>'PLANTILLA V6'!C240</f>
        <v>1</v>
      </c>
      <c r="D240" s="116" t="str">
        <f>'PLANTILLA V6'!D240</f>
        <v>pza</v>
      </c>
      <c r="E240" s="125">
        <v>0</v>
      </c>
      <c r="F240" s="116" t="b">
        <v>0</v>
      </c>
      <c r="G240" s="116" t="b">
        <v>0</v>
      </c>
      <c r="H240" s="116" t="b">
        <v>0</v>
      </c>
      <c r="I240" s="116" t="b">
        <v>0</v>
      </c>
      <c r="J240" s="119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22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5.75" customHeight="1" x14ac:dyDescent="0.9">
      <c r="A241" s="124">
        <f>'PLANTILLA V6'!A241</f>
        <v>0</v>
      </c>
      <c r="B241" s="116">
        <f>'PLANTILLA V6'!B241</f>
        <v>0</v>
      </c>
      <c r="C241" s="125">
        <f>'PLANTILLA V6'!C241</f>
        <v>1</v>
      </c>
      <c r="D241" s="116" t="str">
        <f>'PLANTILLA V6'!D241</f>
        <v>pza</v>
      </c>
      <c r="E241" s="125">
        <v>0</v>
      </c>
      <c r="F241" s="116" t="b">
        <v>0</v>
      </c>
      <c r="G241" s="116" t="b">
        <v>0</v>
      </c>
      <c r="H241" s="116" t="b">
        <v>0</v>
      </c>
      <c r="I241" s="116" t="b">
        <v>0</v>
      </c>
      <c r="J241" s="119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22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5.75" customHeight="1" x14ac:dyDescent="0.9">
      <c r="A242" s="124">
        <f>'PLANTILLA V6'!A242</f>
        <v>0</v>
      </c>
      <c r="B242" s="116">
        <f>'PLANTILLA V6'!B242</f>
        <v>0</v>
      </c>
      <c r="C242" s="125">
        <f>'PLANTILLA V6'!C242</f>
        <v>1</v>
      </c>
      <c r="D242" s="116" t="str">
        <f>'PLANTILLA V6'!D242</f>
        <v>pza</v>
      </c>
      <c r="E242" s="125">
        <v>0</v>
      </c>
      <c r="F242" s="116" t="b">
        <v>0</v>
      </c>
      <c r="G242" s="116" t="b">
        <v>0</v>
      </c>
      <c r="H242" s="116" t="b">
        <v>0</v>
      </c>
      <c r="I242" s="116" t="b">
        <v>0</v>
      </c>
      <c r="J242" s="119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22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5.75" customHeight="1" x14ac:dyDescent="0.9">
      <c r="A243" s="124">
        <f>'PLANTILLA V6'!A243</f>
        <v>0</v>
      </c>
      <c r="B243" s="116">
        <f>'PLANTILLA V6'!B243</f>
        <v>0</v>
      </c>
      <c r="C243" s="125">
        <f>'PLANTILLA V6'!C243</f>
        <v>1</v>
      </c>
      <c r="D243" s="116" t="str">
        <f>'PLANTILLA V6'!D243</f>
        <v>pza</v>
      </c>
      <c r="E243" s="125">
        <v>0</v>
      </c>
      <c r="F243" s="116" t="b">
        <v>0</v>
      </c>
      <c r="G243" s="116" t="b">
        <v>0</v>
      </c>
      <c r="H243" s="116" t="b">
        <v>0</v>
      </c>
      <c r="I243" s="116" t="b">
        <v>0</v>
      </c>
      <c r="J243" s="119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22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5.75" customHeight="1" x14ac:dyDescent="0.9">
      <c r="A244" s="124">
        <f>'PLANTILLA V6'!A244</f>
        <v>0</v>
      </c>
      <c r="B244" s="116">
        <f>'PLANTILLA V6'!B244</f>
        <v>0</v>
      </c>
      <c r="C244" s="125">
        <f>'PLANTILLA V6'!C244</f>
        <v>1</v>
      </c>
      <c r="D244" s="116" t="str">
        <f>'PLANTILLA V6'!D244</f>
        <v>pza</v>
      </c>
      <c r="E244" s="125">
        <v>0</v>
      </c>
      <c r="F244" s="116" t="b">
        <v>0</v>
      </c>
      <c r="G244" s="116" t="b">
        <v>0</v>
      </c>
      <c r="H244" s="116" t="b">
        <v>0</v>
      </c>
      <c r="I244" s="116" t="b">
        <v>0</v>
      </c>
      <c r="J244" s="119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22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5.75" customHeight="1" x14ac:dyDescent="0.9">
      <c r="A245" s="124">
        <f>'PLANTILLA V6'!A245</f>
        <v>0</v>
      </c>
      <c r="B245" s="116">
        <f>'PLANTILLA V6'!B245</f>
        <v>0</v>
      </c>
      <c r="C245" s="125">
        <f>'PLANTILLA V6'!C245</f>
        <v>1</v>
      </c>
      <c r="D245" s="116" t="str">
        <f>'PLANTILLA V6'!D245</f>
        <v>pza</v>
      </c>
      <c r="E245" s="125">
        <v>0</v>
      </c>
      <c r="F245" s="116" t="b">
        <v>0</v>
      </c>
      <c r="G245" s="116" t="b">
        <v>0</v>
      </c>
      <c r="H245" s="116" t="b">
        <v>0</v>
      </c>
      <c r="I245" s="116" t="b">
        <v>0</v>
      </c>
      <c r="J245" s="119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22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5.75" customHeight="1" x14ac:dyDescent="0.9">
      <c r="A246" s="124">
        <f>'PLANTILLA V6'!A246</f>
        <v>0</v>
      </c>
      <c r="B246" s="116">
        <f>'PLANTILLA V6'!B246</f>
        <v>0</v>
      </c>
      <c r="C246" s="125">
        <f>'PLANTILLA V6'!C246</f>
        <v>1</v>
      </c>
      <c r="D246" s="116" t="str">
        <f>'PLANTILLA V6'!D246</f>
        <v>pza</v>
      </c>
      <c r="E246" s="125">
        <v>0</v>
      </c>
      <c r="F246" s="116" t="b">
        <v>0</v>
      </c>
      <c r="G246" s="116" t="b">
        <v>0</v>
      </c>
      <c r="H246" s="116" t="b">
        <v>0</v>
      </c>
      <c r="I246" s="116" t="b">
        <v>0</v>
      </c>
      <c r="J246" s="119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22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5.75" customHeight="1" x14ac:dyDescent="0.9">
      <c r="A247" s="124">
        <f>'PLANTILLA V6'!A247</f>
        <v>0</v>
      </c>
      <c r="B247" s="116">
        <f>'PLANTILLA V6'!B247</f>
        <v>0</v>
      </c>
      <c r="C247" s="125">
        <f>'PLANTILLA V6'!C247</f>
        <v>1</v>
      </c>
      <c r="D247" s="116" t="str">
        <f>'PLANTILLA V6'!D247</f>
        <v>pza</v>
      </c>
      <c r="E247" s="125">
        <v>0</v>
      </c>
      <c r="F247" s="116" t="b">
        <v>0</v>
      </c>
      <c r="G247" s="116" t="b">
        <v>0</v>
      </c>
      <c r="H247" s="116" t="b">
        <v>0</v>
      </c>
      <c r="I247" s="116" t="b">
        <v>0</v>
      </c>
      <c r="J247" s="119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22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5.75" customHeight="1" x14ac:dyDescent="0.9">
      <c r="A248" s="124">
        <f>'PLANTILLA V6'!A248</f>
        <v>0</v>
      </c>
      <c r="B248" s="116">
        <f>'PLANTILLA V6'!B248</f>
        <v>0</v>
      </c>
      <c r="C248" s="125">
        <f>'PLANTILLA V6'!C248</f>
        <v>1</v>
      </c>
      <c r="D248" s="116" t="str">
        <f>'PLANTILLA V6'!D248</f>
        <v>pza</v>
      </c>
      <c r="E248" s="125">
        <v>0</v>
      </c>
      <c r="F248" s="116" t="b">
        <v>0</v>
      </c>
      <c r="G248" s="116" t="b">
        <v>0</v>
      </c>
      <c r="H248" s="116" t="b">
        <v>0</v>
      </c>
      <c r="I248" s="116" t="b">
        <v>0</v>
      </c>
      <c r="J248" s="119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22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5.75" customHeight="1" x14ac:dyDescent="0.9">
      <c r="A249" s="124">
        <f>'PLANTILLA V6'!A249</f>
        <v>0</v>
      </c>
      <c r="B249" s="116">
        <f>'PLANTILLA V6'!B249</f>
        <v>0</v>
      </c>
      <c r="C249" s="125">
        <f>'PLANTILLA V6'!C249</f>
        <v>1</v>
      </c>
      <c r="D249" s="116" t="str">
        <f>'PLANTILLA V6'!D249</f>
        <v>pza</v>
      </c>
      <c r="E249" s="125">
        <v>0</v>
      </c>
      <c r="F249" s="116" t="b">
        <v>0</v>
      </c>
      <c r="G249" s="116" t="b">
        <v>0</v>
      </c>
      <c r="H249" s="116" t="b">
        <v>0</v>
      </c>
      <c r="I249" s="116" t="b">
        <v>0</v>
      </c>
      <c r="J249" s="119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22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5.75" customHeight="1" x14ac:dyDescent="0.9">
      <c r="A250" s="124">
        <f>'PLANTILLA V6'!A250</f>
        <v>0</v>
      </c>
      <c r="B250" s="116">
        <f>'PLANTILLA V6'!B250</f>
        <v>0</v>
      </c>
      <c r="C250" s="125">
        <f>'PLANTILLA V6'!C250</f>
        <v>1</v>
      </c>
      <c r="D250" s="116" t="str">
        <f>'PLANTILLA V6'!D250</f>
        <v>pza</v>
      </c>
      <c r="E250" s="125">
        <v>0</v>
      </c>
      <c r="F250" s="116" t="b">
        <v>0</v>
      </c>
      <c r="G250" s="116" t="b">
        <v>0</v>
      </c>
      <c r="H250" s="116" t="b">
        <v>0</v>
      </c>
      <c r="I250" s="116" t="b">
        <v>0</v>
      </c>
      <c r="J250" s="119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22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5.75" customHeight="1" x14ac:dyDescent="0.9">
      <c r="A251" s="124">
        <f>'PLANTILLA V6'!A251</f>
        <v>0</v>
      </c>
      <c r="B251" s="116">
        <f>'PLANTILLA V6'!B251</f>
        <v>0</v>
      </c>
      <c r="C251" s="125">
        <f>'PLANTILLA V6'!C251</f>
        <v>1</v>
      </c>
      <c r="D251" s="116" t="str">
        <f>'PLANTILLA V6'!D251</f>
        <v>pza</v>
      </c>
      <c r="E251" s="125">
        <v>0</v>
      </c>
      <c r="F251" s="116" t="b">
        <v>0</v>
      </c>
      <c r="G251" s="116" t="b">
        <v>0</v>
      </c>
      <c r="H251" s="116" t="b">
        <v>0</v>
      </c>
      <c r="I251" s="116" t="b">
        <v>0</v>
      </c>
      <c r="J251" s="119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22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5.75" customHeight="1" x14ac:dyDescent="0.9">
      <c r="A252" s="124">
        <f>'PLANTILLA V6'!A252</f>
        <v>0</v>
      </c>
      <c r="B252" s="116">
        <f>'PLANTILLA V6'!B252</f>
        <v>0</v>
      </c>
      <c r="C252" s="125">
        <f>'PLANTILLA V6'!C252</f>
        <v>1</v>
      </c>
      <c r="D252" s="116" t="str">
        <f>'PLANTILLA V6'!D252</f>
        <v>pza</v>
      </c>
      <c r="E252" s="125">
        <v>0</v>
      </c>
      <c r="F252" s="116" t="b">
        <v>0</v>
      </c>
      <c r="G252" s="116" t="b">
        <v>0</v>
      </c>
      <c r="H252" s="116" t="b">
        <v>0</v>
      </c>
      <c r="I252" s="116" t="b">
        <v>0</v>
      </c>
      <c r="J252" s="119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22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5.75" customHeight="1" x14ac:dyDescent="0.9">
      <c r="A253" s="124">
        <f>'PLANTILLA V6'!A253</f>
        <v>0</v>
      </c>
      <c r="B253" s="116">
        <f>'PLANTILLA V6'!B253</f>
        <v>0</v>
      </c>
      <c r="C253" s="125">
        <f>'PLANTILLA V6'!C253</f>
        <v>1</v>
      </c>
      <c r="D253" s="116" t="str">
        <f>'PLANTILLA V6'!D253</f>
        <v>pza</v>
      </c>
      <c r="E253" s="125">
        <v>0</v>
      </c>
      <c r="F253" s="116" t="b">
        <v>0</v>
      </c>
      <c r="G253" s="116" t="b">
        <v>0</v>
      </c>
      <c r="H253" s="116" t="b">
        <v>0</v>
      </c>
      <c r="I253" s="116" t="b">
        <v>0</v>
      </c>
      <c r="J253" s="119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22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5.75" customHeight="1" x14ac:dyDescent="0.9">
      <c r="A254" s="124">
        <f>'PLANTILLA V6'!A254</f>
        <v>0</v>
      </c>
      <c r="B254" s="116">
        <f>'PLANTILLA V6'!B254</f>
        <v>0</v>
      </c>
      <c r="C254" s="125">
        <f>'PLANTILLA V6'!C254</f>
        <v>1</v>
      </c>
      <c r="D254" s="116" t="str">
        <f>'PLANTILLA V6'!D254</f>
        <v>pza</v>
      </c>
      <c r="E254" s="125">
        <v>0</v>
      </c>
      <c r="F254" s="116" t="b">
        <v>0</v>
      </c>
      <c r="G254" s="116" t="b">
        <v>0</v>
      </c>
      <c r="H254" s="116" t="b">
        <v>0</v>
      </c>
      <c r="I254" s="116" t="b">
        <v>0</v>
      </c>
      <c r="J254" s="119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22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5.75" customHeight="1" x14ac:dyDescent="0.9">
      <c r="A255" s="124">
        <f>'PLANTILLA V6'!A255</f>
        <v>0</v>
      </c>
      <c r="B255" s="116">
        <f>'PLANTILLA V6'!B255</f>
        <v>0</v>
      </c>
      <c r="C255" s="125">
        <f>'PLANTILLA V6'!C255</f>
        <v>1</v>
      </c>
      <c r="D255" s="116" t="str">
        <f>'PLANTILLA V6'!D255</f>
        <v>pza</v>
      </c>
      <c r="E255" s="125">
        <v>0</v>
      </c>
      <c r="F255" s="116" t="b">
        <v>0</v>
      </c>
      <c r="G255" s="116" t="b">
        <v>0</v>
      </c>
      <c r="H255" s="116" t="b">
        <v>0</v>
      </c>
      <c r="I255" s="116" t="b">
        <v>0</v>
      </c>
      <c r="J255" s="119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22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5.75" customHeight="1" x14ac:dyDescent="0.9">
      <c r="A256" s="124">
        <f>'PLANTILLA V6'!A256</f>
        <v>0</v>
      </c>
      <c r="B256" s="116">
        <f>'PLANTILLA V6'!B256</f>
        <v>0</v>
      </c>
      <c r="C256" s="125">
        <f>'PLANTILLA V6'!C256</f>
        <v>1</v>
      </c>
      <c r="D256" s="116" t="str">
        <f>'PLANTILLA V6'!D256</f>
        <v>pza</v>
      </c>
      <c r="E256" s="125">
        <v>0</v>
      </c>
      <c r="F256" s="116" t="b">
        <v>0</v>
      </c>
      <c r="G256" s="116" t="b">
        <v>0</v>
      </c>
      <c r="H256" s="116" t="b">
        <v>0</v>
      </c>
      <c r="I256" s="116" t="b">
        <v>0</v>
      </c>
      <c r="J256" s="119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22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5.75" customHeight="1" x14ac:dyDescent="0.9">
      <c r="A257" s="124">
        <f>'PLANTILLA V6'!A257</f>
        <v>0</v>
      </c>
      <c r="B257" s="116">
        <f>'PLANTILLA V6'!B257</f>
        <v>0</v>
      </c>
      <c r="C257" s="125">
        <f>'PLANTILLA V6'!C257</f>
        <v>1</v>
      </c>
      <c r="D257" s="116" t="str">
        <f>'PLANTILLA V6'!D257</f>
        <v>pza</v>
      </c>
      <c r="E257" s="125">
        <v>0</v>
      </c>
      <c r="F257" s="116" t="b">
        <v>0</v>
      </c>
      <c r="G257" s="116" t="b">
        <v>0</v>
      </c>
      <c r="H257" s="116" t="b">
        <v>0</v>
      </c>
      <c r="I257" s="116" t="b">
        <v>0</v>
      </c>
      <c r="J257" s="119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22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5.75" customHeight="1" x14ac:dyDescent="0.9">
      <c r="A258" s="124">
        <f>'PLANTILLA V6'!A258</f>
        <v>0</v>
      </c>
      <c r="B258" s="116">
        <f>'PLANTILLA V6'!B258</f>
        <v>0</v>
      </c>
      <c r="C258" s="125">
        <f>'PLANTILLA V6'!C258</f>
        <v>1</v>
      </c>
      <c r="D258" s="116" t="str">
        <f>'PLANTILLA V6'!D258</f>
        <v>pza</v>
      </c>
      <c r="E258" s="125">
        <v>0</v>
      </c>
      <c r="F258" s="116" t="b">
        <v>0</v>
      </c>
      <c r="G258" s="116" t="b">
        <v>0</v>
      </c>
      <c r="H258" s="116" t="b">
        <v>0</v>
      </c>
      <c r="I258" s="116" t="b">
        <v>0</v>
      </c>
      <c r="J258" s="119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22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5.75" customHeight="1" x14ac:dyDescent="0.9">
      <c r="A259" s="124">
        <f>'PLANTILLA V6'!A259</f>
        <v>0</v>
      </c>
      <c r="B259" s="116">
        <f>'PLANTILLA V6'!B259</f>
        <v>0</v>
      </c>
      <c r="C259" s="125">
        <f>'PLANTILLA V6'!C259</f>
        <v>1</v>
      </c>
      <c r="D259" s="116" t="str">
        <f>'PLANTILLA V6'!D259</f>
        <v>pza</v>
      </c>
      <c r="E259" s="125">
        <v>0</v>
      </c>
      <c r="F259" s="116" t="b">
        <v>0</v>
      </c>
      <c r="G259" s="116" t="b">
        <v>0</v>
      </c>
      <c r="H259" s="116" t="b">
        <v>0</v>
      </c>
      <c r="I259" s="116" t="b">
        <v>0</v>
      </c>
      <c r="J259" s="119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22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5.75" customHeight="1" x14ac:dyDescent="0.9">
      <c r="A260" s="124">
        <f>'PLANTILLA V6'!A260</f>
        <v>0</v>
      </c>
      <c r="B260" s="116">
        <f>'PLANTILLA V6'!B260</f>
        <v>0</v>
      </c>
      <c r="C260" s="125">
        <f>'PLANTILLA V6'!C260</f>
        <v>1</v>
      </c>
      <c r="D260" s="116" t="str">
        <f>'PLANTILLA V6'!D260</f>
        <v>pza</v>
      </c>
      <c r="E260" s="125">
        <v>0</v>
      </c>
      <c r="F260" s="116" t="b">
        <v>0</v>
      </c>
      <c r="G260" s="116" t="b">
        <v>0</v>
      </c>
      <c r="H260" s="116" t="b">
        <v>0</v>
      </c>
      <c r="I260" s="116" t="b">
        <v>0</v>
      </c>
      <c r="J260" s="119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22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5.75" customHeight="1" x14ac:dyDescent="0.9">
      <c r="A261" s="124">
        <f>'PLANTILLA V6'!A261</f>
        <v>0</v>
      </c>
      <c r="B261" s="116">
        <f>'PLANTILLA V6'!B261</f>
        <v>0</v>
      </c>
      <c r="C261" s="125">
        <f>'PLANTILLA V6'!C261</f>
        <v>1</v>
      </c>
      <c r="D261" s="116" t="str">
        <f>'PLANTILLA V6'!D261</f>
        <v>pza</v>
      </c>
      <c r="E261" s="125">
        <v>0</v>
      </c>
      <c r="F261" s="116" t="b">
        <v>0</v>
      </c>
      <c r="G261" s="116" t="b">
        <v>0</v>
      </c>
      <c r="H261" s="116" t="b">
        <v>0</v>
      </c>
      <c r="I261" s="116" t="b">
        <v>0</v>
      </c>
      <c r="J261" s="119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22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5.75" customHeight="1" x14ac:dyDescent="0.9">
      <c r="A262" s="124">
        <f>'PLANTILLA V6'!A262</f>
        <v>0</v>
      </c>
      <c r="B262" s="116">
        <f>'PLANTILLA V6'!B262</f>
        <v>0</v>
      </c>
      <c r="C262" s="125">
        <f>'PLANTILLA V6'!C262</f>
        <v>1</v>
      </c>
      <c r="D262" s="116" t="str">
        <f>'PLANTILLA V6'!D262</f>
        <v>pza</v>
      </c>
      <c r="E262" s="125">
        <v>0</v>
      </c>
      <c r="F262" s="116" t="b">
        <v>0</v>
      </c>
      <c r="G262" s="116" t="b">
        <v>0</v>
      </c>
      <c r="H262" s="116" t="b">
        <v>0</v>
      </c>
      <c r="I262" s="116" t="b">
        <v>0</v>
      </c>
      <c r="J262" s="119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22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5.75" customHeight="1" x14ac:dyDescent="0.9">
      <c r="A263" s="124">
        <f>'PLANTILLA V6'!A263</f>
        <v>0</v>
      </c>
      <c r="B263" s="116">
        <f>'PLANTILLA V6'!B263</f>
        <v>0</v>
      </c>
      <c r="C263" s="125">
        <f>'PLANTILLA V6'!C263</f>
        <v>1</v>
      </c>
      <c r="D263" s="116" t="str">
        <f>'PLANTILLA V6'!D263</f>
        <v>pza</v>
      </c>
      <c r="E263" s="125">
        <v>0</v>
      </c>
      <c r="F263" s="116" t="b">
        <v>0</v>
      </c>
      <c r="G263" s="116" t="b">
        <v>0</v>
      </c>
      <c r="H263" s="116" t="b">
        <v>0</v>
      </c>
      <c r="I263" s="116" t="b">
        <v>0</v>
      </c>
      <c r="J263" s="119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22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5.75" customHeight="1" x14ac:dyDescent="0.9">
      <c r="A264" s="124">
        <f>'PLANTILLA V6'!A264</f>
        <v>0</v>
      </c>
      <c r="B264" s="116">
        <f>'PLANTILLA V6'!B264</f>
        <v>0</v>
      </c>
      <c r="C264" s="125">
        <f>'PLANTILLA V6'!C264</f>
        <v>1</v>
      </c>
      <c r="D264" s="116" t="str">
        <f>'PLANTILLA V6'!D264</f>
        <v>pza</v>
      </c>
      <c r="E264" s="125">
        <v>0</v>
      </c>
      <c r="F264" s="116" t="b">
        <v>0</v>
      </c>
      <c r="G264" s="116" t="b">
        <v>0</v>
      </c>
      <c r="H264" s="116" t="b">
        <v>0</v>
      </c>
      <c r="I264" s="116" t="b">
        <v>0</v>
      </c>
      <c r="J264" s="119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22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5.75" customHeight="1" x14ac:dyDescent="0.9">
      <c r="A265" s="124">
        <f>'PLANTILLA V6'!A265</f>
        <v>0</v>
      </c>
      <c r="B265" s="116">
        <f>'PLANTILLA V6'!B265</f>
        <v>0</v>
      </c>
      <c r="C265" s="125">
        <f>'PLANTILLA V6'!C265</f>
        <v>1</v>
      </c>
      <c r="D265" s="116" t="str">
        <f>'PLANTILLA V6'!D265</f>
        <v>pza</v>
      </c>
      <c r="E265" s="125">
        <v>0</v>
      </c>
      <c r="F265" s="116" t="b">
        <v>0</v>
      </c>
      <c r="G265" s="116" t="b">
        <v>0</v>
      </c>
      <c r="H265" s="116" t="b">
        <v>0</v>
      </c>
      <c r="I265" s="116" t="b">
        <v>0</v>
      </c>
      <c r="J265" s="119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22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5.75" customHeight="1" x14ac:dyDescent="0.9">
      <c r="A266" s="124">
        <f>'PLANTILLA V6'!A266</f>
        <v>0</v>
      </c>
      <c r="B266" s="116">
        <f>'PLANTILLA V6'!B266</f>
        <v>0</v>
      </c>
      <c r="C266" s="125">
        <f>'PLANTILLA V6'!C266</f>
        <v>1</v>
      </c>
      <c r="D266" s="116" t="str">
        <f>'PLANTILLA V6'!D266</f>
        <v>pza</v>
      </c>
      <c r="E266" s="125">
        <v>0</v>
      </c>
      <c r="F266" s="116" t="b">
        <v>0</v>
      </c>
      <c r="G266" s="116" t="b">
        <v>0</v>
      </c>
      <c r="H266" s="116" t="b">
        <v>0</v>
      </c>
      <c r="I266" s="116" t="b">
        <v>0</v>
      </c>
      <c r="J266" s="119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22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5.75" customHeight="1" x14ac:dyDescent="0.9">
      <c r="A267" s="124">
        <f>'PLANTILLA V6'!A267</f>
        <v>0</v>
      </c>
      <c r="B267" s="116">
        <f>'PLANTILLA V6'!B267</f>
        <v>0</v>
      </c>
      <c r="C267" s="125">
        <f>'PLANTILLA V6'!C267</f>
        <v>1</v>
      </c>
      <c r="D267" s="116" t="str">
        <f>'PLANTILLA V6'!D267</f>
        <v>pza</v>
      </c>
      <c r="E267" s="125">
        <v>0</v>
      </c>
      <c r="F267" s="116" t="b">
        <v>0</v>
      </c>
      <c r="G267" s="116" t="b">
        <v>0</v>
      </c>
      <c r="H267" s="116" t="b">
        <v>0</v>
      </c>
      <c r="I267" s="116" t="b">
        <v>0</v>
      </c>
      <c r="J267" s="119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22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5.75" customHeight="1" x14ac:dyDescent="0.9">
      <c r="A268" s="124">
        <f>'PLANTILLA V6'!A268</f>
        <v>0</v>
      </c>
      <c r="B268" s="116">
        <f>'PLANTILLA V6'!B268</f>
        <v>0</v>
      </c>
      <c r="C268" s="125">
        <f>'PLANTILLA V6'!C268</f>
        <v>1</v>
      </c>
      <c r="D268" s="116" t="str">
        <f>'PLANTILLA V6'!D268</f>
        <v>pza</v>
      </c>
      <c r="E268" s="125">
        <v>0</v>
      </c>
      <c r="F268" s="116" t="b">
        <v>0</v>
      </c>
      <c r="G268" s="116" t="b">
        <v>0</v>
      </c>
      <c r="H268" s="116" t="b">
        <v>0</v>
      </c>
      <c r="I268" s="116" t="b">
        <v>0</v>
      </c>
      <c r="J268" s="119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22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5.75" customHeight="1" x14ac:dyDescent="0.9">
      <c r="A269" s="112">
        <f>'PLANTILLA V6'!A269</f>
        <v>0</v>
      </c>
      <c r="B269" s="112">
        <f>'PLANTILLA V6'!B269</f>
        <v>0</v>
      </c>
      <c r="C269" s="125">
        <f>'PLANTILLA V6'!C269</f>
        <v>1</v>
      </c>
      <c r="D269" s="116" t="str">
        <f>'PLANTILLA V6'!D269</f>
        <v>pza</v>
      </c>
      <c r="E269" s="125">
        <v>0</v>
      </c>
      <c r="F269" s="116" t="b">
        <v>0</v>
      </c>
      <c r="G269" s="116" t="b">
        <v>0</v>
      </c>
      <c r="H269" s="116" t="b">
        <v>0</v>
      </c>
      <c r="I269" s="116" t="b">
        <v>0</v>
      </c>
      <c r="J269" s="119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22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5.75" customHeight="1" x14ac:dyDescent="0.9">
      <c r="A270" s="171" t="str">
        <f>'PLANTILLA V6'!A270</f>
        <v>Materiales de Reuso</v>
      </c>
      <c r="B270" s="141"/>
      <c r="C270" s="125">
        <f>'PLANTILLA V6'!C270</f>
        <v>1</v>
      </c>
      <c r="D270" s="116" t="str">
        <f>'PLANTILLA V6'!D270</f>
        <v>pza</v>
      </c>
      <c r="E270" s="125">
        <v>0</v>
      </c>
      <c r="F270" s="116" t="b">
        <v>0</v>
      </c>
      <c r="G270" s="116" t="b">
        <v>0</v>
      </c>
      <c r="H270" s="116" t="b">
        <v>0</v>
      </c>
      <c r="I270" s="116" t="b">
        <v>0</v>
      </c>
      <c r="J270" s="123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22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5.75" customHeight="1" x14ac:dyDescent="0.9">
      <c r="A271" s="124" t="str">
        <f>'PLANTILLA V6'!A271</f>
        <v>Re</v>
      </c>
      <c r="B271" s="124" t="str">
        <f>'PLANTILLA V6'!B271</f>
        <v>Cartón de 3 mm de espesor de 30 x 30 cm</v>
      </c>
      <c r="C271" s="125">
        <f>'PLANTILLA V6'!C271</f>
        <v>1</v>
      </c>
      <c r="D271" s="116" t="str">
        <f>'PLANTILLA V6'!D271</f>
        <v>pza</v>
      </c>
      <c r="E271" s="125">
        <v>0</v>
      </c>
      <c r="F271" s="116" t="b">
        <v>0</v>
      </c>
      <c r="G271" s="116" t="b">
        <v>0</v>
      </c>
      <c r="H271" s="116" t="b">
        <v>0</v>
      </c>
      <c r="I271" s="116" t="b">
        <v>0</v>
      </c>
      <c r="J271" s="119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5.75" customHeight="1" x14ac:dyDescent="0.9">
      <c r="A272" s="124" t="str">
        <f>'PLANTILLA V6'!A272</f>
        <v>Re</v>
      </c>
      <c r="B272" s="124" t="str">
        <f>'PLANTILLA V6'!B272</f>
        <v>Hojas de papel tamaño carta con un lado limpio</v>
      </c>
      <c r="C272" s="125">
        <f>'PLANTILLA V6'!C272</f>
        <v>1</v>
      </c>
      <c r="D272" s="116" t="str">
        <f>'PLANTILLA V6'!D272</f>
        <v>pza</v>
      </c>
      <c r="E272" s="125">
        <v>0</v>
      </c>
      <c r="F272" s="116" t="b">
        <v>0</v>
      </c>
      <c r="G272" s="116" t="b">
        <v>0</v>
      </c>
      <c r="H272" s="116" t="b">
        <v>0</v>
      </c>
      <c r="I272" s="116" t="b">
        <v>0</v>
      </c>
      <c r="J272" s="119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5.75" customHeight="1" x14ac:dyDescent="0.9">
      <c r="A273" s="124" t="str">
        <f>'PLANTILLA V6'!A273</f>
        <v>Re</v>
      </c>
      <c r="B273" s="124" t="str">
        <f>'PLANTILLA V6'!B273</f>
        <v>Bolsa de plástico oscura</v>
      </c>
      <c r="C273" s="125">
        <f>'PLANTILLA V6'!C273</f>
        <v>1</v>
      </c>
      <c r="D273" s="116" t="str">
        <f>'PLANTILLA V6'!D273</f>
        <v>pza</v>
      </c>
      <c r="E273" s="125">
        <v>0</v>
      </c>
      <c r="F273" s="116" t="b">
        <v>0</v>
      </c>
      <c r="G273" s="116" t="b">
        <v>0</v>
      </c>
      <c r="H273" s="116" t="b">
        <v>0</v>
      </c>
      <c r="I273" s="116" t="b">
        <v>0</v>
      </c>
      <c r="J273" s="119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5.75" customHeight="1" x14ac:dyDescent="0.9">
      <c r="A274" s="124" t="str">
        <f>'PLANTILLA V6'!A274</f>
        <v>Re</v>
      </c>
      <c r="B274" s="124" t="str">
        <f>'PLANTILLA V6'!B274</f>
        <v>Botella de PET de 250 ml</v>
      </c>
      <c r="C274" s="125">
        <f>'PLANTILLA V6'!C274</f>
        <v>1</v>
      </c>
      <c r="D274" s="116" t="str">
        <f>'PLANTILLA V6'!D274</f>
        <v>pza</v>
      </c>
      <c r="E274" s="125">
        <v>0</v>
      </c>
      <c r="F274" s="116" t="b">
        <v>0</v>
      </c>
      <c r="G274" s="116" t="b">
        <v>0</v>
      </c>
      <c r="H274" s="116" t="b">
        <v>0</v>
      </c>
      <c r="I274" s="116" t="b">
        <v>0</v>
      </c>
      <c r="J274" s="119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5.75" customHeight="1" x14ac:dyDescent="0.9">
      <c r="A275" s="124" t="str">
        <f>'PLANTILLA V6'!A275</f>
        <v>Re</v>
      </c>
      <c r="B275" s="124" t="str">
        <f>'PLANTILLA V6'!B275</f>
        <v>Botella de PET de 600 ml</v>
      </c>
      <c r="C275" s="125">
        <f>'PLANTILLA V6'!C275</f>
        <v>1</v>
      </c>
      <c r="D275" s="116" t="str">
        <f>'PLANTILLA V6'!D275</f>
        <v>pza</v>
      </c>
      <c r="E275" s="125">
        <v>0</v>
      </c>
      <c r="F275" s="116" t="b">
        <v>0</v>
      </c>
      <c r="G275" s="116" t="b">
        <v>0</v>
      </c>
      <c r="H275" s="116" t="b">
        <v>0</v>
      </c>
      <c r="I275" s="116" t="b">
        <v>0</v>
      </c>
      <c r="J275" s="119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5.75" customHeight="1" x14ac:dyDescent="0.9">
      <c r="A276" s="124" t="str">
        <f>'PLANTILLA V6'!A276</f>
        <v>Re</v>
      </c>
      <c r="B276" s="124" t="str">
        <f>'PLANTILLA V6'!B276</f>
        <v>Botella de PET de 1 l</v>
      </c>
      <c r="C276" s="125">
        <f>'PLANTILLA V6'!C276</f>
        <v>1</v>
      </c>
      <c r="D276" s="116" t="str">
        <f>'PLANTILLA V6'!D276</f>
        <v>pza</v>
      </c>
      <c r="E276" s="125">
        <v>0</v>
      </c>
      <c r="F276" s="116" t="b">
        <v>0</v>
      </c>
      <c r="G276" s="116" t="b">
        <v>0</v>
      </c>
      <c r="H276" s="116" t="b">
        <v>0</v>
      </c>
      <c r="I276" s="116" t="b">
        <v>0</v>
      </c>
      <c r="J276" s="119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5.75" customHeight="1" x14ac:dyDescent="0.9">
      <c r="A277" s="124" t="str">
        <f>'PLANTILLA V6'!A277</f>
        <v>Re</v>
      </c>
      <c r="B277" s="129" t="str">
        <f>'PLANTILLA V6'!B277</f>
        <v>Vaso de plástico desechable (250 ml)</v>
      </c>
      <c r="C277" s="125">
        <f>'PLANTILLA V6'!C277</f>
        <v>1</v>
      </c>
      <c r="D277" s="116" t="str">
        <f>'PLANTILLA V6'!D277</f>
        <v>pza</v>
      </c>
      <c r="E277" s="125">
        <v>0</v>
      </c>
      <c r="F277" s="116" t="b">
        <v>0</v>
      </c>
      <c r="G277" s="116" t="b">
        <v>0</v>
      </c>
      <c r="H277" s="116" t="b">
        <v>0</v>
      </c>
      <c r="I277" s="116" t="b">
        <v>0</v>
      </c>
      <c r="J277" s="119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5.75" customHeight="1" x14ac:dyDescent="0.9">
      <c r="A278" s="124" t="str">
        <f>'PLANTILLA V6'!A278</f>
        <v>Re</v>
      </c>
      <c r="B278" s="124" t="str">
        <f>'PLANTILLA V6'!B278</f>
        <v>Tetrapack de 250 ml</v>
      </c>
      <c r="C278" s="125">
        <f>'PLANTILLA V6'!C278</f>
        <v>1</v>
      </c>
      <c r="D278" s="116" t="str">
        <f>'PLANTILLA V6'!D278</f>
        <v>pza</v>
      </c>
      <c r="E278" s="125">
        <v>0</v>
      </c>
      <c r="F278" s="116" t="b">
        <v>0</v>
      </c>
      <c r="G278" s="116" t="b">
        <v>0</v>
      </c>
      <c r="H278" s="116" t="b">
        <v>0</v>
      </c>
      <c r="I278" s="116" t="b">
        <v>0</v>
      </c>
      <c r="J278" s="119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5.75" customHeight="1" x14ac:dyDescent="0.9">
      <c r="A279" s="124" t="str">
        <f>'PLANTILLA V6'!A279</f>
        <v>Re</v>
      </c>
      <c r="B279" s="124" t="str">
        <f>'PLANTILLA V6'!B279</f>
        <v>Tetrapack de 500 ml</v>
      </c>
      <c r="C279" s="125">
        <f>'PLANTILLA V6'!C279</f>
        <v>1</v>
      </c>
      <c r="D279" s="116" t="str">
        <f>'PLANTILLA V6'!D279</f>
        <v>pza</v>
      </c>
      <c r="E279" s="125">
        <v>0</v>
      </c>
      <c r="F279" s="116" t="b">
        <v>0</v>
      </c>
      <c r="G279" s="116" t="b">
        <v>0</v>
      </c>
      <c r="H279" s="116" t="b">
        <v>0</v>
      </c>
      <c r="I279" s="116" t="b">
        <v>0</v>
      </c>
      <c r="J279" s="119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5.75" customHeight="1" x14ac:dyDescent="0.9">
      <c r="A280" s="124" t="str">
        <f>'PLANTILLA V6'!A280</f>
        <v>Re</v>
      </c>
      <c r="B280" s="124" t="str">
        <f>'PLANTILLA V6'!B280</f>
        <v>Tetrapack de 1 l</v>
      </c>
      <c r="C280" s="125">
        <f>'PLANTILLA V6'!C280</f>
        <v>1</v>
      </c>
      <c r="D280" s="116" t="str">
        <f>'PLANTILLA V6'!D280</f>
        <v>pza</v>
      </c>
      <c r="E280" s="125">
        <v>0</v>
      </c>
      <c r="F280" s="116" t="b">
        <v>0</v>
      </c>
      <c r="G280" s="116" t="b">
        <v>0</v>
      </c>
      <c r="H280" s="116" t="b">
        <v>0</v>
      </c>
      <c r="I280" s="116" t="b">
        <v>0</v>
      </c>
      <c r="J280" s="119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5.75" customHeight="1" x14ac:dyDescent="0.9">
      <c r="A281" s="124" t="str">
        <f>'PLANTILLA V6'!A281</f>
        <v>Re</v>
      </c>
      <c r="B281" s="124" t="str">
        <f>'PLANTILLA V6'!B281</f>
        <v>Tubo de cartón de papel de baño</v>
      </c>
      <c r="C281" s="125">
        <f>'PLANTILLA V6'!C281</f>
        <v>1</v>
      </c>
      <c r="D281" s="116" t="str">
        <f>'PLANTILLA V6'!D281</f>
        <v>pza</v>
      </c>
      <c r="E281" s="125">
        <v>0</v>
      </c>
      <c r="F281" s="116" t="b">
        <v>0</v>
      </c>
      <c r="G281" s="116" t="b">
        <v>0</v>
      </c>
      <c r="H281" s="116" t="b">
        <v>0</v>
      </c>
      <c r="I281" s="116" t="b">
        <v>0</v>
      </c>
      <c r="J281" s="119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5.75" customHeight="1" x14ac:dyDescent="0.9">
      <c r="A282" s="124" t="str">
        <f>'PLANTILLA V6'!A282</f>
        <v>Re</v>
      </c>
      <c r="B282" s="124" t="str">
        <f>'PLANTILLA V6'!B282</f>
        <v>Periódico</v>
      </c>
      <c r="C282" s="125">
        <f>'PLANTILLA V6'!C282</f>
        <v>1</v>
      </c>
      <c r="D282" s="116" t="str">
        <f>'PLANTILLA V6'!D282</f>
        <v>pza</v>
      </c>
      <c r="E282" s="125">
        <v>0</v>
      </c>
      <c r="F282" s="116" t="b">
        <v>0</v>
      </c>
      <c r="G282" s="116" t="b">
        <v>0</v>
      </c>
      <c r="H282" s="116" t="b">
        <v>0</v>
      </c>
      <c r="I282" s="116" t="b">
        <v>0</v>
      </c>
      <c r="J282" s="119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5.75" customHeight="1" x14ac:dyDescent="0.9">
      <c r="A283" s="124" t="str">
        <f>'PLANTILLA V6'!A283</f>
        <v>Re</v>
      </c>
      <c r="B283" s="124" t="str">
        <f>'PLANTILLA V6'!B283</f>
        <v>Tela de reúso (tamaño de 1 playera aproximadamente)</v>
      </c>
      <c r="C283" s="125">
        <f>'PLANTILLA V6'!C283</f>
        <v>1</v>
      </c>
      <c r="D283" s="116" t="str">
        <f>'PLANTILLA V6'!D283</f>
        <v>pza</v>
      </c>
      <c r="E283" s="125">
        <v>0</v>
      </c>
      <c r="F283" s="116" t="b">
        <v>0</v>
      </c>
      <c r="G283" s="116" t="b">
        <v>0</v>
      </c>
      <c r="H283" s="116" t="b">
        <v>0</v>
      </c>
      <c r="I283" s="116" t="b">
        <v>0</v>
      </c>
      <c r="J283" s="119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5.75" customHeight="1" x14ac:dyDescent="0.9">
      <c r="A284" s="124" t="str">
        <f>'PLANTILLA V6'!A284</f>
        <v>Re</v>
      </c>
      <c r="B284" s="124" t="str">
        <f>'PLANTILLA V6'!B284</f>
        <v>Caja de cereal o cartón delgado (caja de 300 g) aproximadamente</v>
      </c>
      <c r="C284" s="125">
        <f>'PLANTILLA V6'!C284</f>
        <v>1</v>
      </c>
      <c r="D284" s="116" t="str">
        <f>'PLANTILLA V6'!D284</f>
        <v>pza</v>
      </c>
      <c r="E284" s="125">
        <v>0</v>
      </c>
      <c r="F284" s="116" t="b">
        <v>0</v>
      </c>
      <c r="G284" s="116" t="b">
        <v>0</v>
      </c>
      <c r="H284" s="116" t="b">
        <v>0</v>
      </c>
      <c r="I284" s="116" t="b">
        <v>0</v>
      </c>
      <c r="J284" s="119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5.75" customHeight="1" x14ac:dyDescent="0.9">
      <c r="A285" s="124" t="str">
        <f>'PLANTILLA V6'!A285</f>
        <v>Re</v>
      </c>
      <c r="B285" s="124" t="str">
        <f>'PLANTILLA V6'!B285</f>
        <v xml:space="preserve">Taparrosca de botella de PET 3 cm de diámetro </v>
      </c>
      <c r="C285" s="125">
        <f>'PLANTILLA V6'!C285</f>
        <v>1</v>
      </c>
      <c r="D285" s="116" t="str">
        <f>'PLANTILLA V6'!D285</f>
        <v>pza</v>
      </c>
      <c r="E285" s="125">
        <v>0</v>
      </c>
      <c r="F285" s="116" t="b">
        <v>0</v>
      </c>
      <c r="G285" s="116" t="b">
        <v>0</v>
      </c>
      <c r="H285" s="116" t="b">
        <v>0</v>
      </c>
      <c r="I285" s="116" t="b">
        <v>0</v>
      </c>
      <c r="J285" s="119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5.75" customHeight="1" x14ac:dyDescent="0.9">
      <c r="A286" s="124" t="str">
        <f>'PLANTILLA V6'!A286</f>
        <v>Re</v>
      </c>
      <c r="B286" s="124" t="str">
        <f>'PLANTILLA V6'!B286</f>
        <v>Taparrosca de 5 cm de diámetro aproximadamente (tipo garrafón)</v>
      </c>
      <c r="C286" s="125">
        <f>'PLANTILLA V6'!C286</f>
        <v>1</v>
      </c>
      <c r="D286" s="116" t="str">
        <f>'PLANTILLA V6'!D286</f>
        <v>pza</v>
      </c>
      <c r="E286" s="125">
        <v>0</v>
      </c>
      <c r="F286" s="116" t="b">
        <v>0</v>
      </c>
      <c r="G286" s="116" t="b">
        <v>0</v>
      </c>
      <c r="H286" s="116" t="b">
        <v>0</v>
      </c>
      <c r="I286" s="116" t="b">
        <v>0</v>
      </c>
      <c r="J286" s="119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5.75" customHeight="1" x14ac:dyDescent="0.9">
      <c r="A287" s="124" t="str">
        <f>'PLANTILLA V6'!A287</f>
        <v>Re</v>
      </c>
      <c r="B287" s="124" t="str">
        <f>'PLANTILLA V6'!B287</f>
        <v>Tapa de 10 cm de diámetro  aproximadamente</v>
      </c>
      <c r="C287" s="125">
        <f>'PLANTILLA V6'!C287</f>
        <v>1</v>
      </c>
      <c r="D287" s="116" t="str">
        <f>'PLANTILLA V6'!D287</f>
        <v>pza</v>
      </c>
      <c r="E287" s="125">
        <v>0</v>
      </c>
      <c r="F287" s="116" t="b">
        <v>0</v>
      </c>
      <c r="G287" s="116" t="b">
        <v>0</v>
      </c>
      <c r="H287" s="116" t="b">
        <v>0</v>
      </c>
      <c r="I287" s="116" t="b">
        <v>0</v>
      </c>
      <c r="J287" s="119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5.75" customHeight="1" x14ac:dyDescent="0.9">
      <c r="A288" s="124" t="str">
        <f>'PLANTILLA V6'!A288</f>
        <v>Re</v>
      </c>
      <c r="B288" s="124" t="str">
        <f>'PLANTILLA V6'!B288</f>
        <v>Lija para madera grado 60</v>
      </c>
      <c r="C288" s="125">
        <f>'PLANTILLA V6'!C288</f>
        <v>1</v>
      </c>
      <c r="D288" s="116" t="str">
        <f>'PLANTILLA V6'!D288</f>
        <v>pza</v>
      </c>
      <c r="E288" s="125">
        <v>0</v>
      </c>
      <c r="F288" s="116" t="b">
        <v>0</v>
      </c>
      <c r="G288" s="116" t="b">
        <v>0</v>
      </c>
      <c r="H288" s="116" t="b">
        <v>0</v>
      </c>
      <c r="I288" s="116" t="b">
        <v>0</v>
      </c>
      <c r="J288" s="119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5.75" customHeight="1" x14ac:dyDescent="0.9">
      <c r="A289" s="116" t="str">
        <f>'PLANTILLA V6'!A289</f>
        <v>Re</v>
      </c>
      <c r="B289" s="116" t="str">
        <f>'PLANTILLA V6'!B289</f>
        <v>Plato de plástico de 20 cm de diámetro (aproximadamente)</v>
      </c>
      <c r="C289" s="125">
        <f>'PLANTILLA V6'!C289</f>
        <v>1</v>
      </c>
      <c r="D289" s="116" t="str">
        <f>'PLANTILLA V6'!D289</f>
        <v>pza</v>
      </c>
      <c r="E289" s="125">
        <v>0</v>
      </c>
      <c r="F289" s="116" t="b">
        <v>0</v>
      </c>
      <c r="G289" s="116" t="b">
        <v>0</v>
      </c>
      <c r="H289" s="116" t="b">
        <v>0</v>
      </c>
      <c r="I289" s="116" t="b">
        <v>0</v>
      </c>
      <c r="J289" s="119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22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5.75" customHeight="1" x14ac:dyDescent="0.9">
      <c r="A290" s="116" t="str">
        <f>'PLANTILLA V6'!A290</f>
        <v>Re</v>
      </c>
      <c r="B290" s="116" t="str">
        <f>'PLANTILLA V6'!B290</f>
        <v>Envase redondo de plástico de 500 ml aprox (tipo crema o de yogurt)</v>
      </c>
      <c r="C290" s="125">
        <f>'PLANTILLA V6'!C290</f>
        <v>1</v>
      </c>
      <c r="D290" s="116" t="str">
        <f>'PLANTILLA V6'!D290</f>
        <v>pza</v>
      </c>
      <c r="E290" s="125">
        <v>0</v>
      </c>
      <c r="F290" s="116" t="b">
        <v>0</v>
      </c>
      <c r="G290" s="116" t="b">
        <v>0</v>
      </c>
      <c r="H290" s="116" t="b">
        <v>0</v>
      </c>
      <c r="I290" s="116" t="b">
        <v>0</v>
      </c>
      <c r="J290" s="119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5.75" customHeight="1" x14ac:dyDescent="0.9">
      <c r="A291" s="116" t="str">
        <f>'PLANTILLA V6'!A291</f>
        <v>Re</v>
      </c>
      <c r="B291" s="116" t="str">
        <f>'PLANTILLA V6'!B291</f>
        <v>Cajita rectangular pequeña tamaño aprox: 11 x 5 cm x 1 cm (tipo de medicamento)</v>
      </c>
      <c r="C291" s="125">
        <f>'PLANTILLA V6'!C291</f>
        <v>1</v>
      </c>
      <c r="D291" s="116" t="str">
        <f>'PLANTILLA V6'!D291</f>
        <v>pza</v>
      </c>
      <c r="E291" s="125">
        <v>0</v>
      </c>
      <c r="F291" s="116" t="b">
        <v>0</v>
      </c>
      <c r="G291" s="116" t="b">
        <v>0</v>
      </c>
      <c r="H291" s="116" t="b">
        <v>0</v>
      </c>
      <c r="I291" s="116" t="b">
        <v>0</v>
      </c>
      <c r="J291" s="119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5.75" customHeight="1" x14ac:dyDescent="0.9">
      <c r="A292" s="116" t="str">
        <f>'PLANTILLA V6'!A292</f>
        <v>Re</v>
      </c>
      <c r="B292" s="116" t="str">
        <f>'PLANTILLA V6'!B292</f>
        <v>Cajita cuadrada tamaño aprox: 11 cm (tipo Kleenex)</v>
      </c>
      <c r="C292" s="125">
        <f>'PLANTILLA V6'!C292</f>
        <v>1</v>
      </c>
      <c r="D292" s="116" t="str">
        <f>'PLANTILLA V6'!D292</f>
        <v>pza</v>
      </c>
      <c r="E292" s="125">
        <v>0</v>
      </c>
      <c r="F292" s="116" t="b">
        <v>0</v>
      </c>
      <c r="G292" s="116" t="b">
        <v>0</v>
      </c>
      <c r="H292" s="116" t="b">
        <v>0</v>
      </c>
      <c r="I292" s="116" t="b">
        <v>0</v>
      </c>
      <c r="J292" s="119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5.75" customHeight="1" x14ac:dyDescent="0.9">
      <c r="A293" s="116" t="str">
        <f>'PLANTILLA V6'!A293</f>
        <v>Re</v>
      </c>
      <c r="B293" s="116" t="str">
        <f>'PLANTILLA V6'!B293</f>
        <v>Popote</v>
      </c>
      <c r="C293" s="125">
        <f>'PLANTILLA V6'!C293</f>
        <v>1</v>
      </c>
      <c r="D293" s="116" t="str">
        <f>'PLANTILLA V6'!D293</f>
        <v>pza</v>
      </c>
      <c r="E293" s="125">
        <v>0</v>
      </c>
      <c r="F293" s="116" t="b">
        <v>0</v>
      </c>
      <c r="G293" s="116" t="b">
        <v>0</v>
      </c>
      <c r="H293" s="116" t="b">
        <v>0</v>
      </c>
      <c r="I293" s="116" t="b">
        <v>0</v>
      </c>
      <c r="J293" s="119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5.75" customHeight="1" x14ac:dyDescent="0.9">
      <c r="A294" s="116" t="str">
        <f>'PLANTILLA V6'!A294</f>
        <v>Re</v>
      </c>
      <c r="B294" s="116" t="str">
        <f>'PLANTILLA V6'!B294</f>
        <v>Plastinudos o cincho de alambre (tipo sujetador para pan)</v>
      </c>
      <c r="C294" s="125">
        <f>'PLANTILLA V6'!C294</f>
        <v>1</v>
      </c>
      <c r="D294" s="116" t="str">
        <f>'PLANTILLA V6'!D294</f>
        <v>pza</v>
      </c>
      <c r="E294" s="125">
        <v>0</v>
      </c>
      <c r="F294" s="116" t="b">
        <v>0</v>
      </c>
      <c r="G294" s="116" t="b">
        <v>0</v>
      </c>
      <c r="H294" s="116" t="b">
        <v>0</v>
      </c>
      <c r="I294" s="116" t="b">
        <v>0</v>
      </c>
      <c r="J294" s="119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5.75" customHeight="1" x14ac:dyDescent="0.9">
      <c r="A295" s="116" t="str">
        <f>'PLANTILLA V6'!A295</f>
        <v>Re</v>
      </c>
      <c r="B295" s="116" t="str">
        <f>'PLANTILLA V6'!B295</f>
        <v>Cuchara desechable</v>
      </c>
      <c r="C295" s="125">
        <f>'PLANTILLA V6'!C295</f>
        <v>1</v>
      </c>
      <c r="D295" s="116" t="str">
        <f>'PLANTILLA V6'!D295</f>
        <v>pza</v>
      </c>
      <c r="E295" s="125">
        <v>0</v>
      </c>
      <c r="F295" s="116" t="b">
        <v>0</v>
      </c>
      <c r="G295" s="116" t="b">
        <v>0</v>
      </c>
      <c r="H295" s="116" t="b">
        <v>0</v>
      </c>
      <c r="I295" s="116" t="b">
        <v>0</v>
      </c>
      <c r="J295" s="119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5.75" customHeight="1" x14ac:dyDescent="0.9">
      <c r="A296" s="116" t="str">
        <f>'PLANTILLA V6'!A296</f>
        <v>Re</v>
      </c>
      <c r="B296" s="116" t="str">
        <f>'PLANTILLA V6'!B296</f>
        <v>Caja de cartón de zapátos o similar</v>
      </c>
      <c r="C296" s="125">
        <f>'PLANTILLA V6'!C296</f>
        <v>1</v>
      </c>
      <c r="D296" s="116" t="str">
        <f>'PLANTILLA V6'!D296</f>
        <v>pza</v>
      </c>
      <c r="E296" s="125">
        <v>0</v>
      </c>
      <c r="F296" s="116" t="b">
        <v>0</v>
      </c>
      <c r="G296" s="116" t="b">
        <v>0</v>
      </c>
      <c r="H296" s="116" t="b">
        <v>0</v>
      </c>
      <c r="I296" s="116" t="b">
        <v>0</v>
      </c>
      <c r="J296" s="119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5.75" customHeight="1" x14ac:dyDescent="0.9">
      <c r="A297" s="116" t="str">
        <f>'PLANTILLA V6'!A297</f>
        <v>Re</v>
      </c>
      <c r="B297" s="116" t="str">
        <f>'PLANTILLA V6'!B297</f>
        <v xml:space="preserve">Caja de cartón de 3mm espesor de 65 x 55 x 35 cm aproximadamente </v>
      </c>
      <c r="C297" s="125">
        <f>'PLANTILLA V6'!C297</f>
        <v>1</v>
      </c>
      <c r="D297" s="116" t="str">
        <f>'PLANTILLA V6'!D297</f>
        <v>pza</v>
      </c>
      <c r="E297" s="125">
        <v>0</v>
      </c>
      <c r="F297" s="116" t="b">
        <v>0</v>
      </c>
      <c r="G297" s="116" t="b">
        <v>0</v>
      </c>
      <c r="H297" s="116" t="b">
        <v>0</v>
      </c>
      <c r="I297" s="116" t="b">
        <v>0</v>
      </c>
      <c r="J297" s="119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5.75" customHeight="1" x14ac:dyDescent="0.9">
      <c r="A298" s="116" t="str">
        <f>'PLANTILLA V6'!A298</f>
        <v>Re</v>
      </c>
      <c r="B298" s="116" t="str">
        <f>'PLANTILLA V6'!B298</f>
        <v>Lámina de cartón de 3mm de espesor de 95 x 65 cm</v>
      </c>
      <c r="C298" s="125">
        <f>'PLANTILLA V6'!C298</f>
        <v>1</v>
      </c>
      <c r="D298" s="116" t="str">
        <f>'PLANTILLA V6'!D298</f>
        <v>pza</v>
      </c>
      <c r="E298" s="125">
        <v>0</v>
      </c>
      <c r="F298" s="116" t="b">
        <v>0</v>
      </c>
      <c r="G298" s="116" t="b">
        <v>0</v>
      </c>
      <c r="H298" s="116" t="b">
        <v>0</v>
      </c>
      <c r="I298" s="116" t="b">
        <v>0</v>
      </c>
      <c r="J298" s="119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5.75" customHeight="1" x14ac:dyDescent="0.9">
      <c r="A299" s="116" t="str">
        <f>'PLANTILLA V6'!A299</f>
        <v>Re</v>
      </c>
      <c r="B299" s="116" t="str">
        <f>'PLANTILLA V6'!B299</f>
        <v>Hojas de plantas</v>
      </c>
      <c r="C299" s="125">
        <f>'PLANTILLA V6'!C299</f>
        <v>1</v>
      </c>
      <c r="D299" s="116" t="str">
        <f>'PLANTILLA V6'!D299</f>
        <v>pza</v>
      </c>
      <c r="E299" s="125">
        <v>0</v>
      </c>
      <c r="F299" s="116" t="b">
        <v>0</v>
      </c>
      <c r="G299" s="116" t="b">
        <v>0</v>
      </c>
      <c r="H299" s="116" t="b">
        <v>0</v>
      </c>
      <c r="I299" s="116" t="b">
        <v>0</v>
      </c>
      <c r="J299" s="119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5.75" customHeight="1" x14ac:dyDescent="0.9">
      <c r="A300" s="112" t="str">
        <f>'PLANTILLA V6'!A300</f>
        <v>Re</v>
      </c>
      <c r="B300" s="112" t="str">
        <f>'PLANTILLA V6'!B300</f>
        <v>Papel Kraft</v>
      </c>
      <c r="C300" s="125">
        <f>'PLANTILLA V6'!C300</f>
        <v>1</v>
      </c>
      <c r="D300" s="116" t="str">
        <f>'PLANTILLA V6'!D300</f>
        <v>metro</v>
      </c>
      <c r="E300" s="125">
        <v>0</v>
      </c>
      <c r="F300" s="116" t="b">
        <v>0</v>
      </c>
      <c r="G300" s="116" t="b">
        <v>0</v>
      </c>
      <c r="H300" s="116" t="b">
        <v>0</v>
      </c>
      <c r="I300" s="116" t="b">
        <v>0</v>
      </c>
      <c r="J300" s="119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22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5.75" customHeight="1" x14ac:dyDescent="0.9">
      <c r="A301" s="112" t="str">
        <f>'PLANTILLA V6'!A301</f>
        <v>Re</v>
      </c>
      <c r="B301" s="112">
        <f>'PLANTILLA V6'!B301</f>
        <v>0</v>
      </c>
      <c r="C301" s="125">
        <f>'PLANTILLA V6'!C301</f>
        <v>1</v>
      </c>
      <c r="D301" s="116" t="str">
        <f>'PLANTILLA V6'!D301</f>
        <v>pza</v>
      </c>
      <c r="E301" s="125">
        <v>0</v>
      </c>
      <c r="F301" s="116" t="b">
        <v>0</v>
      </c>
      <c r="G301" s="116" t="b">
        <v>0</v>
      </c>
      <c r="H301" s="116" t="b">
        <v>0</v>
      </c>
      <c r="I301" s="116" t="b">
        <v>0</v>
      </c>
      <c r="J301" s="119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22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5.75" customHeight="1" x14ac:dyDescent="0.9">
      <c r="A302" s="116">
        <f>'PLANTILLA V6'!A302</f>
        <v>0</v>
      </c>
      <c r="B302" s="116">
        <f>'PLANTILLA V6'!B302</f>
        <v>0</v>
      </c>
      <c r="C302" s="125">
        <f>'PLANTILLA V6'!C302</f>
        <v>1</v>
      </c>
      <c r="D302" s="116" t="str">
        <f>'PLANTILLA V6'!D302</f>
        <v>pza</v>
      </c>
      <c r="E302" s="125">
        <v>0</v>
      </c>
      <c r="F302" s="116" t="b">
        <v>0</v>
      </c>
      <c r="G302" s="116" t="b">
        <v>0</v>
      </c>
      <c r="H302" s="116" t="b">
        <v>0</v>
      </c>
      <c r="I302" s="116" t="b">
        <v>0</v>
      </c>
      <c r="J302" s="119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5.75" customHeight="1" x14ac:dyDescent="0.9">
      <c r="A303" s="116">
        <f>'PLANTILLA V6'!A303</f>
        <v>0</v>
      </c>
      <c r="B303" s="116">
        <f>'PLANTILLA V6'!B303</f>
        <v>0</v>
      </c>
      <c r="C303" s="125">
        <f>'PLANTILLA V6'!C303</f>
        <v>1</v>
      </c>
      <c r="D303" s="116" t="str">
        <f>'PLANTILLA V6'!D303</f>
        <v>pza</v>
      </c>
      <c r="E303" s="125">
        <v>0</v>
      </c>
      <c r="F303" s="116" t="b">
        <v>0</v>
      </c>
      <c r="G303" s="116" t="b">
        <v>0</v>
      </c>
      <c r="H303" s="116" t="b">
        <v>0</v>
      </c>
      <c r="I303" s="116" t="b">
        <v>0</v>
      </c>
      <c r="J303" s="119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5.75" customHeight="1" x14ac:dyDescent="0.9">
      <c r="A304" s="116">
        <f>'PLANTILLA V6'!A304</f>
        <v>0</v>
      </c>
      <c r="B304" s="116">
        <f>'PLANTILLA V6'!B304</f>
        <v>0</v>
      </c>
      <c r="C304" s="125">
        <f>'PLANTILLA V6'!C304</f>
        <v>1</v>
      </c>
      <c r="D304" s="116" t="str">
        <f>'PLANTILLA V6'!D304</f>
        <v>pza</v>
      </c>
      <c r="E304" s="125">
        <v>0</v>
      </c>
      <c r="F304" s="116" t="b">
        <v>0</v>
      </c>
      <c r="G304" s="116" t="b">
        <v>0</v>
      </c>
      <c r="H304" s="116" t="b">
        <v>0</v>
      </c>
      <c r="I304" s="116" t="b">
        <v>0</v>
      </c>
      <c r="J304" s="119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5.75" customHeight="1" x14ac:dyDescent="0.9">
      <c r="A305" s="116">
        <f>'PLANTILLA V6'!A305</f>
        <v>0</v>
      </c>
      <c r="B305" s="116">
        <f>'PLANTILLA V6'!B305</f>
        <v>0</v>
      </c>
      <c r="C305" s="125">
        <f>'PLANTILLA V6'!C305</f>
        <v>1</v>
      </c>
      <c r="D305" s="116" t="str">
        <f>'PLANTILLA V6'!D305</f>
        <v>pza</v>
      </c>
      <c r="E305" s="125">
        <v>0</v>
      </c>
      <c r="F305" s="116" t="b">
        <v>0</v>
      </c>
      <c r="G305" s="116" t="b">
        <v>0</v>
      </c>
      <c r="H305" s="116" t="b">
        <v>0</v>
      </c>
      <c r="I305" s="116" t="b">
        <v>0</v>
      </c>
      <c r="J305" s="119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5.75" customHeight="1" x14ac:dyDescent="0.9">
      <c r="A306" s="116">
        <f>'PLANTILLA V6'!A306</f>
        <v>0</v>
      </c>
      <c r="B306" s="116">
        <f>'PLANTILLA V6'!B306</f>
        <v>0</v>
      </c>
      <c r="C306" s="125">
        <f>'PLANTILLA V6'!C306</f>
        <v>1</v>
      </c>
      <c r="D306" s="116" t="str">
        <f>'PLANTILLA V6'!D306</f>
        <v>pza</v>
      </c>
      <c r="E306" s="125">
        <v>0</v>
      </c>
      <c r="F306" s="116" t="b">
        <v>0</v>
      </c>
      <c r="G306" s="116" t="b">
        <v>0</v>
      </c>
      <c r="H306" s="116" t="b">
        <v>0</v>
      </c>
      <c r="I306" s="116" t="b">
        <v>0</v>
      </c>
      <c r="J306" s="119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5.75" customHeight="1" x14ac:dyDescent="0.9">
      <c r="A307" s="116">
        <f>'PLANTILLA V6'!A307</f>
        <v>0</v>
      </c>
      <c r="B307" s="116">
        <f>'PLANTILLA V6'!B307</f>
        <v>0</v>
      </c>
      <c r="C307" s="125">
        <f>'PLANTILLA V6'!C307</f>
        <v>1</v>
      </c>
      <c r="D307" s="116" t="str">
        <f>'PLANTILLA V6'!D307</f>
        <v>pza</v>
      </c>
      <c r="E307" s="125">
        <v>0</v>
      </c>
      <c r="F307" s="116" t="b">
        <v>0</v>
      </c>
      <c r="G307" s="116" t="b">
        <v>0</v>
      </c>
      <c r="H307" s="116" t="b">
        <v>0</v>
      </c>
      <c r="I307" s="116" t="b">
        <v>0</v>
      </c>
      <c r="J307" s="119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5.75" customHeight="1" x14ac:dyDescent="0.9">
      <c r="A308" s="116">
        <f>'PLANTILLA V6'!A308</f>
        <v>0</v>
      </c>
      <c r="B308" s="116">
        <f>'PLANTILLA V6'!B308</f>
        <v>0</v>
      </c>
      <c r="C308" s="125">
        <f>'PLANTILLA V6'!C308</f>
        <v>1</v>
      </c>
      <c r="D308" s="116" t="str">
        <f>'PLANTILLA V6'!D308</f>
        <v>pza</v>
      </c>
      <c r="E308" s="125">
        <v>0</v>
      </c>
      <c r="F308" s="116" t="b">
        <v>0</v>
      </c>
      <c r="G308" s="116" t="b">
        <v>0</v>
      </c>
      <c r="H308" s="116" t="b">
        <v>0</v>
      </c>
      <c r="I308" s="116" t="b">
        <v>0</v>
      </c>
      <c r="J308" s="119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5.75" customHeight="1" x14ac:dyDescent="0.9">
      <c r="A309" s="116">
        <f>'PLANTILLA V6'!A309</f>
        <v>0</v>
      </c>
      <c r="B309" s="116">
        <f>'PLANTILLA V6'!B309</f>
        <v>0</v>
      </c>
      <c r="C309" s="125">
        <f>'PLANTILLA V6'!C309</f>
        <v>1</v>
      </c>
      <c r="D309" s="116" t="str">
        <f>'PLANTILLA V6'!D309</f>
        <v>pza</v>
      </c>
      <c r="E309" s="125">
        <v>0</v>
      </c>
      <c r="F309" s="116" t="b">
        <v>0</v>
      </c>
      <c r="G309" s="116" t="b">
        <v>0</v>
      </c>
      <c r="H309" s="116" t="b">
        <v>0</v>
      </c>
      <c r="I309" s="116" t="b">
        <v>0</v>
      </c>
      <c r="J309" s="119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5.75" customHeight="1" x14ac:dyDescent="0.9">
      <c r="A310" s="124">
        <f>'PLANTILLA V6'!A310</f>
        <v>0</v>
      </c>
      <c r="B310" s="116">
        <f>'PLANTILLA V6'!B310</f>
        <v>0</v>
      </c>
      <c r="C310" s="125">
        <f>'PLANTILLA V6'!C310</f>
        <v>1</v>
      </c>
      <c r="D310" s="116" t="str">
        <f>'PLANTILLA V6'!D310</f>
        <v>pza</v>
      </c>
      <c r="E310" s="125">
        <v>0</v>
      </c>
      <c r="F310" s="116" t="b">
        <v>0</v>
      </c>
      <c r="G310" s="116" t="b">
        <v>0</v>
      </c>
      <c r="H310" s="116" t="b">
        <v>0</v>
      </c>
      <c r="I310" s="116" t="b">
        <v>0</v>
      </c>
      <c r="J310" s="119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5.75" customHeight="1" x14ac:dyDescent="0.9">
      <c r="A311" s="116">
        <f>'PLANTILLA V6'!A311</f>
        <v>0</v>
      </c>
      <c r="B311" s="116">
        <f>'PLANTILLA V6'!B311</f>
        <v>0</v>
      </c>
      <c r="C311" s="125">
        <f>'PLANTILLA V6'!C311</f>
        <v>1</v>
      </c>
      <c r="D311" s="116" t="str">
        <f>'PLANTILLA V6'!D311</f>
        <v>pza</v>
      </c>
      <c r="E311" s="125">
        <v>0</v>
      </c>
      <c r="F311" s="116" t="b">
        <v>0</v>
      </c>
      <c r="G311" s="116" t="b">
        <v>0</v>
      </c>
      <c r="H311" s="116" t="b">
        <v>0</v>
      </c>
      <c r="I311" s="116" t="b">
        <v>0</v>
      </c>
      <c r="J311" s="119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5.75" customHeight="1" x14ac:dyDescent="0.9">
      <c r="A312" s="116">
        <f>'PLANTILLA V6'!A312</f>
        <v>0</v>
      </c>
      <c r="B312" s="116">
        <f>'PLANTILLA V6'!B312</f>
        <v>0</v>
      </c>
      <c r="C312" s="125">
        <f>'PLANTILLA V6'!C312</f>
        <v>1</v>
      </c>
      <c r="D312" s="116" t="str">
        <f>'PLANTILLA V6'!D312</f>
        <v>pza</v>
      </c>
      <c r="E312" s="125">
        <v>0</v>
      </c>
      <c r="F312" s="116" t="b">
        <v>0</v>
      </c>
      <c r="G312" s="116" t="b">
        <v>0</v>
      </c>
      <c r="H312" s="116" t="b">
        <v>0</v>
      </c>
      <c r="I312" s="116" t="b">
        <v>0</v>
      </c>
      <c r="J312" s="119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5.75" customHeight="1" x14ac:dyDescent="0.9">
      <c r="A313" s="116">
        <f>'PLANTILLA V6'!A313</f>
        <v>0</v>
      </c>
      <c r="B313" s="116">
        <f>'PLANTILLA V6'!B313</f>
        <v>0</v>
      </c>
      <c r="C313" s="125">
        <f>'PLANTILLA V6'!C313</f>
        <v>1</v>
      </c>
      <c r="D313" s="116" t="str">
        <f>'PLANTILLA V6'!D313</f>
        <v>pza</v>
      </c>
      <c r="E313" s="125">
        <v>0</v>
      </c>
      <c r="F313" s="116" t="b">
        <v>0</v>
      </c>
      <c r="G313" s="116" t="b">
        <v>0</v>
      </c>
      <c r="H313" s="116" t="b">
        <v>0</v>
      </c>
      <c r="I313" s="116" t="b">
        <v>0</v>
      </c>
      <c r="J313" s="119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5.75" customHeight="1" x14ac:dyDescent="0.9">
      <c r="A314" s="116">
        <f>'PLANTILLA V6'!A314</f>
        <v>0</v>
      </c>
      <c r="B314" s="116">
        <f>'PLANTILLA V6'!B314</f>
        <v>0</v>
      </c>
      <c r="C314" s="125">
        <f>'PLANTILLA V6'!C314</f>
        <v>1</v>
      </c>
      <c r="D314" s="116" t="str">
        <f>'PLANTILLA V6'!D314</f>
        <v>pza</v>
      </c>
      <c r="E314" s="125">
        <v>0</v>
      </c>
      <c r="F314" s="116" t="b">
        <v>0</v>
      </c>
      <c r="G314" s="116" t="b">
        <v>0</v>
      </c>
      <c r="H314" s="116" t="b">
        <v>0</v>
      </c>
      <c r="I314" s="116" t="b">
        <v>0</v>
      </c>
      <c r="J314" s="119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5.75" customHeight="1" x14ac:dyDescent="0.9">
      <c r="A315" s="116">
        <f>'PLANTILLA V6'!A315</f>
        <v>0</v>
      </c>
      <c r="B315" s="116">
        <f>'PLANTILLA V6'!B315</f>
        <v>0</v>
      </c>
      <c r="C315" s="125">
        <f>'PLANTILLA V6'!C315</f>
        <v>1</v>
      </c>
      <c r="D315" s="116" t="str">
        <f>'PLANTILLA V6'!D315</f>
        <v>pza</v>
      </c>
      <c r="E315" s="125">
        <v>0</v>
      </c>
      <c r="F315" s="116" t="b">
        <v>0</v>
      </c>
      <c r="G315" s="116" t="b">
        <v>0</v>
      </c>
      <c r="H315" s="116" t="b">
        <v>0</v>
      </c>
      <c r="I315" s="116" t="b">
        <v>0</v>
      </c>
      <c r="J315" s="119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5.75" customHeight="1" x14ac:dyDescent="0.9">
      <c r="A316" s="116">
        <f>'PLANTILLA V6'!A316</f>
        <v>0</v>
      </c>
      <c r="B316" s="116">
        <f>'PLANTILLA V6'!B316</f>
        <v>0</v>
      </c>
      <c r="C316" s="125">
        <f>'PLANTILLA V6'!C316</f>
        <v>1</v>
      </c>
      <c r="D316" s="116" t="str">
        <f>'PLANTILLA V6'!D316</f>
        <v>pza</v>
      </c>
      <c r="E316" s="125">
        <v>0</v>
      </c>
      <c r="F316" s="116" t="b">
        <v>0</v>
      </c>
      <c r="G316" s="116" t="b">
        <v>0</v>
      </c>
      <c r="H316" s="116" t="b">
        <v>0</v>
      </c>
      <c r="I316" s="116" t="b">
        <v>0</v>
      </c>
      <c r="J316" s="119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5.75" customHeight="1" x14ac:dyDescent="0.9">
      <c r="A317" s="116">
        <f>'PLANTILLA V6'!A317</f>
        <v>0</v>
      </c>
      <c r="B317" s="116">
        <f>'PLANTILLA V6'!B317</f>
        <v>0</v>
      </c>
      <c r="C317" s="125">
        <f>'PLANTILLA V6'!C317</f>
        <v>1</v>
      </c>
      <c r="D317" s="116" t="str">
        <f>'PLANTILLA V6'!D317</f>
        <v>pza</v>
      </c>
      <c r="E317" s="125">
        <v>0</v>
      </c>
      <c r="F317" s="116" t="b">
        <v>0</v>
      </c>
      <c r="G317" s="116" t="b">
        <v>0</v>
      </c>
      <c r="H317" s="116" t="b">
        <v>0</v>
      </c>
      <c r="I317" s="116" t="b">
        <v>0</v>
      </c>
      <c r="J317" s="119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5.75" customHeight="1" x14ac:dyDescent="0.9">
      <c r="A318" s="116">
        <f>'PLANTILLA V6'!A318</f>
        <v>0</v>
      </c>
      <c r="B318" s="116">
        <f>'PLANTILLA V6'!B318</f>
        <v>0</v>
      </c>
      <c r="C318" s="125">
        <f>'PLANTILLA V6'!C318</f>
        <v>1</v>
      </c>
      <c r="D318" s="116" t="str">
        <f>'PLANTILLA V6'!D318</f>
        <v>pza</v>
      </c>
      <c r="E318" s="125">
        <v>0</v>
      </c>
      <c r="F318" s="116" t="b">
        <v>0</v>
      </c>
      <c r="G318" s="116" t="b">
        <v>0</v>
      </c>
      <c r="H318" s="116" t="b">
        <v>0</v>
      </c>
      <c r="I318" s="116" t="b">
        <v>0</v>
      </c>
      <c r="J318" s="119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5.75" customHeight="1" x14ac:dyDescent="0.9">
      <c r="A319" s="116">
        <f>'PLANTILLA V6'!A319</f>
        <v>0</v>
      </c>
      <c r="B319" s="116">
        <f>'PLANTILLA V6'!B319</f>
        <v>0</v>
      </c>
      <c r="C319" s="125">
        <f>'PLANTILLA V6'!C319</f>
        <v>1</v>
      </c>
      <c r="D319" s="116" t="str">
        <f>'PLANTILLA V6'!D319</f>
        <v>pza</v>
      </c>
      <c r="E319" s="125">
        <v>0</v>
      </c>
      <c r="F319" s="116" t="b">
        <v>0</v>
      </c>
      <c r="G319" s="116" t="b">
        <v>0</v>
      </c>
      <c r="H319" s="116" t="b">
        <v>0</v>
      </c>
      <c r="I319" s="116" t="b">
        <v>0</v>
      </c>
      <c r="J319" s="119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5.75" customHeight="1" x14ac:dyDescent="0.9">
      <c r="A320" s="116">
        <f>'PLANTILLA V6'!A320</f>
        <v>0</v>
      </c>
      <c r="B320" s="116">
        <f>'PLANTILLA V6'!B320</f>
        <v>0</v>
      </c>
      <c r="C320" s="125">
        <f>'PLANTILLA V6'!C320</f>
        <v>1</v>
      </c>
      <c r="D320" s="116" t="str">
        <f>'PLANTILLA V6'!D320</f>
        <v>pza</v>
      </c>
      <c r="E320" s="125">
        <v>0</v>
      </c>
      <c r="F320" s="116" t="b">
        <v>0</v>
      </c>
      <c r="G320" s="116" t="b">
        <v>0</v>
      </c>
      <c r="H320" s="116" t="b">
        <v>0</v>
      </c>
      <c r="I320" s="116" t="b">
        <v>0</v>
      </c>
      <c r="J320" s="119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5.75" customHeight="1" x14ac:dyDescent="0.9">
      <c r="A321" s="116">
        <f>'PLANTILLA V6'!A321</f>
        <v>0</v>
      </c>
      <c r="B321" s="116">
        <f>'PLANTILLA V6'!B321</f>
        <v>0</v>
      </c>
      <c r="C321" s="125">
        <f>'PLANTILLA V6'!C321</f>
        <v>1</v>
      </c>
      <c r="D321" s="116" t="str">
        <f>'PLANTILLA V6'!D321</f>
        <v>pza</v>
      </c>
      <c r="E321" s="125">
        <v>0</v>
      </c>
      <c r="F321" s="116" t="b">
        <v>0</v>
      </c>
      <c r="G321" s="116" t="b">
        <v>0</v>
      </c>
      <c r="H321" s="116" t="b">
        <v>0</v>
      </c>
      <c r="I321" s="116" t="b">
        <v>0</v>
      </c>
      <c r="J321" s="119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5.75" customHeight="1" x14ac:dyDescent="0.9">
      <c r="A322" s="116">
        <f>'PLANTILLA V6'!A322</f>
        <v>0</v>
      </c>
      <c r="B322" s="116">
        <f>'PLANTILLA V6'!B322</f>
        <v>0</v>
      </c>
      <c r="C322" s="125">
        <f>'PLANTILLA V6'!C322</f>
        <v>1</v>
      </c>
      <c r="D322" s="116" t="str">
        <f>'PLANTILLA V6'!D322</f>
        <v>pza</v>
      </c>
      <c r="E322" s="125">
        <v>0</v>
      </c>
      <c r="F322" s="116" t="b">
        <v>0</v>
      </c>
      <c r="G322" s="116" t="b">
        <v>0</v>
      </c>
      <c r="H322" s="116" t="b">
        <v>0</v>
      </c>
      <c r="I322" s="116" t="b">
        <v>0</v>
      </c>
      <c r="J322" s="119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5.75" customHeight="1" x14ac:dyDescent="0.9">
      <c r="A323" s="116">
        <f>'PLANTILLA V6'!A323</f>
        <v>0</v>
      </c>
      <c r="B323" s="116">
        <f>'PLANTILLA V6'!B323</f>
        <v>0</v>
      </c>
      <c r="C323" s="125">
        <f>'PLANTILLA V6'!C323</f>
        <v>1</v>
      </c>
      <c r="D323" s="116" t="str">
        <f>'PLANTILLA V6'!D323</f>
        <v>pza</v>
      </c>
      <c r="E323" s="125">
        <v>0</v>
      </c>
      <c r="F323" s="116" t="b">
        <v>0</v>
      </c>
      <c r="G323" s="116" t="b">
        <v>0</v>
      </c>
      <c r="H323" s="116" t="b">
        <v>0</v>
      </c>
      <c r="I323" s="116" t="b">
        <v>0</v>
      </c>
      <c r="J323" s="119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5.75" customHeight="1" x14ac:dyDescent="0.9">
      <c r="A324" s="116">
        <f>'PLANTILLA V6'!A324</f>
        <v>0</v>
      </c>
      <c r="B324" s="116">
        <f>'PLANTILLA V6'!B324</f>
        <v>0</v>
      </c>
      <c r="C324" s="125">
        <f>'PLANTILLA V6'!C324</f>
        <v>1</v>
      </c>
      <c r="D324" s="116" t="str">
        <f>'PLANTILLA V6'!D324</f>
        <v>pza</v>
      </c>
      <c r="E324" s="125">
        <v>0</v>
      </c>
      <c r="F324" s="116" t="b">
        <v>0</v>
      </c>
      <c r="G324" s="116" t="b">
        <v>0</v>
      </c>
      <c r="H324" s="116" t="b">
        <v>0</v>
      </c>
      <c r="I324" s="116" t="b">
        <v>0</v>
      </c>
      <c r="J324" s="119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5.75" customHeight="1" x14ac:dyDescent="0.9">
      <c r="A325" s="116">
        <f>'PLANTILLA V6'!A325</f>
        <v>0</v>
      </c>
      <c r="B325" s="116">
        <f>'PLANTILLA V6'!B325</f>
        <v>0</v>
      </c>
      <c r="C325" s="125">
        <f>'PLANTILLA V6'!C325</f>
        <v>1</v>
      </c>
      <c r="D325" s="116" t="str">
        <f>'PLANTILLA V6'!D325</f>
        <v>pza</v>
      </c>
      <c r="E325" s="125">
        <v>0</v>
      </c>
      <c r="F325" s="116" t="b">
        <v>0</v>
      </c>
      <c r="G325" s="116" t="b">
        <v>0</v>
      </c>
      <c r="H325" s="116" t="b">
        <v>0</v>
      </c>
      <c r="I325" s="116" t="b">
        <v>0</v>
      </c>
      <c r="J325" s="119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5.75" customHeight="1" x14ac:dyDescent="0.9">
      <c r="A326" s="116">
        <f>'PLANTILLA V6'!A326</f>
        <v>0</v>
      </c>
      <c r="B326" s="116">
        <f>'PLANTILLA V6'!B326</f>
        <v>0</v>
      </c>
      <c r="C326" s="125">
        <f>'PLANTILLA V6'!C326</f>
        <v>1</v>
      </c>
      <c r="D326" s="116" t="str">
        <f>'PLANTILLA V6'!D326</f>
        <v>pza</v>
      </c>
      <c r="E326" s="125">
        <v>0</v>
      </c>
      <c r="F326" s="116" t="b">
        <v>0</v>
      </c>
      <c r="G326" s="116" t="b">
        <v>0</v>
      </c>
      <c r="H326" s="116" t="b">
        <v>0</v>
      </c>
      <c r="I326" s="116" t="b">
        <v>0</v>
      </c>
      <c r="J326" s="119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5.75" customHeight="1" x14ac:dyDescent="0.9">
      <c r="A327" s="116">
        <f>'PLANTILLA V6'!A327</f>
        <v>0</v>
      </c>
      <c r="B327" s="116">
        <f>'PLANTILLA V6'!B327</f>
        <v>0</v>
      </c>
      <c r="C327" s="125">
        <f>'PLANTILLA V6'!C327</f>
        <v>1</v>
      </c>
      <c r="D327" s="116" t="str">
        <f>'PLANTILLA V6'!D327</f>
        <v>pza</v>
      </c>
      <c r="E327" s="125">
        <v>0</v>
      </c>
      <c r="F327" s="116" t="b">
        <v>0</v>
      </c>
      <c r="G327" s="116" t="b">
        <v>0</v>
      </c>
      <c r="H327" s="116" t="b">
        <v>0</v>
      </c>
      <c r="I327" s="116" t="b">
        <v>0</v>
      </c>
      <c r="J327" s="119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5.75" customHeight="1" x14ac:dyDescent="0.9">
      <c r="A328" s="116">
        <f>'PLANTILLA V6'!A328</f>
        <v>0</v>
      </c>
      <c r="B328" s="116">
        <f>'PLANTILLA V6'!B328</f>
        <v>0</v>
      </c>
      <c r="C328" s="125">
        <f>'PLANTILLA V6'!C328</f>
        <v>1</v>
      </c>
      <c r="D328" s="116" t="str">
        <f>'PLANTILLA V6'!D328</f>
        <v>pza</v>
      </c>
      <c r="E328" s="125">
        <v>0</v>
      </c>
      <c r="F328" s="116" t="b">
        <v>0</v>
      </c>
      <c r="G328" s="116" t="b">
        <v>0</v>
      </c>
      <c r="H328" s="116" t="b">
        <v>0</v>
      </c>
      <c r="I328" s="116" t="b">
        <v>0</v>
      </c>
      <c r="J328" s="119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5.75" customHeight="1" x14ac:dyDescent="0.9">
      <c r="A329" s="116">
        <f>'PLANTILLA V6'!A329</f>
        <v>0</v>
      </c>
      <c r="B329" s="116">
        <f>'PLANTILLA V6'!B329</f>
        <v>0</v>
      </c>
      <c r="C329" s="125">
        <f>'PLANTILLA V6'!C329</f>
        <v>1</v>
      </c>
      <c r="D329" s="116" t="str">
        <f>'PLANTILLA V6'!D329</f>
        <v>pza</v>
      </c>
      <c r="E329" s="125">
        <v>0</v>
      </c>
      <c r="F329" s="116" t="b">
        <v>0</v>
      </c>
      <c r="G329" s="116" t="b">
        <v>0</v>
      </c>
      <c r="H329" s="116" t="b">
        <v>0</v>
      </c>
      <c r="I329" s="116" t="b">
        <v>0</v>
      </c>
      <c r="J329" s="119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5.75" customHeight="1" x14ac:dyDescent="0.9">
      <c r="A330" s="116">
        <f>'PLANTILLA V6'!A330</f>
        <v>0</v>
      </c>
      <c r="B330" s="116">
        <f>'PLANTILLA V6'!B330</f>
        <v>0</v>
      </c>
      <c r="C330" s="125">
        <f>'PLANTILLA V6'!C330</f>
        <v>1</v>
      </c>
      <c r="D330" s="116" t="str">
        <f>'PLANTILLA V6'!D330</f>
        <v>pza</v>
      </c>
      <c r="E330" s="125">
        <v>0</v>
      </c>
      <c r="F330" s="116" t="b">
        <v>0</v>
      </c>
      <c r="G330" s="116" t="b">
        <v>0</v>
      </c>
      <c r="H330" s="116" t="b">
        <v>0</v>
      </c>
      <c r="I330" s="116" t="b">
        <v>0</v>
      </c>
      <c r="J330" s="119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5.75" customHeight="1" x14ac:dyDescent="0.9">
      <c r="A331" s="116">
        <f>'PLANTILLA V6'!A331</f>
        <v>0</v>
      </c>
      <c r="B331" s="116">
        <f>'PLANTILLA V6'!B331</f>
        <v>0</v>
      </c>
      <c r="C331" s="125">
        <f>'PLANTILLA V6'!C331</f>
        <v>1</v>
      </c>
      <c r="D331" s="116" t="str">
        <f>'PLANTILLA V6'!D331</f>
        <v>pza</v>
      </c>
      <c r="E331" s="125">
        <v>0</v>
      </c>
      <c r="F331" s="116" t="b">
        <v>0</v>
      </c>
      <c r="G331" s="116" t="b">
        <v>0</v>
      </c>
      <c r="H331" s="116" t="b">
        <v>0</v>
      </c>
      <c r="I331" s="116" t="b">
        <v>0</v>
      </c>
      <c r="J331" s="119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5.75" customHeight="1" x14ac:dyDescent="0.9">
      <c r="A332" s="116">
        <f>'PLANTILLA V6'!A332</f>
        <v>0</v>
      </c>
      <c r="B332" s="116">
        <f>'PLANTILLA V6'!B332</f>
        <v>0</v>
      </c>
      <c r="C332" s="125">
        <f>'PLANTILLA V6'!C332</f>
        <v>1</v>
      </c>
      <c r="D332" s="116" t="str">
        <f>'PLANTILLA V6'!D332</f>
        <v>pza</v>
      </c>
      <c r="E332" s="125">
        <v>0</v>
      </c>
      <c r="F332" s="116" t="b">
        <v>0</v>
      </c>
      <c r="G332" s="116" t="b">
        <v>0</v>
      </c>
      <c r="H332" s="116" t="b">
        <v>0</v>
      </c>
      <c r="I332" s="116" t="b">
        <v>0</v>
      </c>
      <c r="J332" s="119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5.75" customHeight="1" x14ac:dyDescent="0.9">
      <c r="A333" s="116">
        <f>'PLANTILLA V6'!A333</f>
        <v>0</v>
      </c>
      <c r="B333" s="116">
        <f>'PLANTILLA V6'!B333</f>
        <v>0</v>
      </c>
      <c r="C333" s="125">
        <f>'PLANTILLA V6'!C333</f>
        <v>1</v>
      </c>
      <c r="D333" s="116" t="str">
        <f>'PLANTILLA V6'!D333</f>
        <v>pza</v>
      </c>
      <c r="E333" s="125">
        <v>0</v>
      </c>
      <c r="F333" s="116" t="b">
        <v>0</v>
      </c>
      <c r="G333" s="116" t="b">
        <v>0</v>
      </c>
      <c r="H333" s="116" t="b">
        <v>0</v>
      </c>
      <c r="I333" s="116" t="b">
        <v>0</v>
      </c>
      <c r="J333" s="119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5.75" customHeight="1" x14ac:dyDescent="0.9">
      <c r="A334" s="116">
        <f>'PLANTILLA V6'!A334</f>
        <v>0</v>
      </c>
      <c r="B334" s="116">
        <f>'PLANTILLA V6'!B334</f>
        <v>0</v>
      </c>
      <c r="C334" s="125">
        <f>'PLANTILLA V6'!C334</f>
        <v>1</v>
      </c>
      <c r="D334" s="116" t="str">
        <f>'PLANTILLA V6'!D334</f>
        <v>pza</v>
      </c>
      <c r="E334" s="125">
        <v>0</v>
      </c>
      <c r="F334" s="116" t="b">
        <v>0</v>
      </c>
      <c r="G334" s="116" t="b">
        <v>0</v>
      </c>
      <c r="H334" s="116" t="b">
        <v>0</v>
      </c>
      <c r="I334" s="116" t="b">
        <v>0</v>
      </c>
      <c r="J334" s="119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5.75" customHeight="1" x14ac:dyDescent="0.9">
      <c r="A335" s="116">
        <f>'PLANTILLA V6'!A335</f>
        <v>0</v>
      </c>
      <c r="B335" s="116">
        <f>'PLANTILLA V6'!B335</f>
        <v>0</v>
      </c>
      <c r="C335" s="125">
        <f>'PLANTILLA V6'!C335</f>
        <v>1</v>
      </c>
      <c r="D335" s="116" t="str">
        <f>'PLANTILLA V6'!D335</f>
        <v>pza</v>
      </c>
      <c r="E335" s="125">
        <v>0</v>
      </c>
      <c r="F335" s="116" t="b">
        <v>0</v>
      </c>
      <c r="G335" s="116" t="b">
        <v>0</v>
      </c>
      <c r="H335" s="116" t="b">
        <v>0</v>
      </c>
      <c r="I335" s="116" t="b">
        <v>0</v>
      </c>
      <c r="J335" s="119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5.75" customHeight="1" x14ac:dyDescent="0.9">
      <c r="A336" s="116">
        <f>'PLANTILLA V6'!A336</f>
        <v>0</v>
      </c>
      <c r="B336" s="116">
        <f>'PLANTILLA V6'!B336</f>
        <v>0</v>
      </c>
      <c r="C336" s="125">
        <f>'PLANTILLA V6'!C336</f>
        <v>1</v>
      </c>
      <c r="D336" s="116" t="str">
        <f>'PLANTILLA V6'!D336</f>
        <v>pza</v>
      </c>
      <c r="E336" s="125">
        <v>0</v>
      </c>
      <c r="F336" s="116" t="b">
        <v>0</v>
      </c>
      <c r="G336" s="116" t="b">
        <v>0</v>
      </c>
      <c r="H336" s="116" t="b">
        <v>0</v>
      </c>
      <c r="I336" s="116" t="b">
        <v>0</v>
      </c>
      <c r="J336" s="119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5.75" customHeight="1" x14ac:dyDescent="0.9">
      <c r="A337" s="116">
        <f>'PLANTILLA V6'!A337</f>
        <v>0</v>
      </c>
      <c r="B337" s="116">
        <f>'PLANTILLA V6'!B337</f>
        <v>0</v>
      </c>
      <c r="C337" s="125">
        <f>'PLANTILLA V6'!C337</f>
        <v>1</v>
      </c>
      <c r="D337" s="116" t="str">
        <f>'PLANTILLA V6'!D337</f>
        <v>pza</v>
      </c>
      <c r="E337" s="125">
        <v>0</v>
      </c>
      <c r="F337" s="116" t="b">
        <v>0</v>
      </c>
      <c r="G337" s="116" t="b">
        <v>0</v>
      </c>
      <c r="H337" s="116" t="b">
        <v>0</v>
      </c>
      <c r="I337" s="116" t="b">
        <v>0</v>
      </c>
      <c r="J337" s="119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5.75" customHeight="1" x14ac:dyDescent="0.9">
      <c r="A338" s="116">
        <f>'PLANTILLA V6'!A338</f>
        <v>0</v>
      </c>
      <c r="B338" s="116">
        <f>'PLANTILLA V6'!B338</f>
        <v>0</v>
      </c>
      <c r="C338" s="125">
        <f>'PLANTILLA V6'!C338</f>
        <v>1</v>
      </c>
      <c r="D338" s="116" t="str">
        <f>'PLANTILLA V6'!D338</f>
        <v>pza</v>
      </c>
      <c r="E338" s="125">
        <v>0</v>
      </c>
      <c r="F338" s="116" t="b">
        <v>0</v>
      </c>
      <c r="G338" s="116" t="b">
        <v>0</v>
      </c>
      <c r="H338" s="116" t="b">
        <v>0</v>
      </c>
      <c r="I338" s="116" t="b">
        <v>0</v>
      </c>
      <c r="J338" s="119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5.75" customHeight="1" x14ac:dyDescent="0.9">
      <c r="A339" s="116">
        <f>'PLANTILLA V6'!A339</f>
        <v>0</v>
      </c>
      <c r="B339" s="116">
        <f>'PLANTILLA V6'!B339</f>
        <v>0</v>
      </c>
      <c r="C339" s="116">
        <f>'PLANTILLA V6'!C339</f>
        <v>0</v>
      </c>
      <c r="D339" s="116">
        <f>'PLANTILLA V6'!D339</f>
        <v>0</v>
      </c>
      <c r="E339" s="125"/>
      <c r="F339" s="116"/>
      <c r="G339" s="116"/>
      <c r="H339" s="116"/>
      <c r="I339" s="116"/>
      <c r="J339" s="119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5.75" customHeight="1" x14ac:dyDescent="0.9">
      <c r="A340" s="116">
        <f>'PLANTILLA V6'!A340</f>
        <v>0</v>
      </c>
      <c r="B340" s="116">
        <f>'PLANTILLA V6'!B340</f>
        <v>0</v>
      </c>
      <c r="C340" s="116">
        <f>'PLANTILLA V6'!C340</f>
        <v>0</v>
      </c>
      <c r="D340" s="116">
        <f>'PLANTILLA V6'!D340</f>
        <v>0</v>
      </c>
      <c r="E340" s="125"/>
      <c r="F340" s="116"/>
      <c r="G340" s="116"/>
      <c r="H340" s="116"/>
      <c r="I340" s="116"/>
      <c r="J340" s="119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5.75" customHeight="1" x14ac:dyDescent="0.9">
      <c r="A341" s="116">
        <f>'PLANTILLA V6'!A341</f>
        <v>0</v>
      </c>
      <c r="B341" s="116">
        <f>'PLANTILLA V6'!B341</f>
        <v>0</v>
      </c>
      <c r="C341" s="116">
        <f>'PLANTILLA V6'!C341</f>
        <v>0</v>
      </c>
      <c r="D341" s="116">
        <f>'PLANTILLA V6'!D341</f>
        <v>0</v>
      </c>
      <c r="E341" s="125"/>
      <c r="F341" s="116"/>
      <c r="G341" s="116"/>
      <c r="H341" s="116"/>
      <c r="I341" s="116"/>
      <c r="J341" s="119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5.75" customHeight="1" x14ac:dyDescent="0.9">
      <c r="A342" s="116">
        <f>'PLANTILLA V6'!A342</f>
        <v>0</v>
      </c>
      <c r="B342" s="116">
        <f>'PLANTILLA V6'!B342</f>
        <v>0</v>
      </c>
      <c r="C342" s="116">
        <f>'PLANTILLA V6'!C342</f>
        <v>0</v>
      </c>
      <c r="D342" s="116">
        <f>'PLANTILLA V6'!D342</f>
        <v>0</v>
      </c>
      <c r="E342" s="125"/>
      <c r="F342" s="116"/>
      <c r="G342" s="116"/>
      <c r="H342" s="116"/>
      <c r="I342" s="116"/>
      <c r="J342" s="119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5.75" customHeight="1" x14ac:dyDescent="0.9">
      <c r="A343" s="116">
        <f>'PLANTILLA V6'!A343</f>
        <v>0</v>
      </c>
      <c r="B343" s="116">
        <f>'PLANTILLA V6'!B343</f>
        <v>0</v>
      </c>
      <c r="C343" s="116">
        <f>'PLANTILLA V6'!C343</f>
        <v>0</v>
      </c>
      <c r="D343" s="116">
        <f>'PLANTILLA V6'!D343</f>
        <v>0</v>
      </c>
      <c r="E343" s="125"/>
      <c r="F343" s="116"/>
      <c r="G343" s="116"/>
      <c r="H343" s="116"/>
      <c r="I343" s="116"/>
      <c r="J343" s="119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5.75" customHeight="1" x14ac:dyDescent="0.9">
      <c r="A344" s="116">
        <f>'PLANTILLA V6'!A344</f>
        <v>0</v>
      </c>
      <c r="B344" s="116">
        <f>'PLANTILLA V6'!B344</f>
        <v>0</v>
      </c>
      <c r="C344" s="116">
        <f>'PLANTILLA V6'!C344</f>
        <v>0</v>
      </c>
      <c r="D344" s="116">
        <f>'PLANTILLA V6'!D344</f>
        <v>0</v>
      </c>
      <c r="E344" s="125"/>
      <c r="F344" s="116"/>
      <c r="G344" s="116"/>
      <c r="H344" s="116"/>
      <c r="I344" s="116"/>
      <c r="J344" s="119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5.75" customHeight="1" x14ac:dyDescent="0.9">
      <c r="A345" s="116">
        <f>'PLANTILLA V6'!A345</f>
        <v>0</v>
      </c>
      <c r="B345" s="116">
        <f>'PLANTILLA V6'!B345</f>
        <v>0</v>
      </c>
      <c r="C345" s="116">
        <f>'PLANTILLA V6'!C345</f>
        <v>0</v>
      </c>
      <c r="D345" s="116">
        <f>'PLANTILLA V6'!D345</f>
        <v>0</v>
      </c>
      <c r="E345" s="125"/>
      <c r="F345" s="116"/>
      <c r="G345" s="116"/>
      <c r="H345" s="116"/>
      <c r="I345" s="116"/>
      <c r="J345" s="119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5.75" customHeight="1" x14ac:dyDescent="0.9">
      <c r="A346" s="116">
        <f>'PLANTILLA V6'!A346</f>
        <v>0</v>
      </c>
      <c r="B346" s="116">
        <f>'PLANTILLA V6'!B346</f>
        <v>0</v>
      </c>
      <c r="C346" s="116">
        <f>'PLANTILLA V6'!C346</f>
        <v>0</v>
      </c>
      <c r="D346" s="116">
        <f>'PLANTILLA V6'!D346</f>
        <v>0</v>
      </c>
      <c r="E346" s="125"/>
      <c r="F346" s="116"/>
      <c r="G346" s="116"/>
      <c r="H346" s="116"/>
      <c r="I346" s="116"/>
      <c r="J346" s="119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5.75" customHeight="1" x14ac:dyDescent="0.9">
      <c r="A347" s="116">
        <f>'PLANTILLA V6'!A347</f>
        <v>0</v>
      </c>
      <c r="B347" s="116">
        <f>'PLANTILLA V6'!B347</f>
        <v>0</v>
      </c>
      <c r="C347" s="116">
        <f>'PLANTILLA V6'!C347</f>
        <v>0</v>
      </c>
      <c r="D347" s="116">
        <f>'PLANTILLA V6'!D347</f>
        <v>0</v>
      </c>
      <c r="E347" s="125"/>
      <c r="F347" s="116"/>
      <c r="G347" s="116"/>
      <c r="H347" s="116"/>
      <c r="I347" s="116"/>
      <c r="J347" s="119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5.75" customHeight="1" x14ac:dyDescent="0.9">
      <c r="A348" s="116">
        <f>'PLANTILLA V6'!A348</f>
        <v>0</v>
      </c>
      <c r="B348" s="116">
        <f>'PLANTILLA V6'!B348</f>
        <v>0</v>
      </c>
      <c r="C348" s="116">
        <f>'PLANTILLA V6'!C348</f>
        <v>0</v>
      </c>
      <c r="D348" s="116">
        <f>'PLANTILLA V6'!D348</f>
        <v>0</v>
      </c>
      <c r="E348" s="125"/>
      <c r="F348" s="116"/>
      <c r="G348" s="116"/>
      <c r="H348" s="116"/>
      <c r="I348" s="116"/>
      <c r="J348" s="119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5.75" customHeight="1" x14ac:dyDescent="0.9">
      <c r="A349" s="116">
        <f>'PLANTILLA V6'!A349</f>
        <v>0</v>
      </c>
      <c r="B349" s="116">
        <f>'PLANTILLA V6'!B349</f>
        <v>0</v>
      </c>
      <c r="C349" s="116">
        <f>'PLANTILLA V6'!C349</f>
        <v>0</v>
      </c>
      <c r="D349" s="116">
        <f>'PLANTILLA V6'!D349</f>
        <v>0</v>
      </c>
      <c r="E349" s="125"/>
      <c r="F349" s="116"/>
      <c r="G349" s="116"/>
      <c r="H349" s="116"/>
      <c r="I349" s="116"/>
      <c r="J349" s="119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5.75" customHeight="1" x14ac:dyDescent="0.9">
      <c r="A350" s="116">
        <f>'PLANTILLA V6'!A350</f>
        <v>0</v>
      </c>
      <c r="B350" s="116">
        <f>'PLANTILLA V6'!B350</f>
        <v>0</v>
      </c>
      <c r="C350" s="116">
        <f>'PLANTILLA V6'!C350</f>
        <v>0</v>
      </c>
      <c r="D350" s="116">
        <f>'PLANTILLA V6'!D350</f>
        <v>0</v>
      </c>
      <c r="E350" s="125"/>
      <c r="F350" s="116"/>
      <c r="G350" s="116"/>
      <c r="H350" s="116"/>
      <c r="I350" s="116"/>
      <c r="J350" s="119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5.75" customHeight="1" x14ac:dyDescent="0.9">
      <c r="A351" s="116">
        <f>'PLANTILLA V6'!A351</f>
        <v>0</v>
      </c>
      <c r="B351" s="116">
        <f>'PLANTILLA V6'!B351</f>
        <v>0</v>
      </c>
      <c r="C351" s="116">
        <f>'PLANTILLA V6'!C351</f>
        <v>0</v>
      </c>
      <c r="D351" s="116">
        <f>'PLANTILLA V6'!D351</f>
        <v>0</v>
      </c>
      <c r="E351" s="125"/>
      <c r="F351" s="116"/>
      <c r="G351" s="116"/>
      <c r="H351" s="116"/>
      <c r="I351" s="116"/>
      <c r="J351" s="128">
        <f>(('PLANTILLA V6'!Tot_alumnos*F351)+('PLANTILLA V6'!X_parejas*G351)+('PLANTILLA V6'!x_equipo_4* H351)+('PLANTILLA V6'!Grupal*I351))*E351</f>
        <v>0</v>
      </c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5.75" customHeight="1" x14ac:dyDescent="0.9">
      <c r="A352" s="116">
        <f>'PLANTILLA V6'!A352</f>
        <v>0</v>
      </c>
      <c r="B352" s="116">
        <f>'PLANTILLA V6'!B352</f>
        <v>0</v>
      </c>
      <c r="C352" s="116">
        <f>'PLANTILLA V6'!C352</f>
        <v>0</v>
      </c>
      <c r="D352" s="116">
        <f>'PLANTILLA V6'!D352</f>
        <v>0</v>
      </c>
      <c r="E352" s="125"/>
      <c r="F352" s="116"/>
      <c r="G352" s="116"/>
      <c r="H352" s="116"/>
      <c r="I352" s="116"/>
      <c r="J352" s="128">
        <f>(('PLANTILLA V6'!Tot_alumnos*F352)+('PLANTILLA V6'!X_parejas*G352)+('PLANTILLA V6'!x_equipo_4* H352)+('PLANTILLA V6'!Grupal*I352))*E352</f>
        <v>0</v>
      </c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5.75" customHeight="1" x14ac:dyDescent="0.9">
      <c r="A353" s="116">
        <f>'PLANTILLA V6'!A353</f>
        <v>0</v>
      </c>
      <c r="B353" s="116">
        <f>'PLANTILLA V6'!B353</f>
        <v>0</v>
      </c>
      <c r="C353" s="116">
        <f>'PLANTILLA V6'!C353</f>
        <v>0</v>
      </c>
      <c r="D353" s="116">
        <f>'PLANTILLA V6'!D353</f>
        <v>0</v>
      </c>
      <c r="E353" s="125"/>
      <c r="F353" s="116"/>
      <c r="G353" s="116"/>
      <c r="H353" s="116"/>
      <c r="I353" s="116"/>
      <c r="J353" s="128">
        <f>(('PLANTILLA V6'!Tot_alumnos*F353)+('PLANTILLA V6'!X_parejas*G353)+('PLANTILLA V6'!x_equipo_4* H353)+('PLANTILLA V6'!Grupal*I353))*E353</f>
        <v>0</v>
      </c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5.75" customHeight="1" x14ac:dyDescent="0.9">
      <c r="A354" s="116">
        <f>'PLANTILLA V6'!A354</f>
        <v>0</v>
      </c>
      <c r="B354" s="116">
        <f>'PLANTILLA V6'!B354</f>
        <v>0</v>
      </c>
      <c r="C354" s="116">
        <f>'PLANTILLA V6'!C354</f>
        <v>0</v>
      </c>
      <c r="D354" s="116">
        <f>'PLANTILLA V6'!D354</f>
        <v>0</v>
      </c>
      <c r="E354" s="125"/>
      <c r="F354" s="116"/>
      <c r="G354" s="116"/>
      <c r="H354" s="116"/>
      <c r="I354" s="116"/>
      <c r="J354" s="128">
        <f>(('PLANTILLA V6'!Tot_alumnos*F354)+('PLANTILLA V6'!X_parejas*G354)+('PLANTILLA V6'!x_equipo_4* H354)+('PLANTILLA V6'!Grupal*I354))*E354</f>
        <v>0</v>
      </c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5.75" customHeight="1" x14ac:dyDescent="0.9">
      <c r="A355" s="116">
        <f>'PLANTILLA V6'!A355</f>
        <v>0</v>
      </c>
      <c r="B355" s="116">
        <f>'PLANTILLA V6'!B355</f>
        <v>0</v>
      </c>
      <c r="C355" s="116">
        <f>'PLANTILLA V6'!C355</f>
        <v>0</v>
      </c>
      <c r="D355" s="116">
        <f>'PLANTILLA V6'!D355</f>
        <v>0</v>
      </c>
      <c r="E355" s="125"/>
      <c r="F355" s="116"/>
      <c r="G355" s="116"/>
      <c r="H355" s="116"/>
      <c r="I355" s="116"/>
      <c r="J355" s="128">
        <f>(('PLANTILLA V6'!Tot_alumnos*F355)+('PLANTILLA V6'!X_parejas*G355)+('PLANTILLA V6'!x_equipo_4* H355)+('PLANTILLA V6'!Grupal*I355))*E355</f>
        <v>0</v>
      </c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5.75" customHeight="1" x14ac:dyDescent="0.9">
      <c r="A356" s="116">
        <f>'PLANTILLA V6'!A356</f>
        <v>0</v>
      </c>
      <c r="B356" s="116">
        <f>'PLANTILLA V6'!B356</f>
        <v>0</v>
      </c>
      <c r="C356" s="116">
        <f>'PLANTILLA V6'!C356</f>
        <v>0</v>
      </c>
      <c r="D356" s="116">
        <f>'PLANTILLA V6'!D356</f>
        <v>0</v>
      </c>
      <c r="E356" s="125"/>
      <c r="F356" s="116"/>
      <c r="G356" s="116"/>
      <c r="H356" s="116"/>
      <c r="I356" s="116"/>
      <c r="J356" s="128">
        <f>(('PLANTILLA V6'!Tot_alumnos*F356)+('PLANTILLA V6'!X_parejas*G356)+('PLANTILLA V6'!x_equipo_4* H356)+('PLANTILLA V6'!Grupal*I356))*E356</f>
        <v>0</v>
      </c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5.75" customHeight="1" x14ac:dyDescent="0.9">
      <c r="A357" s="116">
        <f>'PLANTILLA V6'!A357</f>
        <v>0</v>
      </c>
      <c r="B357" s="116">
        <f>'PLANTILLA V6'!B357</f>
        <v>0</v>
      </c>
      <c r="C357" s="116">
        <f>'PLANTILLA V6'!C357</f>
        <v>0</v>
      </c>
      <c r="D357" s="116">
        <f>'PLANTILLA V6'!D357</f>
        <v>0</v>
      </c>
      <c r="E357" s="125"/>
      <c r="F357" s="116"/>
      <c r="G357" s="116"/>
      <c r="H357" s="116"/>
      <c r="I357" s="116"/>
      <c r="J357" s="128">
        <f>(('PLANTILLA V6'!Tot_alumnos*F357)+('PLANTILLA V6'!X_parejas*G357)+('PLANTILLA V6'!x_equipo_4* H357)+('PLANTILLA V6'!Grupal*I357))*E357</f>
        <v>0</v>
      </c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5.75" customHeight="1" x14ac:dyDescent="0.9">
      <c r="A358" s="116">
        <f>'PLANTILLA V6'!A358</f>
        <v>0</v>
      </c>
      <c r="B358" s="116">
        <f>'PLANTILLA V6'!B358</f>
        <v>0</v>
      </c>
      <c r="C358" s="116">
        <f>'PLANTILLA V6'!C358</f>
        <v>0</v>
      </c>
      <c r="D358" s="116">
        <f>'PLANTILLA V6'!D358</f>
        <v>0</v>
      </c>
      <c r="E358" s="125"/>
      <c r="F358" s="116"/>
      <c r="G358" s="116"/>
      <c r="H358" s="116"/>
      <c r="I358" s="116"/>
      <c r="J358" s="128">
        <f>(('PLANTILLA V6'!Tot_alumnos*F358)+('PLANTILLA V6'!X_parejas*G358)+('PLANTILLA V6'!x_equipo_4* H358)+('PLANTILLA V6'!Grupal*I358))*E358</f>
        <v>0</v>
      </c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5.75" customHeight="1" x14ac:dyDescent="0.9">
      <c r="A359" s="116">
        <f>'PLANTILLA V6'!A359</f>
        <v>0</v>
      </c>
      <c r="B359" s="116">
        <f>'PLANTILLA V6'!B359</f>
        <v>0</v>
      </c>
      <c r="C359" s="116">
        <f>'PLANTILLA V6'!C359</f>
        <v>0</v>
      </c>
      <c r="D359" s="116">
        <f>'PLANTILLA V6'!D359</f>
        <v>0</v>
      </c>
      <c r="E359" s="125"/>
      <c r="F359" s="116"/>
      <c r="G359" s="116"/>
      <c r="H359" s="116"/>
      <c r="I359" s="116"/>
      <c r="J359" s="128">
        <f>(('PLANTILLA V6'!Tot_alumnos*F359)+('PLANTILLA V6'!X_parejas*G359)+('PLANTILLA V6'!x_equipo_4* H359)+('PLANTILLA V6'!Grupal*I359))*E359</f>
        <v>0</v>
      </c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5.75" customHeight="1" x14ac:dyDescent="0.9">
      <c r="A360" s="116">
        <f>'PLANTILLA V6'!A360</f>
        <v>0</v>
      </c>
      <c r="B360" s="116">
        <f>'PLANTILLA V6'!B360</f>
        <v>0</v>
      </c>
      <c r="C360" s="116">
        <f>'PLANTILLA V6'!C360</f>
        <v>0</v>
      </c>
      <c r="D360" s="116">
        <f>'PLANTILLA V6'!D360</f>
        <v>0</v>
      </c>
      <c r="E360" s="125"/>
      <c r="F360" s="116"/>
      <c r="G360" s="116"/>
      <c r="H360" s="116"/>
      <c r="I360" s="116"/>
      <c r="J360" s="128">
        <f>(('PLANTILLA V6'!Tot_alumnos*F360)+('PLANTILLA V6'!X_parejas*G360)+('PLANTILLA V6'!x_equipo_4* H360)+('PLANTILLA V6'!Grupal*I360))*E360</f>
        <v>0</v>
      </c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5.75" customHeight="1" x14ac:dyDescent="0.9">
      <c r="A361" s="116">
        <f>'PLANTILLA V6'!A361</f>
        <v>0</v>
      </c>
      <c r="B361" s="116">
        <f>'PLANTILLA V6'!B361</f>
        <v>0</v>
      </c>
      <c r="C361" s="116">
        <f>'PLANTILLA V6'!C361</f>
        <v>0</v>
      </c>
      <c r="D361" s="116">
        <f>'PLANTILLA V6'!D361</f>
        <v>0</v>
      </c>
      <c r="E361" s="125"/>
      <c r="F361" s="116"/>
      <c r="G361" s="116"/>
      <c r="H361" s="116"/>
      <c r="I361" s="116"/>
      <c r="J361" s="128">
        <f>(('PLANTILLA V6'!Tot_alumnos*F361)+('PLANTILLA V6'!X_parejas*G361)+('PLANTILLA V6'!x_equipo_4* H361)+('PLANTILLA V6'!Grupal*I361))*E361</f>
        <v>0</v>
      </c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5.75" customHeight="1" x14ac:dyDescent="0.9">
      <c r="A362" s="116">
        <f>'PLANTILLA V6'!A362</f>
        <v>0</v>
      </c>
      <c r="B362" s="116">
        <f>'PLANTILLA V6'!B362</f>
        <v>0</v>
      </c>
      <c r="C362" s="116">
        <f>'PLANTILLA V6'!C362</f>
        <v>0</v>
      </c>
      <c r="D362" s="116">
        <f>'PLANTILLA V6'!D362</f>
        <v>0</v>
      </c>
      <c r="E362" s="125"/>
      <c r="F362" s="116"/>
      <c r="G362" s="116"/>
      <c r="H362" s="116"/>
      <c r="I362" s="116"/>
      <c r="J362" s="128">
        <f>(('PLANTILLA V6'!Tot_alumnos*F362)+('PLANTILLA V6'!X_parejas*G362)+('PLANTILLA V6'!x_equipo_4* H362)+('PLANTILLA V6'!Grupal*I362))*E362</f>
        <v>0</v>
      </c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5.75" customHeight="1" x14ac:dyDescent="0.9">
      <c r="A363" s="116">
        <f>'PLANTILLA V6'!A363</f>
        <v>0</v>
      </c>
      <c r="B363" s="116">
        <f>'PLANTILLA V6'!B363</f>
        <v>0</v>
      </c>
      <c r="C363" s="116">
        <f>'PLANTILLA V6'!C363</f>
        <v>0</v>
      </c>
      <c r="D363" s="116">
        <f>'PLANTILLA V6'!D363</f>
        <v>0</v>
      </c>
      <c r="E363" s="125"/>
      <c r="F363" s="116"/>
      <c r="G363" s="116"/>
      <c r="H363" s="116"/>
      <c r="I363" s="116"/>
      <c r="J363" s="128">
        <f>(('PLANTILLA V6'!Tot_alumnos*F363)+('PLANTILLA V6'!X_parejas*G363)+('PLANTILLA V6'!x_equipo_4* H363)+('PLANTILLA V6'!Grupal*I363))*E363</f>
        <v>0</v>
      </c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5.75" customHeight="1" x14ac:dyDescent="0.9">
      <c r="A364" s="116">
        <f>'PLANTILLA V6'!A364</f>
        <v>0</v>
      </c>
      <c r="B364" s="116">
        <f>'PLANTILLA V6'!B364</f>
        <v>0</v>
      </c>
      <c r="C364" s="116">
        <f>'PLANTILLA V6'!C364</f>
        <v>0</v>
      </c>
      <c r="D364" s="116">
        <f>'PLANTILLA V6'!D364</f>
        <v>0</v>
      </c>
      <c r="E364" s="125"/>
      <c r="F364" s="116"/>
      <c r="G364" s="116"/>
      <c r="H364" s="116"/>
      <c r="I364" s="116"/>
      <c r="J364" s="128">
        <f>(('PLANTILLA V6'!Tot_alumnos*F364)+('PLANTILLA V6'!X_parejas*G364)+('PLANTILLA V6'!x_equipo_4* H364)+('PLANTILLA V6'!Grupal*I364))*E364</f>
        <v>0</v>
      </c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5.75" customHeight="1" x14ac:dyDescent="0.9">
      <c r="A365" s="116">
        <f>'PLANTILLA V6'!A365</f>
        <v>0</v>
      </c>
      <c r="B365" s="116">
        <f>'PLANTILLA V6'!B365</f>
        <v>0</v>
      </c>
      <c r="C365" s="116">
        <f>'PLANTILLA V6'!C365</f>
        <v>0</v>
      </c>
      <c r="D365" s="116">
        <f>'PLANTILLA V6'!D365</f>
        <v>0</v>
      </c>
      <c r="E365" s="125"/>
      <c r="F365" s="116"/>
      <c r="G365" s="116"/>
      <c r="H365" s="116"/>
      <c r="I365" s="116"/>
      <c r="J365" s="128">
        <f>(('PLANTILLA V6'!Tot_alumnos*F365)+('PLANTILLA V6'!X_parejas*G365)+('PLANTILLA V6'!x_equipo_4* H365)+('PLANTILLA V6'!Grupal*I365))*E365</f>
        <v>0</v>
      </c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5.75" customHeight="1" x14ac:dyDescent="0.9">
      <c r="A366" s="116">
        <f>'PLANTILLA V6'!A366</f>
        <v>0</v>
      </c>
      <c r="B366" s="116">
        <f>'PLANTILLA V6'!B366</f>
        <v>0</v>
      </c>
      <c r="C366" s="116">
        <f>'PLANTILLA V6'!C366</f>
        <v>0</v>
      </c>
      <c r="D366" s="116">
        <f>'PLANTILLA V6'!D366</f>
        <v>0</v>
      </c>
      <c r="E366" s="125"/>
      <c r="F366" s="116"/>
      <c r="G366" s="116"/>
      <c r="H366" s="116"/>
      <c r="I366" s="116"/>
      <c r="J366" s="128">
        <f>(('PLANTILLA V6'!Tot_alumnos*F366)+('PLANTILLA V6'!X_parejas*G366)+('PLANTILLA V6'!x_equipo_4* H366)+('PLANTILLA V6'!Grupal*I366))*E366</f>
        <v>0</v>
      </c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5.75" customHeight="1" x14ac:dyDescent="0.45">
      <c r="A367" s="74">
        <f>'PLANTILLA V6'!A367</f>
        <v>0</v>
      </c>
      <c r="B367" s="74">
        <f>'PLANTILLA V6'!B367</f>
        <v>0</v>
      </c>
      <c r="C367" s="74">
        <f>'PLANTILLA V6'!C367</f>
        <v>0</v>
      </c>
      <c r="D367" s="74"/>
      <c r="E367" s="110"/>
      <c r="F367" s="74"/>
      <c r="G367" s="74"/>
      <c r="H367" s="74"/>
      <c r="I367" s="74"/>
      <c r="J367" s="92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 x14ac:dyDescent="0.45">
      <c r="A368" s="74">
        <f>'PLANTILLA V6'!A368</f>
        <v>0</v>
      </c>
      <c r="B368" s="74">
        <f>'PLANTILLA V6'!B368</f>
        <v>0</v>
      </c>
      <c r="C368" s="74">
        <f>'PLANTILLA V6'!C368</f>
        <v>0</v>
      </c>
      <c r="D368" s="74"/>
      <c r="E368" s="110"/>
      <c r="F368" s="74"/>
      <c r="G368" s="74"/>
      <c r="H368" s="74"/>
      <c r="I368" s="74"/>
      <c r="J368" s="92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 x14ac:dyDescent="0.45">
      <c r="A369" s="74">
        <f>'PLANTILLA V6'!A369</f>
        <v>0</v>
      </c>
      <c r="B369" s="74">
        <f>'PLANTILLA V6'!B369</f>
        <v>0</v>
      </c>
      <c r="C369" s="74">
        <f>'PLANTILLA V6'!C369</f>
        <v>0</v>
      </c>
      <c r="D369" s="74"/>
      <c r="E369" s="110"/>
      <c r="F369" s="74"/>
      <c r="G369" s="74"/>
      <c r="H369" s="74"/>
      <c r="I369" s="74"/>
      <c r="J369" s="92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 x14ac:dyDescent="0.45">
      <c r="A370" s="74">
        <f>'PLANTILLA V6'!A370</f>
        <v>0</v>
      </c>
      <c r="B370" s="74">
        <f>'PLANTILLA V6'!B370</f>
        <v>0</v>
      </c>
      <c r="C370" s="74">
        <f>'PLANTILLA V6'!C370</f>
        <v>0</v>
      </c>
      <c r="D370" s="74"/>
      <c r="E370" s="110"/>
      <c r="F370" s="74"/>
      <c r="G370" s="74"/>
      <c r="H370" s="74"/>
      <c r="I370" s="74"/>
      <c r="J370" s="92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 x14ac:dyDescent="0.45">
      <c r="A371" s="74">
        <f>'PLANTILLA V6'!A371</f>
        <v>0</v>
      </c>
      <c r="B371" s="74">
        <f>'PLANTILLA V6'!B371</f>
        <v>0</v>
      </c>
      <c r="C371" s="74">
        <f>'PLANTILLA V6'!C371</f>
        <v>0</v>
      </c>
      <c r="D371" s="74"/>
      <c r="E371" s="110"/>
      <c r="F371" s="74"/>
      <c r="G371" s="74"/>
      <c r="H371" s="74"/>
      <c r="I371" s="74"/>
      <c r="J371" s="92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 x14ac:dyDescent="0.45">
      <c r="A372" s="74">
        <f>'PLANTILLA V6'!A372</f>
        <v>0</v>
      </c>
      <c r="B372" s="74">
        <f>'PLANTILLA V6'!B372</f>
        <v>0</v>
      </c>
      <c r="C372" s="74">
        <f>'PLANTILLA V6'!C372</f>
        <v>0</v>
      </c>
      <c r="D372" s="74"/>
      <c r="E372" s="110"/>
      <c r="F372" s="74"/>
      <c r="G372" s="74"/>
      <c r="H372" s="74"/>
      <c r="I372" s="74"/>
      <c r="J372" s="92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 x14ac:dyDescent="0.45">
      <c r="A373" s="74">
        <f>'PLANTILLA V6'!A373</f>
        <v>0</v>
      </c>
      <c r="B373" s="74">
        <f>'PLANTILLA V6'!B373</f>
        <v>0</v>
      </c>
      <c r="C373" s="74">
        <f>'PLANTILLA V6'!C373</f>
        <v>0</v>
      </c>
      <c r="D373" s="74"/>
      <c r="E373" s="110"/>
      <c r="F373" s="74"/>
      <c r="G373" s="74"/>
      <c r="H373" s="74"/>
      <c r="I373" s="74"/>
      <c r="J373" s="92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 x14ac:dyDescent="0.45">
      <c r="A374" s="74">
        <f>'PLANTILLA V6'!A374</f>
        <v>0</v>
      </c>
      <c r="B374" s="74">
        <f>'PLANTILLA V6'!B374</f>
        <v>0</v>
      </c>
      <c r="C374" s="74">
        <f>'PLANTILLA V6'!C374</f>
        <v>0</v>
      </c>
      <c r="D374" s="74"/>
      <c r="E374" s="110"/>
      <c r="F374" s="74"/>
      <c r="G374" s="74"/>
      <c r="H374" s="74"/>
      <c r="I374" s="74"/>
      <c r="J374" s="92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 x14ac:dyDescent="0.45">
      <c r="A375" s="74">
        <f>'PLANTILLA V6'!A375</f>
        <v>0</v>
      </c>
      <c r="B375" s="74">
        <f>'PLANTILLA V6'!B375</f>
        <v>0</v>
      </c>
      <c r="C375" s="74">
        <f>'PLANTILLA V6'!C375</f>
        <v>0</v>
      </c>
      <c r="D375" s="74"/>
      <c r="E375" s="110"/>
      <c r="F375" s="74"/>
      <c r="G375" s="74"/>
      <c r="H375" s="74"/>
      <c r="I375" s="74"/>
      <c r="J375" s="92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 x14ac:dyDescent="0.45">
      <c r="A376" s="74">
        <f>'PLANTILLA V6'!A376</f>
        <v>0</v>
      </c>
      <c r="B376" s="74">
        <f>'PLANTILLA V6'!B376</f>
        <v>0</v>
      </c>
      <c r="C376" s="74">
        <f>'PLANTILLA V6'!C376</f>
        <v>0</v>
      </c>
      <c r="D376" s="74"/>
      <c r="E376" s="110"/>
      <c r="F376" s="74"/>
      <c r="G376" s="74"/>
      <c r="H376" s="74"/>
      <c r="I376" s="74"/>
      <c r="J376" s="92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 x14ac:dyDescent="0.45">
      <c r="A377" s="74">
        <f>'PLANTILLA V6'!A377</f>
        <v>0</v>
      </c>
      <c r="B377" s="74">
        <f>'PLANTILLA V6'!B377</f>
        <v>0</v>
      </c>
      <c r="C377" s="74">
        <f>'PLANTILLA V6'!C377</f>
        <v>0</v>
      </c>
      <c r="D377" s="74"/>
      <c r="E377" s="37"/>
      <c r="F377" s="74"/>
      <c r="G377" s="74"/>
      <c r="H377" s="74"/>
      <c r="I377" s="74"/>
      <c r="J377" s="92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 x14ac:dyDescent="0.45">
      <c r="A378" s="74">
        <f>'PLANTILLA V6'!A378</f>
        <v>0</v>
      </c>
      <c r="B378" s="74">
        <f>'PLANTILLA V6'!B378</f>
        <v>0</v>
      </c>
      <c r="C378" s="74">
        <f>'PLANTILLA V6'!C378</f>
        <v>0</v>
      </c>
      <c r="D378" s="74"/>
      <c r="E378" s="37"/>
      <c r="F378" s="74"/>
      <c r="G378" s="74"/>
      <c r="H378" s="74"/>
      <c r="I378" s="74"/>
      <c r="J378" s="92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 x14ac:dyDescent="0.45">
      <c r="A379" s="74">
        <f>'PLANTILLA V6'!A379</f>
        <v>0</v>
      </c>
      <c r="B379" s="74">
        <f>'PLANTILLA V6'!B379</f>
        <v>0</v>
      </c>
      <c r="C379" s="74">
        <f>'PLANTILLA V6'!C379</f>
        <v>0</v>
      </c>
      <c r="D379" s="74"/>
      <c r="E379" s="37"/>
      <c r="F379" s="74"/>
      <c r="G379" s="74"/>
      <c r="H379" s="74"/>
      <c r="I379" s="74"/>
      <c r="J379" s="92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 x14ac:dyDescent="0.45">
      <c r="A380" s="74">
        <f>'PLANTILLA V6'!A380</f>
        <v>0</v>
      </c>
      <c r="B380" s="74">
        <f>'PLANTILLA V6'!B380</f>
        <v>0</v>
      </c>
      <c r="C380" s="74">
        <f>'PLANTILLA V6'!C380</f>
        <v>0</v>
      </c>
      <c r="D380" s="74"/>
      <c r="E380" s="37"/>
      <c r="F380" s="74"/>
      <c r="G380" s="74"/>
      <c r="H380" s="74"/>
      <c r="I380" s="74"/>
      <c r="J380" s="92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 x14ac:dyDescent="0.45">
      <c r="A381" s="74">
        <f>'PLANTILLA V6'!A381</f>
        <v>0</v>
      </c>
      <c r="B381" s="74">
        <f>'PLANTILLA V6'!B381</f>
        <v>0</v>
      </c>
      <c r="C381" s="74">
        <f>'PLANTILLA V6'!C381</f>
        <v>0</v>
      </c>
      <c r="D381" s="74"/>
      <c r="E381" s="37"/>
      <c r="F381" s="74"/>
      <c r="G381" s="74"/>
      <c r="H381" s="74"/>
      <c r="I381" s="74"/>
      <c r="J381" s="10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 x14ac:dyDescent="0.45">
      <c r="A382" s="74">
        <f>'PLANTILLA V6'!A382</f>
        <v>0</v>
      </c>
      <c r="B382" s="74">
        <f>'PLANTILLA V6'!B382</f>
        <v>0</v>
      </c>
      <c r="C382" s="74">
        <f>'PLANTILLA V6'!C382</f>
        <v>0</v>
      </c>
      <c r="D382" s="74"/>
      <c r="E382" s="37"/>
      <c r="F382" s="74"/>
      <c r="G382" s="74"/>
      <c r="H382" s="74"/>
      <c r="I382" s="74"/>
      <c r="J382" s="10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 x14ac:dyDescent="0.45">
      <c r="A383" s="74">
        <f>'PLANTILLA V6'!A383</f>
        <v>0</v>
      </c>
      <c r="B383" s="74">
        <f>'PLANTILLA V6'!B383</f>
        <v>0</v>
      </c>
      <c r="C383" s="74">
        <f>'PLANTILLA V6'!C383</f>
        <v>0</v>
      </c>
      <c r="D383" s="74"/>
      <c r="E383" s="37"/>
      <c r="F383" s="74"/>
      <c r="G383" s="74"/>
      <c r="H383" s="74"/>
      <c r="I383" s="74"/>
      <c r="J383" s="10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 x14ac:dyDescent="0.45">
      <c r="A384" s="74">
        <f>'PLANTILLA V6'!A384</f>
        <v>0</v>
      </c>
      <c r="B384" s="74">
        <f>'PLANTILLA V6'!B384</f>
        <v>0</v>
      </c>
      <c r="C384" s="74">
        <f>'PLANTILLA V6'!C384</f>
        <v>0</v>
      </c>
      <c r="D384" s="74"/>
      <c r="E384" s="37"/>
      <c r="F384" s="74"/>
      <c r="G384" s="74"/>
      <c r="H384" s="74"/>
      <c r="I384" s="74"/>
      <c r="J384" s="10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 x14ac:dyDescent="0.45">
      <c r="A385" s="74">
        <f>'PLANTILLA V6'!A385</f>
        <v>0</v>
      </c>
      <c r="B385" s="74">
        <f>'PLANTILLA V6'!B385</f>
        <v>0</v>
      </c>
      <c r="C385" s="74">
        <f>'PLANTILLA V6'!C385</f>
        <v>0</v>
      </c>
      <c r="D385" s="74"/>
      <c r="E385" s="37"/>
      <c r="F385" s="74"/>
      <c r="G385" s="74"/>
      <c r="H385" s="74"/>
      <c r="I385" s="74"/>
      <c r="J385" s="10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 x14ac:dyDescent="0.45">
      <c r="A386" s="74">
        <f>'PLANTILLA V6'!A386</f>
        <v>0</v>
      </c>
      <c r="B386" s="74">
        <f>'PLANTILLA V6'!B386</f>
        <v>0</v>
      </c>
      <c r="C386" s="74">
        <f>'PLANTILLA V6'!C386</f>
        <v>0</v>
      </c>
      <c r="D386" s="74">
        <f>'PLANTILLA V6'!D386</f>
        <v>0</v>
      </c>
      <c r="E386" s="37">
        <f>'PLANTILLA V6'!E386</f>
        <v>0</v>
      </c>
      <c r="F386" s="74">
        <f>'PLANTILLA V6'!F386</f>
        <v>0</v>
      </c>
      <c r="G386" s="74">
        <f>'PLANTILLA V6'!G386</f>
        <v>0</v>
      </c>
      <c r="H386" s="74">
        <f>'PLANTILLA V6'!H386</f>
        <v>0</v>
      </c>
      <c r="I386" s="74">
        <f>'PLANTILLA V6'!I386</f>
        <v>0</v>
      </c>
      <c r="J386" s="104">
        <f>'PLANTILLA V6'!J386</f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 x14ac:dyDescent="0.45">
      <c r="A387" s="74">
        <f>'PLANTILLA V6'!A387</f>
        <v>0</v>
      </c>
      <c r="B387" s="74">
        <f>'PLANTILLA V6'!B387</f>
        <v>0</v>
      </c>
      <c r="C387" s="74">
        <f>'PLANTILLA V6'!C387</f>
        <v>0</v>
      </c>
      <c r="D387" s="74">
        <f>'PLANTILLA V6'!D387</f>
        <v>0</v>
      </c>
      <c r="E387" s="37">
        <f>'PLANTILLA V6'!E387</f>
        <v>0</v>
      </c>
      <c r="F387" s="74">
        <f>'PLANTILLA V6'!F387</f>
        <v>0</v>
      </c>
      <c r="G387" s="74">
        <f>'PLANTILLA V6'!G387</f>
        <v>0</v>
      </c>
      <c r="H387" s="74">
        <f>'PLANTILLA V6'!H387</f>
        <v>0</v>
      </c>
      <c r="I387" s="74">
        <f>'PLANTILLA V6'!I387</f>
        <v>0</v>
      </c>
      <c r="J387" s="104">
        <f>'PLANTILLA V6'!J387</f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 x14ac:dyDescent="0.45">
      <c r="A388" s="74">
        <f>'PLANTILLA V6'!A388</f>
        <v>0</v>
      </c>
      <c r="B388" s="74">
        <f>'PLANTILLA V6'!B388</f>
        <v>0</v>
      </c>
      <c r="C388" s="74">
        <f>'PLANTILLA V6'!C388</f>
        <v>0</v>
      </c>
      <c r="D388" s="74">
        <f>'PLANTILLA V6'!D388</f>
        <v>0</v>
      </c>
      <c r="E388" s="37">
        <f>'PLANTILLA V6'!E388</f>
        <v>0</v>
      </c>
      <c r="F388" s="74">
        <f>'PLANTILLA V6'!F388</f>
        <v>0</v>
      </c>
      <c r="G388" s="74">
        <f>'PLANTILLA V6'!G388</f>
        <v>0</v>
      </c>
      <c r="H388" s="74">
        <f>'PLANTILLA V6'!H388</f>
        <v>0</v>
      </c>
      <c r="I388" s="74">
        <f>'PLANTILLA V6'!I388</f>
        <v>0</v>
      </c>
      <c r="J388" s="104">
        <f>'PLANTILLA V6'!J388</f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 x14ac:dyDescent="0.45">
      <c r="A389" s="74">
        <f>'PLANTILLA V6'!A389</f>
        <v>0</v>
      </c>
      <c r="B389" s="74">
        <f>'PLANTILLA V6'!B389</f>
        <v>0</v>
      </c>
      <c r="C389" s="74">
        <f>'PLANTILLA V6'!C389</f>
        <v>0</v>
      </c>
      <c r="D389" s="74">
        <f>'PLANTILLA V6'!D389</f>
        <v>0</v>
      </c>
      <c r="E389" s="37">
        <f>'PLANTILLA V6'!E389</f>
        <v>0</v>
      </c>
      <c r="F389" s="74">
        <f>'PLANTILLA V6'!F389</f>
        <v>0</v>
      </c>
      <c r="G389" s="74">
        <f>'PLANTILLA V6'!G389</f>
        <v>0</v>
      </c>
      <c r="H389" s="74">
        <f>'PLANTILLA V6'!H389</f>
        <v>0</v>
      </c>
      <c r="I389" s="74">
        <f>'PLANTILLA V6'!I389</f>
        <v>0</v>
      </c>
      <c r="J389" s="104">
        <f>'PLANTILLA V6'!J389</f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 x14ac:dyDescent="0.45">
      <c r="A390" s="74">
        <f>'PLANTILLA V6'!A390</f>
        <v>0</v>
      </c>
      <c r="B390" s="74">
        <f>'PLANTILLA V6'!B390</f>
        <v>0</v>
      </c>
      <c r="C390" s="74">
        <f>'PLANTILLA V6'!C390</f>
        <v>0</v>
      </c>
      <c r="D390" s="74">
        <f>'PLANTILLA V6'!D390</f>
        <v>0</v>
      </c>
      <c r="E390" s="37">
        <f>'PLANTILLA V6'!E390</f>
        <v>0</v>
      </c>
      <c r="F390" s="74">
        <f>'PLANTILLA V6'!F390</f>
        <v>0</v>
      </c>
      <c r="G390" s="74">
        <f>'PLANTILLA V6'!G390</f>
        <v>0</v>
      </c>
      <c r="H390" s="74">
        <f>'PLANTILLA V6'!H390</f>
        <v>0</v>
      </c>
      <c r="I390" s="74">
        <f>'PLANTILLA V6'!I390</f>
        <v>0</v>
      </c>
      <c r="J390" s="104">
        <f>'PLANTILLA V6'!J390</f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 x14ac:dyDescent="0.45">
      <c r="A391" s="74">
        <f>'PLANTILLA V6'!A391</f>
        <v>0</v>
      </c>
      <c r="B391" s="74">
        <f>'PLANTILLA V6'!B391</f>
        <v>0</v>
      </c>
      <c r="C391" s="74">
        <f>'PLANTILLA V6'!C391</f>
        <v>0</v>
      </c>
      <c r="D391" s="74">
        <f>'PLANTILLA V6'!D391</f>
        <v>0</v>
      </c>
      <c r="E391" s="37">
        <f>'PLANTILLA V6'!E391</f>
        <v>0</v>
      </c>
      <c r="F391" s="74">
        <f>'PLANTILLA V6'!F391</f>
        <v>0</v>
      </c>
      <c r="G391" s="74">
        <f>'PLANTILLA V6'!G391</f>
        <v>0</v>
      </c>
      <c r="H391" s="74">
        <f>'PLANTILLA V6'!H391</f>
        <v>0</v>
      </c>
      <c r="I391" s="74">
        <f>'PLANTILLA V6'!I391</f>
        <v>0</v>
      </c>
      <c r="J391" s="104">
        <f>'PLANTILLA V6'!J391</f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 x14ac:dyDescent="0.45">
      <c r="A392" s="74">
        <f>'PLANTILLA V6'!A392</f>
        <v>0</v>
      </c>
      <c r="B392" s="74">
        <f>'PLANTILLA V6'!B392</f>
        <v>0</v>
      </c>
      <c r="C392" s="74">
        <f>'PLANTILLA V6'!C392</f>
        <v>0</v>
      </c>
      <c r="D392" s="74">
        <f>'PLANTILLA V6'!D392</f>
        <v>0</v>
      </c>
      <c r="E392" s="37">
        <f>'PLANTILLA V6'!E392</f>
        <v>0</v>
      </c>
      <c r="F392" s="74">
        <f>'PLANTILLA V6'!F392</f>
        <v>0</v>
      </c>
      <c r="G392" s="74">
        <f>'PLANTILLA V6'!G392</f>
        <v>0</v>
      </c>
      <c r="H392" s="74">
        <f>'PLANTILLA V6'!H392</f>
        <v>0</v>
      </c>
      <c r="I392" s="74">
        <f>'PLANTILLA V6'!I392</f>
        <v>0</v>
      </c>
      <c r="J392" s="104">
        <f>'PLANTILLA V6'!J392</f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 x14ac:dyDescent="0.45">
      <c r="A393" s="74">
        <f>'PLANTILLA V6'!A393</f>
        <v>0</v>
      </c>
      <c r="B393" s="74">
        <f>'PLANTILLA V6'!B393</f>
        <v>0</v>
      </c>
      <c r="C393" s="74">
        <f>'PLANTILLA V6'!C393</f>
        <v>0</v>
      </c>
      <c r="D393" s="74">
        <f>'PLANTILLA V6'!D393</f>
        <v>0</v>
      </c>
      <c r="E393" s="37">
        <f>'PLANTILLA V6'!E393</f>
        <v>0</v>
      </c>
      <c r="F393" s="74">
        <f>'PLANTILLA V6'!F393</f>
        <v>0</v>
      </c>
      <c r="G393" s="74">
        <f>'PLANTILLA V6'!G393</f>
        <v>0</v>
      </c>
      <c r="H393" s="74">
        <f>'PLANTILLA V6'!H393</f>
        <v>0</v>
      </c>
      <c r="I393" s="74">
        <f>'PLANTILLA V6'!I393</f>
        <v>0</v>
      </c>
      <c r="J393" s="104">
        <f>'PLANTILLA V6'!J393</f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 x14ac:dyDescent="0.45">
      <c r="A394" s="74">
        <f>'PLANTILLA V6'!A394</f>
        <v>0</v>
      </c>
      <c r="B394" s="74">
        <f>'PLANTILLA V6'!B394</f>
        <v>0</v>
      </c>
      <c r="C394" s="74">
        <f>'PLANTILLA V6'!C394</f>
        <v>0</v>
      </c>
      <c r="D394" s="74">
        <f>'PLANTILLA V6'!D394</f>
        <v>0</v>
      </c>
      <c r="E394" s="37">
        <f>'PLANTILLA V6'!E394</f>
        <v>0</v>
      </c>
      <c r="F394" s="74">
        <f>'PLANTILLA V6'!F394</f>
        <v>0</v>
      </c>
      <c r="G394" s="74">
        <f>'PLANTILLA V6'!G394</f>
        <v>0</v>
      </c>
      <c r="H394" s="74">
        <f>'PLANTILLA V6'!H394</f>
        <v>0</v>
      </c>
      <c r="I394" s="74">
        <f>'PLANTILLA V6'!I394</f>
        <v>0</v>
      </c>
      <c r="J394" s="104">
        <f>'PLANTILLA V6'!J394</f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 x14ac:dyDescent="0.45">
      <c r="A395" s="74">
        <f>'PLANTILLA V6'!A395</f>
        <v>0</v>
      </c>
      <c r="B395" s="74">
        <f>'PLANTILLA V6'!B395</f>
        <v>0</v>
      </c>
      <c r="C395" s="74">
        <f>'PLANTILLA V6'!C395</f>
        <v>0</v>
      </c>
      <c r="D395" s="74">
        <f>'PLANTILLA V6'!D395</f>
        <v>0</v>
      </c>
      <c r="E395" s="37">
        <f>'PLANTILLA V6'!E395</f>
        <v>0</v>
      </c>
      <c r="F395" s="74">
        <f>'PLANTILLA V6'!F395</f>
        <v>0</v>
      </c>
      <c r="G395" s="74">
        <f>'PLANTILLA V6'!G395</f>
        <v>0</v>
      </c>
      <c r="H395" s="74">
        <f>'PLANTILLA V6'!H395</f>
        <v>0</v>
      </c>
      <c r="I395" s="74">
        <f>'PLANTILLA V6'!I395</f>
        <v>0</v>
      </c>
      <c r="J395" s="104">
        <f>'PLANTILLA V6'!J395</f>
        <v>0</v>
      </c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 x14ac:dyDescent="0.45">
      <c r="A396" s="74">
        <f>'PLANTILLA V6'!A396</f>
        <v>0</v>
      </c>
      <c r="B396" s="74">
        <f>'PLANTILLA V6'!B396</f>
        <v>0</v>
      </c>
      <c r="C396" s="74">
        <f>'PLANTILLA V6'!C396</f>
        <v>0</v>
      </c>
      <c r="D396" s="74">
        <f>'PLANTILLA V6'!D396</f>
        <v>0</v>
      </c>
      <c r="E396" s="37">
        <f>'PLANTILLA V6'!E396</f>
        <v>0</v>
      </c>
      <c r="F396" s="74">
        <f>'PLANTILLA V6'!F396</f>
        <v>0</v>
      </c>
      <c r="G396" s="74">
        <f>'PLANTILLA V6'!G396</f>
        <v>0</v>
      </c>
      <c r="H396" s="74">
        <f>'PLANTILLA V6'!H396</f>
        <v>0</v>
      </c>
      <c r="I396" s="74">
        <f>'PLANTILLA V6'!I396</f>
        <v>0</v>
      </c>
      <c r="J396" s="104">
        <f>'PLANTILLA V6'!J396</f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 x14ac:dyDescent="0.45">
      <c r="A397" s="74">
        <f>'PLANTILLA V6'!A397</f>
        <v>0</v>
      </c>
      <c r="B397" s="74">
        <f>'PLANTILLA V6'!B397</f>
        <v>0</v>
      </c>
      <c r="C397" s="74">
        <f>'PLANTILLA V6'!C397</f>
        <v>0</v>
      </c>
      <c r="D397" s="74">
        <f>'PLANTILLA V6'!D397</f>
        <v>0</v>
      </c>
      <c r="E397" s="37">
        <f>'PLANTILLA V6'!E397</f>
        <v>0</v>
      </c>
      <c r="F397" s="74">
        <f>'PLANTILLA V6'!F397</f>
        <v>0</v>
      </c>
      <c r="G397" s="74">
        <f>'PLANTILLA V6'!G397</f>
        <v>0</v>
      </c>
      <c r="H397" s="74">
        <f>'PLANTILLA V6'!H397</f>
        <v>0</v>
      </c>
      <c r="I397" s="74">
        <f>'PLANTILLA V6'!I397</f>
        <v>0</v>
      </c>
      <c r="J397" s="104">
        <f>'PLANTILLA V6'!J397</f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 x14ac:dyDescent="0.45">
      <c r="A398" s="74">
        <f>'PLANTILLA V6'!A398</f>
        <v>0</v>
      </c>
      <c r="B398" s="74">
        <f>'PLANTILLA V6'!B398</f>
        <v>0</v>
      </c>
      <c r="C398" s="74">
        <f>'PLANTILLA V6'!C398</f>
        <v>0</v>
      </c>
      <c r="D398" s="74">
        <f>'PLANTILLA V6'!D398</f>
        <v>0</v>
      </c>
      <c r="E398" s="37">
        <f>'PLANTILLA V6'!E398</f>
        <v>0</v>
      </c>
      <c r="F398" s="74">
        <f>'PLANTILLA V6'!F398</f>
        <v>0</v>
      </c>
      <c r="G398" s="74">
        <f>'PLANTILLA V6'!G398</f>
        <v>0</v>
      </c>
      <c r="H398" s="74">
        <f>'PLANTILLA V6'!H398</f>
        <v>0</v>
      </c>
      <c r="I398" s="74">
        <f>'PLANTILLA V6'!I398</f>
        <v>0</v>
      </c>
      <c r="J398" s="104">
        <f>'PLANTILLA V6'!J398</f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 x14ac:dyDescent="0.45">
      <c r="A399" s="74">
        <f>'PLANTILLA V6'!A399</f>
        <v>0</v>
      </c>
      <c r="B399" s="74">
        <f>'PLANTILLA V6'!B399</f>
        <v>0</v>
      </c>
      <c r="C399" s="74">
        <f>'PLANTILLA V6'!C399</f>
        <v>0</v>
      </c>
      <c r="D399" s="74">
        <f>'PLANTILLA V6'!D399</f>
        <v>0</v>
      </c>
      <c r="E399" s="37">
        <f>'PLANTILLA V6'!E399</f>
        <v>0</v>
      </c>
      <c r="F399" s="74">
        <f>'PLANTILLA V6'!F399</f>
        <v>0</v>
      </c>
      <c r="G399" s="74">
        <f>'PLANTILLA V6'!G399</f>
        <v>0</v>
      </c>
      <c r="H399" s="74">
        <f>'PLANTILLA V6'!H399</f>
        <v>0</v>
      </c>
      <c r="I399" s="74">
        <f>'PLANTILLA V6'!I399</f>
        <v>0</v>
      </c>
      <c r="J399" s="104">
        <f>'PLANTILLA V6'!J399</f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 x14ac:dyDescent="0.45">
      <c r="A400" s="74">
        <f>'PLANTILLA V6'!A400</f>
        <v>0</v>
      </c>
      <c r="B400" s="74">
        <f>'PLANTILLA V6'!B400</f>
        <v>0</v>
      </c>
      <c r="C400" s="74">
        <f>'PLANTILLA V6'!C400</f>
        <v>0</v>
      </c>
      <c r="D400" s="74">
        <f>'PLANTILLA V6'!D400</f>
        <v>0</v>
      </c>
      <c r="E400" s="37">
        <f>'PLANTILLA V6'!E400</f>
        <v>0</v>
      </c>
      <c r="F400" s="74">
        <f>'PLANTILLA V6'!F400</f>
        <v>0</v>
      </c>
      <c r="G400" s="74">
        <f>'PLANTILLA V6'!G400</f>
        <v>0</v>
      </c>
      <c r="H400" s="74">
        <f>'PLANTILLA V6'!H400</f>
        <v>0</v>
      </c>
      <c r="I400" s="74">
        <f>'PLANTILLA V6'!I400</f>
        <v>0</v>
      </c>
      <c r="J400" s="104">
        <f>'PLANTILLA V6'!J400</f>
        <v>0</v>
      </c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 x14ac:dyDescent="0.45">
      <c r="A401" s="74">
        <f>'PLANTILLA V6'!A401</f>
        <v>0</v>
      </c>
      <c r="B401" s="74">
        <f>'PLANTILLA V6'!B401</f>
        <v>0</v>
      </c>
      <c r="C401" s="74">
        <f>'PLANTILLA V6'!C401</f>
        <v>0</v>
      </c>
      <c r="D401" s="74">
        <f>'PLANTILLA V6'!D401</f>
        <v>0</v>
      </c>
      <c r="E401" s="37">
        <f>'PLANTILLA V6'!E401</f>
        <v>0</v>
      </c>
      <c r="F401" s="74">
        <f>'PLANTILLA V6'!F401</f>
        <v>0</v>
      </c>
      <c r="G401" s="74">
        <f>'PLANTILLA V6'!G401</f>
        <v>0</v>
      </c>
      <c r="H401" s="74">
        <f>'PLANTILLA V6'!H401</f>
        <v>0</v>
      </c>
      <c r="I401" s="74">
        <f>'PLANTILLA V6'!I401</f>
        <v>0</v>
      </c>
      <c r="J401" s="104">
        <f>'PLANTILLA V6'!J401</f>
        <v>0</v>
      </c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 x14ac:dyDescent="0.45">
      <c r="A402" s="74">
        <f>'PLANTILLA V6'!A402</f>
        <v>0</v>
      </c>
      <c r="B402" s="74">
        <f>'PLANTILLA V6'!B402</f>
        <v>0</v>
      </c>
      <c r="C402" s="74">
        <f>'PLANTILLA V6'!C402</f>
        <v>0</v>
      </c>
      <c r="D402" s="74">
        <f>'PLANTILLA V6'!D402</f>
        <v>0</v>
      </c>
      <c r="E402" s="37">
        <f>'PLANTILLA V6'!E402</f>
        <v>0</v>
      </c>
      <c r="F402" s="74">
        <f>'PLANTILLA V6'!F402</f>
        <v>0</v>
      </c>
      <c r="G402" s="74">
        <f>'PLANTILLA V6'!G402</f>
        <v>0</v>
      </c>
      <c r="H402" s="74">
        <f>'PLANTILLA V6'!H402</f>
        <v>0</v>
      </c>
      <c r="I402" s="74">
        <f>'PLANTILLA V6'!I402</f>
        <v>0</v>
      </c>
      <c r="J402" s="104">
        <f>'PLANTILLA V6'!J402</f>
        <v>0</v>
      </c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 x14ac:dyDescent="0.45">
      <c r="A403" s="74">
        <f>'PLANTILLA V6'!A403</f>
        <v>0</v>
      </c>
      <c r="B403" s="74">
        <f>'PLANTILLA V6'!B403</f>
        <v>0</v>
      </c>
      <c r="C403" s="74">
        <f>'PLANTILLA V6'!C403</f>
        <v>0</v>
      </c>
      <c r="D403" s="74">
        <f>'PLANTILLA V6'!D403</f>
        <v>0</v>
      </c>
      <c r="E403" s="37">
        <f>'PLANTILLA V6'!E403</f>
        <v>0</v>
      </c>
      <c r="F403" s="74">
        <f>'PLANTILLA V6'!F403</f>
        <v>0</v>
      </c>
      <c r="G403" s="74">
        <f>'PLANTILLA V6'!G403</f>
        <v>0</v>
      </c>
      <c r="H403" s="74">
        <f>'PLANTILLA V6'!H403</f>
        <v>0</v>
      </c>
      <c r="I403" s="74">
        <f>'PLANTILLA V6'!I403</f>
        <v>0</v>
      </c>
      <c r="J403" s="104">
        <f>'PLANTILLA V6'!J403</f>
        <v>0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 x14ac:dyDescent="0.45">
      <c r="A404" s="74">
        <f>'PLANTILLA V6'!A404</f>
        <v>0</v>
      </c>
      <c r="B404" s="74">
        <f>'PLANTILLA V6'!B404</f>
        <v>0</v>
      </c>
      <c r="C404" s="74">
        <f>'PLANTILLA V6'!C404</f>
        <v>0</v>
      </c>
      <c r="D404" s="74">
        <f>'PLANTILLA V6'!D404</f>
        <v>0</v>
      </c>
      <c r="E404" s="37">
        <f>'PLANTILLA V6'!E404</f>
        <v>0</v>
      </c>
      <c r="F404" s="74">
        <f>'PLANTILLA V6'!F404</f>
        <v>0</v>
      </c>
      <c r="G404" s="74">
        <f>'PLANTILLA V6'!G404</f>
        <v>0</v>
      </c>
      <c r="H404" s="74">
        <f>'PLANTILLA V6'!H404</f>
        <v>0</v>
      </c>
      <c r="I404" s="74">
        <f>'PLANTILLA V6'!I404</f>
        <v>0</v>
      </c>
      <c r="J404" s="104">
        <f>'PLANTILLA V6'!J404</f>
        <v>0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 x14ac:dyDescent="0.45">
      <c r="A405" s="74">
        <f>'PLANTILLA V6'!A405</f>
        <v>0</v>
      </c>
      <c r="B405" s="74">
        <f>'PLANTILLA V6'!B405</f>
        <v>0</v>
      </c>
      <c r="C405" s="74">
        <f>'PLANTILLA V6'!C405</f>
        <v>0</v>
      </c>
      <c r="D405" s="74">
        <f>'PLANTILLA V6'!D405</f>
        <v>0</v>
      </c>
      <c r="E405" s="37">
        <f>'PLANTILLA V6'!E405</f>
        <v>0</v>
      </c>
      <c r="F405" s="74">
        <f>'PLANTILLA V6'!F405</f>
        <v>0</v>
      </c>
      <c r="G405" s="74">
        <f>'PLANTILLA V6'!G405</f>
        <v>0</v>
      </c>
      <c r="H405" s="74">
        <f>'PLANTILLA V6'!H405</f>
        <v>0</v>
      </c>
      <c r="I405" s="74">
        <f>'PLANTILLA V6'!I405</f>
        <v>0</v>
      </c>
      <c r="J405" s="104">
        <f>'PLANTILLA V6'!J405</f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 x14ac:dyDescent="0.45">
      <c r="A406" s="74">
        <f>'PLANTILLA V6'!A406</f>
        <v>0</v>
      </c>
      <c r="B406" s="74">
        <f>'PLANTILLA V6'!B406</f>
        <v>0</v>
      </c>
      <c r="C406" s="74">
        <f>'PLANTILLA V6'!C406</f>
        <v>0</v>
      </c>
      <c r="D406" s="74">
        <f>'PLANTILLA V6'!D406</f>
        <v>0</v>
      </c>
      <c r="E406" s="37">
        <f>'PLANTILLA V6'!E406</f>
        <v>0</v>
      </c>
      <c r="F406" s="74">
        <f>'PLANTILLA V6'!F406</f>
        <v>0</v>
      </c>
      <c r="G406" s="74">
        <f>'PLANTILLA V6'!G406</f>
        <v>0</v>
      </c>
      <c r="H406" s="74">
        <f>'PLANTILLA V6'!H406</f>
        <v>0</v>
      </c>
      <c r="I406" s="74">
        <f>'PLANTILLA V6'!I406</f>
        <v>0</v>
      </c>
      <c r="J406" s="104">
        <f>'PLANTILLA V6'!J406</f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 x14ac:dyDescent="0.45">
      <c r="A407" s="74">
        <f>'PLANTILLA V6'!A407</f>
        <v>0</v>
      </c>
      <c r="B407" s="74">
        <f>'PLANTILLA V6'!B407</f>
        <v>0</v>
      </c>
      <c r="C407" s="74">
        <f>'PLANTILLA V6'!C407</f>
        <v>0</v>
      </c>
      <c r="D407" s="74">
        <f>'PLANTILLA V6'!D407</f>
        <v>0</v>
      </c>
      <c r="E407" s="37">
        <f>'PLANTILLA V6'!E407</f>
        <v>0</v>
      </c>
      <c r="F407" s="74">
        <f>'PLANTILLA V6'!F407</f>
        <v>0</v>
      </c>
      <c r="G407" s="74">
        <f>'PLANTILLA V6'!G407</f>
        <v>0</v>
      </c>
      <c r="H407" s="74">
        <f>'PLANTILLA V6'!H407</f>
        <v>0</v>
      </c>
      <c r="I407" s="74">
        <f>'PLANTILLA V6'!I407</f>
        <v>0</v>
      </c>
      <c r="J407" s="104">
        <f>'PLANTILLA V6'!J407</f>
        <v>0</v>
      </c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 x14ac:dyDescent="0.45">
      <c r="A408" s="74">
        <f>'PLANTILLA V6'!A408</f>
        <v>0</v>
      </c>
      <c r="B408" s="74">
        <f>'PLANTILLA V6'!B408</f>
        <v>0</v>
      </c>
      <c r="C408" s="74">
        <f>'PLANTILLA V6'!C408</f>
        <v>0</v>
      </c>
      <c r="D408" s="74">
        <f>'PLANTILLA V6'!D408</f>
        <v>0</v>
      </c>
      <c r="E408" s="37">
        <f>'PLANTILLA V6'!E408</f>
        <v>0</v>
      </c>
      <c r="F408" s="74">
        <f>'PLANTILLA V6'!F408</f>
        <v>0</v>
      </c>
      <c r="G408" s="74">
        <f>'PLANTILLA V6'!G408</f>
        <v>0</v>
      </c>
      <c r="H408" s="74">
        <f>'PLANTILLA V6'!H408</f>
        <v>0</v>
      </c>
      <c r="I408" s="74">
        <f>'PLANTILLA V6'!I408</f>
        <v>0</v>
      </c>
      <c r="J408" s="104">
        <f>'PLANTILLA V6'!J408</f>
        <v>0</v>
      </c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 x14ac:dyDescent="0.45">
      <c r="A409" s="74">
        <f>'PLANTILLA V6'!A409</f>
        <v>0</v>
      </c>
      <c r="B409" s="74">
        <f>'PLANTILLA V6'!B409</f>
        <v>0</v>
      </c>
      <c r="C409" s="74">
        <f>'PLANTILLA V6'!C409</f>
        <v>0</v>
      </c>
      <c r="D409" s="74">
        <f>'PLANTILLA V6'!D409</f>
        <v>0</v>
      </c>
      <c r="E409" s="37">
        <f>'PLANTILLA V6'!E409</f>
        <v>0</v>
      </c>
      <c r="F409" s="74">
        <f>'PLANTILLA V6'!F409</f>
        <v>0</v>
      </c>
      <c r="G409" s="74">
        <f>'PLANTILLA V6'!G409</f>
        <v>0</v>
      </c>
      <c r="H409" s="74">
        <f>'PLANTILLA V6'!H409</f>
        <v>0</v>
      </c>
      <c r="I409" s="74">
        <f>'PLANTILLA V6'!I409</f>
        <v>0</v>
      </c>
      <c r="J409" s="104">
        <f>'PLANTILLA V6'!J409</f>
        <v>0</v>
      </c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 x14ac:dyDescent="0.45">
      <c r="A410" s="74">
        <f>'PLANTILLA V6'!A410</f>
        <v>0</v>
      </c>
      <c r="B410" s="74">
        <f>'PLANTILLA V6'!B410</f>
        <v>0</v>
      </c>
      <c r="C410" s="74">
        <f>'PLANTILLA V6'!C410</f>
        <v>0</v>
      </c>
      <c r="D410" s="74">
        <f>'PLANTILLA V6'!D410</f>
        <v>0</v>
      </c>
      <c r="E410" s="37">
        <f>'PLANTILLA V6'!E410</f>
        <v>0</v>
      </c>
      <c r="F410" s="74">
        <f>'PLANTILLA V6'!F410</f>
        <v>0</v>
      </c>
      <c r="G410" s="74">
        <f>'PLANTILLA V6'!G410</f>
        <v>0</v>
      </c>
      <c r="H410" s="74">
        <f>'PLANTILLA V6'!H410</f>
        <v>0</v>
      </c>
      <c r="I410" s="74">
        <f>'PLANTILLA V6'!I410</f>
        <v>0</v>
      </c>
      <c r="J410" s="104">
        <f>'PLANTILLA V6'!J410</f>
        <v>0</v>
      </c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 x14ac:dyDescent="0.45">
      <c r="A411" s="74">
        <f>'PLANTILLA V6'!A411</f>
        <v>0</v>
      </c>
      <c r="B411" s="74">
        <f>'PLANTILLA V6'!B411</f>
        <v>0</v>
      </c>
      <c r="C411" s="74">
        <f>'PLANTILLA V6'!C411</f>
        <v>0</v>
      </c>
      <c r="D411" s="74">
        <f>'PLANTILLA V6'!D411</f>
        <v>0</v>
      </c>
      <c r="E411" s="37">
        <f>'PLANTILLA V6'!E411</f>
        <v>0</v>
      </c>
      <c r="F411" s="74">
        <f>'PLANTILLA V6'!F411</f>
        <v>0</v>
      </c>
      <c r="G411" s="74">
        <f>'PLANTILLA V6'!G411</f>
        <v>0</v>
      </c>
      <c r="H411" s="74">
        <f>'PLANTILLA V6'!H411</f>
        <v>0</v>
      </c>
      <c r="I411" s="74">
        <f>'PLANTILLA V6'!I411</f>
        <v>0</v>
      </c>
      <c r="J411" s="104">
        <f>'PLANTILLA V6'!J411</f>
        <v>0</v>
      </c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 x14ac:dyDescent="0.45">
      <c r="A412" s="74">
        <f>'PLANTILLA V6'!A412</f>
        <v>0</v>
      </c>
      <c r="B412" s="74">
        <f>'PLANTILLA V6'!B412</f>
        <v>0</v>
      </c>
      <c r="C412" s="74">
        <f>'PLANTILLA V6'!C412</f>
        <v>0</v>
      </c>
      <c r="D412" s="74">
        <f>'PLANTILLA V6'!D412</f>
        <v>0</v>
      </c>
      <c r="E412" s="37">
        <f>'PLANTILLA V6'!E412</f>
        <v>0</v>
      </c>
      <c r="F412" s="74">
        <f>'PLANTILLA V6'!F412</f>
        <v>0</v>
      </c>
      <c r="G412" s="74">
        <f>'PLANTILLA V6'!G412</f>
        <v>0</v>
      </c>
      <c r="H412" s="74">
        <f>'PLANTILLA V6'!H412</f>
        <v>0</v>
      </c>
      <c r="I412" s="74">
        <f>'PLANTILLA V6'!I412</f>
        <v>0</v>
      </c>
      <c r="J412" s="104">
        <f>'PLANTILLA V6'!J412</f>
        <v>0</v>
      </c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 x14ac:dyDescent="0.45">
      <c r="A413" s="74">
        <f>'PLANTILLA V6'!A413</f>
        <v>0</v>
      </c>
      <c r="B413" s="74">
        <f>'PLANTILLA V6'!B413</f>
        <v>0</v>
      </c>
      <c r="C413" s="74">
        <f>'PLANTILLA V6'!C413</f>
        <v>0</v>
      </c>
      <c r="D413" s="74">
        <f>'PLANTILLA V6'!D413</f>
        <v>0</v>
      </c>
      <c r="E413" s="37">
        <f>'PLANTILLA V6'!E413</f>
        <v>0</v>
      </c>
      <c r="F413" s="74">
        <f>'PLANTILLA V6'!F413</f>
        <v>0</v>
      </c>
      <c r="G413" s="74">
        <f>'PLANTILLA V6'!G413</f>
        <v>0</v>
      </c>
      <c r="H413" s="74">
        <f>'PLANTILLA V6'!H413</f>
        <v>0</v>
      </c>
      <c r="I413" s="74">
        <f>'PLANTILLA V6'!I413</f>
        <v>0</v>
      </c>
      <c r="J413" s="104">
        <f>'PLANTILLA V6'!J413</f>
        <v>0</v>
      </c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 x14ac:dyDescent="0.45">
      <c r="A414" s="74">
        <f>'PLANTILLA V6'!A414</f>
        <v>0</v>
      </c>
      <c r="B414" s="74">
        <f>'PLANTILLA V6'!B414</f>
        <v>0</v>
      </c>
      <c r="C414" s="74">
        <f>'PLANTILLA V6'!C414</f>
        <v>0</v>
      </c>
      <c r="D414" s="74">
        <f>'PLANTILLA V6'!D414</f>
        <v>0</v>
      </c>
      <c r="E414" s="37">
        <f>'PLANTILLA V6'!E414</f>
        <v>0</v>
      </c>
      <c r="F414" s="74">
        <f>'PLANTILLA V6'!F414</f>
        <v>0</v>
      </c>
      <c r="G414" s="74">
        <f>'PLANTILLA V6'!G414</f>
        <v>0</v>
      </c>
      <c r="H414" s="74">
        <f>'PLANTILLA V6'!H414</f>
        <v>0</v>
      </c>
      <c r="I414" s="74">
        <f>'PLANTILLA V6'!I414</f>
        <v>0</v>
      </c>
      <c r="J414" s="104">
        <f>'PLANTILLA V6'!J414</f>
        <v>0</v>
      </c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 x14ac:dyDescent="0.45">
      <c r="A415" s="74">
        <f>'PLANTILLA V6'!A415</f>
        <v>0</v>
      </c>
      <c r="B415" s="74">
        <f>'PLANTILLA V6'!B415</f>
        <v>0</v>
      </c>
      <c r="C415" s="74">
        <f>'PLANTILLA V6'!C415</f>
        <v>0</v>
      </c>
      <c r="D415" s="74">
        <f>'PLANTILLA V6'!D415</f>
        <v>0</v>
      </c>
      <c r="E415" s="37">
        <f>'PLANTILLA V6'!E415</f>
        <v>0</v>
      </c>
      <c r="F415" s="74">
        <f>'PLANTILLA V6'!F415</f>
        <v>0</v>
      </c>
      <c r="G415" s="74">
        <f>'PLANTILLA V6'!G415</f>
        <v>0</v>
      </c>
      <c r="H415" s="74">
        <f>'PLANTILLA V6'!H415</f>
        <v>0</v>
      </c>
      <c r="I415" s="74">
        <f>'PLANTILLA V6'!I415</f>
        <v>0</v>
      </c>
      <c r="J415" s="104">
        <f>'PLANTILLA V6'!J415</f>
        <v>0</v>
      </c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 x14ac:dyDescent="0.45">
      <c r="A416" s="74">
        <f>'PLANTILLA V6'!A416</f>
        <v>0</v>
      </c>
      <c r="B416" s="74">
        <f>'PLANTILLA V6'!B416</f>
        <v>0</v>
      </c>
      <c r="C416" s="74">
        <f>'PLANTILLA V6'!C416</f>
        <v>0</v>
      </c>
      <c r="D416" s="74">
        <f>'PLANTILLA V6'!D416</f>
        <v>0</v>
      </c>
      <c r="E416" s="37">
        <f>'PLANTILLA V6'!E416</f>
        <v>0</v>
      </c>
      <c r="F416" s="74">
        <f>'PLANTILLA V6'!F416</f>
        <v>0</v>
      </c>
      <c r="G416" s="74">
        <f>'PLANTILLA V6'!G416</f>
        <v>0</v>
      </c>
      <c r="H416" s="74">
        <f>'PLANTILLA V6'!H416</f>
        <v>0</v>
      </c>
      <c r="I416" s="74">
        <f>'PLANTILLA V6'!I416</f>
        <v>0</v>
      </c>
      <c r="J416" s="104">
        <f>'PLANTILLA V6'!J416</f>
        <v>0</v>
      </c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 x14ac:dyDescent="0.45">
      <c r="A417" s="74">
        <f>'PLANTILLA V6'!A417</f>
        <v>0</v>
      </c>
      <c r="B417" s="74">
        <f>'PLANTILLA V6'!B417</f>
        <v>0</v>
      </c>
      <c r="C417" s="74">
        <f>'PLANTILLA V6'!C417</f>
        <v>0</v>
      </c>
      <c r="D417" s="74">
        <f>'PLANTILLA V6'!D417</f>
        <v>0</v>
      </c>
      <c r="E417" s="37">
        <f>'PLANTILLA V6'!E417</f>
        <v>0</v>
      </c>
      <c r="F417" s="74">
        <f>'PLANTILLA V6'!F417</f>
        <v>0</v>
      </c>
      <c r="G417" s="74">
        <f>'PLANTILLA V6'!G417</f>
        <v>0</v>
      </c>
      <c r="H417" s="74">
        <f>'PLANTILLA V6'!H417</f>
        <v>0</v>
      </c>
      <c r="I417" s="74">
        <f>'PLANTILLA V6'!I417</f>
        <v>0</v>
      </c>
      <c r="J417" s="104">
        <f>'PLANTILLA V6'!J417</f>
        <v>0</v>
      </c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 x14ac:dyDescent="0.45">
      <c r="A418" s="74">
        <f>'PLANTILLA V6'!A418</f>
        <v>0</v>
      </c>
      <c r="B418" s="74">
        <f>'PLANTILLA V6'!B418</f>
        <v>0</v>
      </c>
      <c r="C418" s="74">
        <f>'PLANTILLA V6'!C418</f>
        <v>0</v>
      </c>
      <c r="D418" s="74">
        <f>'PLANTILLA V6'!D418</f>
        <v>0</v>
      </c>
      <c r="E418" s="37">
        <f>'PLANTILLA V6'!E418</f>
        <v>0</v>
      </c>
      <c r="F418" s="74">
        <f>'PLANTILLA V6'!F418</f>
        <v>0</v>
      </c>
      <c r="G418" s="74">
        <f>'PLANTILLA V6'!G418</f>
        <v>0</v>
      </c>
      <c r="H418" s="74">
        <f>'PLANTILLA V6'!H418</f>
        <v>0</v>
      </c>
      <c r="I418" s="74">
        <f>'PLANTILLA V6'!I418</f>
        <v>0</v>
      </c>
      <c r="J418" s="104">
        <f>'PLANTILLA V6'!J418</f>
        <v>0</v>
      </c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 x14ac:dyDescent="0.45">
      <c r="A419" s="74">
        <f>'PLANTILLA V6'!A419</f>
        <v>0</v>
      </c>
      <c r="B419" s="74">
        <f>'PLANTILLA V6'!B419</f>
        <v>0</v>
      </c>
      <c r="C419" s="74">
        <f>'PLANTILLA V6'!C419</f>
        <v>0</v>
      </c>
      <c r="D419" s="74">
        <f>'PLANTILLA V6'!D419</f>
        <v>0</v>
      </c>
      <c r="E419" s="37">
        <f>'PLANTILLA V6'!E419</f>
        <v>0</v>
      </c>
      <c r="F419" s="74">
        <f>'PLANTILLA V6'!F419</f>
        <v>0</v>
      </c>
      <c r="G419" s="74">
        <f>'PLANTILLA V6'!G419</f>
        <v>0</v>
      </c>
      <c r="H419" s="74">
        <f>'PLANTILLA V6'!H419</f>
        <v>0</v>
      </c>
      <c r="I419" s="74">
        <f>'PLANTILLA V6'!I419</f>
        <v>0</v>
      </c>
      <c r="J419" s="104">
        <f>'PLANTILLA V6'!J419</f>
        <v>0</v>
      </c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 x14ac:dyDescent="0.45">
      <c r="A420" s="74">
        <f>'PLANTILLA V6'!A420</f>
        <v>0</v>
      </c>
      <c r="B420" s="74">
        <f>'PLANTILLA V6'!B420</f>
        <v>0</v>
      </c>
      <c r="C420" s="74">
        <f>'PLANTILLA V6'!C420</f>
        <v>0</v>
      </c>
      <c r="D420" s="74">
        <f>'PLANTILLA V6'!D420</f>
        <v>0</v>
      </c>
      <c r="E420" s="37">
        <f>'PLANTILLA V6'!E420</f>
        <v>0</v>
      </c>
      <c r="F420" s="74">
        <f>'PLANTILLA V6'!F420</f>
        <v>0</v>
      </c>
      <c r="G420" s="74">
        <f>'PLANTILLA V6'!G420</f>
        <v>0</v>
      </c>
      <c r="H420" s="74">
        <f>'PLANTILLA V6'!H420</f>
        <v>0</v>
      </c>
      <c r="I420" s="74">
        <f>'PLANTILLA V6'!I420</f>
        <v>0</v>
      </c>
      <c r="J420" s="104">
        <f>'PLANTILLA V6'!J420</f>
        <v>0</v>
      </c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 x14ac:dyDescent="0.45">
      <c r="A421" s="74">
        <f>'PLANTILLA V6'!A421</f>
        <v>0</v>
      </c>
      <c r="B421" s="74">
        <f>'PLANTILLA V6'!B421</f>
        <v>0</v>
      </c>
      <c r="C421" s="74">
        <f>'PLANTILLA V6'!C421</f>
        <v>0</v>
      </c>
      <c r="D421" s="74">
        <f>'PLANTILLA V6'!D421</f>
        <v>0</v>
      </c>
      <c r="E421" s="37">
        <f>'PLANTILLA V6'!E421</f>
        <v>0</v>
      </c>
      <c r="F421" s="74">
        <f>'PLANTILLA V6'!F421</f>
        <v>0</v>
      </c>
      <c r="G421" s="74">
        <f>'PLANTILLA V6'!G421</f>
        <v>0</v>
      </c>
      <c r="H421" s="74">
        <f>'PLANTILLA V6'!H421</f>
        <v>0</v>
      </c>
      <c r="I421" s="74">
        <f>'PLANTILLA V6'!I421</f>
        <v>0</v>
      </c>
      <c r="J421" s="104">
        <f>'PLANTILLA V6'!J421</f>
        <v>0</v>
      </c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 x14ac:dyDescent="0.45">
      <c r="A422" s="74">
        <f>'PLANTILLA V6'!A422</f>
        <v>0</v>
      </c>
      <c r="B422" s="74">
        <f>'PLANTILLA V6'!B422</f>
        <v>0</v>
      </c>
      <c r="C422" s="74">
        <f>'PLANTILLA V6'!C422</f>
        <v>0</v>
      </c>
      <c r="D422" s="74">
        <f>'PLANTILLA V6'!D422</f>
        <v>0</v>
      </c>
      <c r="E422" s="37">
        <f>'PLANTILLA V6'!E422</f>
        <v>0</v>
      </c>
      <c r="F422" s="74">
        <f>'PLANTILLA V6'!F422</f>
        <v>0</v>
      </c>
      <c r="G422" s="74">
        <f>'PLANTILLA V6'!G422</f>
        <v>0</v>
      </c>
      <c r="H422" s="74">
        <f>'PLANTILLA V6'!H422</f>
        <v>0</v>
      </c>
      <c r="I422" s="74">
        <f>'PLANTILLA V6'!I422</f>
        <v>0</v>
      </c>
      <c r="J422" s="104">
        <f>'PLANTILLA V6'!J422</f>
        <v>0</v>
      </c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 x14ac:dyDescent="0.45">
      <c r="A423" s="74">
        <f>'PLANTILLA V6'!A423</f>
        <v>0</v>
      </c>
      <c r="B423" s="74">
        <f>'PLANTILLA V6'!B423</f>
        <v>0</v>
      </c>
      <c r="C423" s="74">
        <f>'PLANTILLA V6'!C423</f>
        <v>0</v>
      </c>
      <c r="D423" s="74">
        <f>'PLANTILLA V6'!D423</f>
        <v>0</v>
      </c>
      <c r="E423" s="37">
        <f>'PLANTILLA V6'!E423</f>
        <v>0</v>
      </c>
      <c r="F423" s="74">
        <f>'PLANTILLA V6'!F423</f>
        <v>0</v>
      </c>
      <c r="G423" s="74">
        <f>'PLANTILLA V6'!G423</f>
        <v>0</v>
      </c>
      <c r="H423" s="74">
        <f>'PLANTILLA V6'!H423</f>
        <v>0</v>
      </c>
      <c r="I423" s="74">
        <f>'PLANTILLA V6'!I423</f>
        <v>0</v>
      </c>
      <c r="J423" s="104">
        <f>'PLANTILLA V6'!J423</f>
        <v>0</v>
      </c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 x14ac:dyDescent="0.45">
      <c r="A424" s="74">
        <f>'PLANTILLA V6'!A424</f>
        <v>0</v>
      </c>
      <c r="B424" s="74">
        <f>'PLANTILLA V6'!B424</f>
        <v>0</v>
      </c>
      <c r="C424" s="74">
        <f>'PLANTILLA V6'!C424</f>
        <v>0</v>
      </c>
      <c r="D424" s="74">
        <f>'PLANTILLA V6'!D424</f>
        <v>0</v>
      </c>
      <c r="E424" s="37">
        <f>'PLANTILLA V6'!E424</f>
        <v>0</v>
      </c>
      <c r="F424" s="74">
        <f>'PLANTILLA V6'!F424</f>
        <v>0</v>
      </c>
      <c r="G424" s="74">
        <f>'PLANTILLA V6'!G424</f>
        <v>0</v>
      </c>
      <c r="H424" s="74">
        <f>'PLANTILLA V6'!H424</f>
        <v>0</v>
      </c>
      <c r="I424" s="74">
        <f>'PLANTILLA V6'!I424</f>
        <v>0</v>
      </c>
      <c r="J424" s="104">
        <f>'PLANTILLA V6'!J424</f>
        <v>0</v>
      </c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 x14ac:dyDescent="0.45">
      <c r="A425" s="74">
        <f>'PLANTILLA V6'!A425</f>
        <v>0</v>
      </c>
      <c r="B425" s="74">
        <f>'PLANTILLA V6'!B425</f>
        <v>0</v>
      </c>
      <c r="C425" s="74">
        <f>'PLANTILLA V6'!C425</f>
        <v>0</v>
      </c>
      <c r="D425" s="74">
        <f>'PLANTILLA V6'!D425</f>
        <v>0</v>
      </c>
      <c r="E425" s="37">
        <f>'PLANTILLA V6'!E425</f>
        <v>0</v>
      </c>
      <c r="F425" s="74">
        <f>'PLANTILLA V6'!F425</f>
        <v>0</v>
      </c>
      <c r="G425" s="74">
        <f>'PLANTILLA V6'!G425</f>
        <v>0</v>
      </c>
      <c r="H425" s="74">
        <f>'PLANTILLA V6'!H425</f>
        <v>0</v>
      </c>
      <c r="I425" s="74">
        <f>'PLANTILLA V6'!I425</f>
        <v>0</v>
      </c>
      <c r="J425" s="104">
        <f>'PLANTILLA V6'!J425</f>
        <v>0</v>
      </c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 x14ac:dyDescent="0.45">
      <c r="A426" s="74">
        <f>'PLANTILLA V6'!A426</f>
        <v>0</v>
      </c>
      <c r="B426" s="74">
        <f>'PLANTILLA V6'!B426</f>
        <v>0</v>
      </c>
      <c r="C426" s="74">
        <f>'PLANTILLA V6'!C426</f>
        <v>0</v>
      </c>
      <c r="D426" s="74">
        <f>'PLANTILLA V6'!D426</f>
        <v>0</v>
      </c>
      <c r="E426" s="37">
        <f>'PLANTILLA V6'!E426</f>
        <v>0</v>
      </c>
      <c r="F426" s="74">
        <f>'PLANTILLA V6'!F426</f>
        <v>0</v>
      </c>
      <c r="G426" s="74">
        <f>'PLANTILLA V6'!G426</f>
        <v>0</v>
      </c>
      <c r="H426" s="74">
        <f>'PLANTILLA V6'!H426</f>
        <v>0</v>
      </c>
      <c r="I426" s="74">
        <f>'PLANTILLA V6'!I426</f>
        <v>0</v>
      </c>
      <c r="J426" s="104">
        <f>'PLANTILLA V6'!J426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 x14ac:dyDescent="0.45">
      <c r="A427" s="74">
        <f>'PLANTILLA V6'!A427</f>
        <v>0</v>
      </c>
      <c r="B427" s="74">
        <f>'PLANTILLA V6'!B427</f>
        <v>0</v>
      </c>
      <c r="C427" s="74">
        <f>'PLANTILLA V6'!C427</f>
        <v>0</v>
      </c>
      <c r="D427" s="74">
        <f>'PLANTILLA V6'!D427</f>
        <v>0</v>
      </c>
      <c r="E427" s="37">
        <f>'PLANTILLA V6'!E427</f>
        <v>0</v>
      </c>
      <c r="F427" s="74">
        <f>'PLANTILLA V6'!F427</f>
        <v>0</v>
      </c>
      <c r="G427" s="74">
        <f>'PLANTILLA V6'!G427</f>
        <v>0</v>
      </c>
      <c r="H427" s="74">
        <f>'PLANTILLA V6'!H427</f>
        <v>0</v>
      </c>
      <c r="I427" s="74">
        <f>'PLANTILLA V6'!I427</f>
        <v>0</v>
      </c>
      <c r="J427" s="104">
        <f>'PLANTILLA V6'!J427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 x14ac:dyDescent="0.45">
      <c r="A428" s="74">
        <f>'PLANTILLA V6'!A428</f>
        <v>0</v>
      </c>
      <c r="B428" s="74">
        <f>'PLANTILLA V6'!B428</f>
        <v>0</v>
      </c>
      <c r="C428" s="74">
        <f>'PLANTILLA V6'!C428</f>
        <v>0</v>
      </c>
      <c r="D428" s="74">
        <f>'PLANTILLA V6'!D428</f>
        <v>0</v>
      </c>
      <c r="E428" s="37">
        <f>'PLANTILLA V6'!E428</f>
        <v>0</v>
      </c>
      <c r="F428" s="74">
        <f>'PLANTILLA V6'!F428</f>
        <v>0</v>
      </c>
      <c r="G428" s="74">
        <f>'PLANTILLA V6'!G428</f>
        <v>0</v>
      </c>
      <c r="H428" s="74">
        <f>'PLANTILLA V6'!H428</f>
        <v>0</v>
      </c>
      <c r="I428" s="74">
        <f>'PLANTILLA V6'!I428</f>
        <v>0</v>
      </c>
      <c r="J428" s="104">
        <f>'PLANTILLA V6'!J428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 x14ac:dyDescent="0.45">
      <c r="A429" s="74">
        <f>'PLANTILLA V6'!A429</f>
        <v>0</v>
      </c>
      <c r="B429" s="74">
        <f>'PLANTILLA V6'!B429</f>
        <v>0</v>
      </c>
      <c r="C429" s="74">
        <f>'PLANTILLA V6'!C429</f>
        <v>0</v>
      </c>
      <c r="D429" s="74">
        <f>'PLANTILLA V6'!D429</f>
        <v>0</v>
      </c>
      <c r="E429" s="37">
        <f>'PLANTILLA V6'!E429</f>
        <v>0</v>
      </c>
      <c r="F429" s="74">
        <f>'PLANTILLA V6'!F429</f>
        <v>0</v>
      </c>
      <c r="G429" s="74">
        <f>'PLANTILLA V6'!G429</f>
        <v>0</v>
      </c>
      <c r="H429" s="74">
        <f>'PLANTILLA V6'!H429</f>
        <v>0</v>
      </c>
      <c r="I429" s="74">
        <f>'PLANTILLA V6'!I429</f>
        <v>0</v>
      </c>
      <c r="J429" s="83">
        <f>'PLANTILLA V6'!J429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 x14ac:dyDescent="0.45">
      <c r="A430" s="74">
        <f>'PLANTILLA V6'!A430</f>
        <v>0</v>
      </c>
      <c r="B430" s="74">
        <f>'PLANTILLA V6'!B430</f>
        <v>0</v>
      </c>
      <c r="C430" s="74">
        <f>'PLANTILLA V6'!C430</f>
        <v>0</v>
      </c>
      <c r="D430" s="74">
        <f>'PLANTILLA V6'!D430</f>
        <v>0</v>
      </c>
      <c r="E430" s="37">
        <f>'PLANTILLA V6'!E430</f>
        <v>0</v>
      </c>
      <c r="F430" s="74">
        <f>'PLANTILLA V6'!F430</f>
        <v>0</v>
      </c>
      <c r="G430" s="74">
        <f>'PLANTILLA V6'!G430</f>
        <v>0</v>
      </c>
      <c r="H430" s="74">
        <f>'PLANTILLA V6'!H430</f>
        <v>0</v>
      </c>
      <c r="I430" s="74">
        <f>'PLANTILLA V6'!I430</f>
        <v>0</v>
      </c>
      <c r="J430" s="83">
        <f>'PLANTILLA V6'!J430</f>
        <v>0</v>
      </c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 x14ac:dyDescent="0.45">
      <c r="A431" s="74">
        <f>'PLANTILLA V6'!A431</f>
        <v>0</v>
      </c>
      <c r="B431" s="74">
        <f>'PLANTILLA V6'!B431</f>
        <v>0</v>
      </c>
      <c r="C431" s="74">
        <f>'PLANTILLA V6'!C431</f>
        <v>0</v>
      </c>
      <c r="D431" s="74">
        <f>'PLANTILLA V6'!D431</f>
        <v>0</v>
      </c>
      <c r="E431" s="37">
        <f>'PLANTILLA V6'!E431</f>
        <v>0</v>
      </c>
      <c r="F431" s="74">
        <f>'PLANTILLA V6'!F431</f>
        <v>0</v>
      </c>
      <c r="G431" s="74">
        <f>'PLANTILLA V6'!G431</f>
        <v>0</v>
      </c>
      <c r="H431" s="74">
        <f>'PLANTILLA V6'!H431</f>
        <v>0</v>
      </c>
      <c r="I431" s="74">
        <f>'PLANTILLA V6'!I431</f>
        <v>0</v>
      </c>
      <c r="J431" s="83">
        <f>'PLANTILLA V6'!J431</f>
        <v>0</v>
      </c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 x14ac:dyDescent="0.45">
      <c r="A432" s="74">
        <f>'PLANTILLA V6'!A432</f>
        <v>0</v>
      </c>
      <c r="B432" s="74">
        <f>'PLANTILLA V6'!B432</f>
        <v>0</v>
      </c>
      <c r="C432" s="74">
        <f>'PLANTILLA V6'!C432</f>
        <v>0</v>
      </c>
      <c r="D432" s="74">
        <f>'PLANTILLA V6'!D432</f>
        <v>0</v>
      </c>
      <c r="E432" s="37">
        <f>'PLANTILLA V6'!E432</f>
        <v>0</v>
      </c>
      <c r="F432" s="74">
        <f>'PLANTILLA V6'!F432</f>
        <v>0</v>
      </c>
      <c r="G432" s="74">
        <f>'PLANTILLA V6'!G432</f>
        <v>0</v>
      </c>
      <c r="H432" s="74">
        <f>'PLANTILLA V6'!H432</f>
        <v>0</v>
      </c>
      <c r="I432" s="74">
        <f>'PLANTILLA V6'!I432</f>
        <v>0</v>
      </c>
      <c r="J432" s="83">
        <f>'PLANTILLA V6'!J432</f>
        <v>0</v>
      </c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 x14ac:dyDescent="0.45">
      <c r="A433" s="74">
        <f>'PLANTILLA V6'!A433</f>
        <v>0</v>
      </c>
      <c r="B433" s="74">
        <f>'PLANTILLA V6'!B433</f>
        <v>0</v>
      </c>
      <c r="C433" s="74">
        <f>'PLANTILLA V6'!C433</f>
        <v>0</v>
      </c>
      <c r="D433" s="74">
        <f>'PLANTILLA V6'!D433</f>
        <v>0</v>
      </c>
      <c r="E433" s="37">
        <f>'PLANTILLA V6'!E433</f>
        <v>0</v>
      </c>
      <c r="F433" s="74">
        <f>'PLANTILLA V6'!F433</f>
        <v>0</v>
      </c>
      <c r="G433" s="74">
        <f>'PLANTILLA V6'!G433</f>
        <v>0</v>
      </c>
      <c r="H433" s="74">
        <f>'PLANTILLA V6'!H433</f>
        <v>0</v>
      </c>
      <c r="I433" s="74">
        <f>'PLANTILLA V6'!I433</f>
        <v>0</v>
      </c>
      <c r="J433" s="83">
        <f>'PLANTILLA V6'!J433</f>
        <v>0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 x14ac:dyDescent="0.45">
      <c r="A434" s="74">
        <f>'PLANTILLA V6'!A434</f>
        <v>0</v>
      </c>
      <c r="B434" s="74">
        <f>'PLANTILLA V6'!B434</f>
        <v>0</v>
      </c>
      <c r="C434" s="74">
        <f>'PLANTILLA V6'!C434</f>
        <v>0</v>
      </c>
      <c r="D434" s="74">
        <f>'PLANTILLA V6'!D434</f>
        <v>0</v>
      </c>
      <c r="E434" s="37">
        <f>'PLANTILLA V6'!E434</f>
        <v>0</v>
      </c>
      <c r="F434" s="74">
        <f>'PLANTILLA V6'!F434</f>
        <v>0</v>
      </c>
      <c r="G434" s="74">
        <f>'PLANTILLA V6'!G434</f>
        <v>0</v>
      </c>
      <c r="H434" s="74">
        <f>'PLANTILLA V6'!H434</f>
        <v>0</v>
      </c>
      <c r="I434" s="74">
        <f>'PLANTILLA V6'!I434</f>
        <v>0</v>
      </c>
      <c r="J434" s="83">
        <f>'PLANTILLA V6'!J434</f>
        <v>0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 x14ac:dyDescent="0.45">
      <c r="A435" s="74">
        <f>'PLANTILLA V6'!A435</f>
        <v>0</v>
      </c>
      <c r="B435" s="74">
        <f>'PLANTILLA V6'!B435</f>
        <v>0</v>
      </c>
      <c r="C435" s="74">
        <f>'PLANTILLA V6'!C435</f>
        <v>0</v>
      </c>
      <c r="D435" s="74">
        <f>'PLANTILLA V6'!D435</f>
        <v>0</v>
      </c>
      <c r="E435" s="37">
        <f>'PLANTILLA V6'!E435</f>
        <v>0</v>
      </c>
      <c r="F435" s="74">
        <f>'PLANTILLA V6'!F435</f>
        <v>0</v>
      </c>
      <c r="G435" s="74">
        <f>'PLANTILLA V6'!G435</f>
        <v>0</v>
      </c>
      <c r="H435" s="74">
        <f>'PLANTILLA V6'!H435</f>
        <v>0</v>
      </c>
      <c r="I435" s="74">
        <f>'PLANTILLA V6'!I435</f>
        <v>0</v>
      </c>
      <c r="J435" s="83">
        <f>'PLANTILLA V6'!J435</f>
        <v>0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 x14ac:dyDescent="0.45">
      <c r="A436" s="74">
        <f>'PLANTILLA V6'!A436</f>
        <v>0</v>
      </c>
      <c r="B436" s="74">
        <f>'PLANTILLA V6'!B436</f>
        <v>0</v>
      </c>
      <c r="C436" s="74">
        <f>'PLANTILLA V6'!C436</f>
        <v>0</v>
      </c>
      <c r="D436" s="74">
        <f>'PLANTILLA V6'!D436</f>
        <v>0</v>
      </c>
      <c r="E436" s="37">
        <f>'PLANTILLA V6'!E436</f>
        <v>0</v>
      </c>
      <c r="F436" s="74">
        <f>'PLANTILLA V6'!F436</f>
        <v>0</v>
      </c>
      <c r="G436" s="74">
        <f>'PLANTILLA V6'!G436</f>
        <v>0</v>
      </c>
      <c r="H436" s="74">
        <f>'PLANTILLA V6'!H436</f>
        <v>0</v>
      </c>
      <c r="I436" s="74">
        <f>'PLANTILLA V6'!I436</f>
        <v>0</v>
      </c>
      <c r="J436" s="83">
        <f>'PLANTILLA V6'!J436</f>
        <v>0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 x14ac:dyDescent="0.45">
      <c r="A437" s="74">
        <f>'PLANTILLA V6'!A437</f>
        <v>0</v>
      </c>
      <c r="B437" s="74">
        <f>'PLANTILLA V6'!B437</f>
        <v>0</v>
      </c>
      <c r="C437" s="74">
        <f>'PLANTILLA V6'!C437</f>
        <v>0</v>
      </c>
      <c r="D437" s="74">
        <f>'PLANTILLA V6'!D437</f>
        <v>0</v>
      </c>
      <c r="E437" s="37">
        <f>'PLANTILLA V6'!E437</f>
        <v>0</v>
      </c>
      <c r="F437" s="74">
        <f>'PLANTILLA V6'!F437</f>
        <v>0</v>
      </c>
      <c r="G437" s="74">
        <f>'PLANTILLA V6'!G437</f>
        <v>0</v>
      </c>
      <c r="H437" s="74">
        <f>'PLANTILLA V6'!H437</f>
        <v>0</v>
      </c>
      <c r="I437" s="74">
        <f>'PLANTILLA V6'!I437</f>
        <v>0</v>
      </c>
      <c r="J437" s="83">
        <f>'PLANTILLA V6'!J437</f>
        <v>0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 x14ac:dyDescent="0.45">
      <c r="A438" s="74">
        <f>'PLANTILLA V6'!A438</f>
        <v>0</v>
      </c>
      <c r="B438" s="74">
        <f>'PLANTILLA V6'!B438</f>
        <v>0</v>
      </c>
      <c r="C438" s="74">
        <f>'PLANTILLA V6'!C438</f>
        <v>0</v>
      </c>
      <c r="D438" s="74">
        <f>'PLANTILLA V6'!D438</f>
        <v>0</v>
      </c>
      <c r="E438" s="37">
        <f>'PLANTILLA V6'!E438</f>
        <v>0</v>
      </c>
      <c r="F438" s="74">
        <f>'PLANTILLA V6'!F438</f>
        <v>0</v>
      </c>
      <c r="G438" s="74">
        <f>'PLANTILLA V6'!G438</f>
        <v>0</v>
      </c>
      <c r="H438" s="74">
        <f>'PLANTILLA V6'!H438</f>
        <v>0</v>
      </c>
      <c r="I438" s="74">
        <f>'PLANTILLA V6'!I438</f>
        <v>0</v>
      </c>
      <c r="J438" s="83">
        <f>'PLANTILLA V6'!J438</f>
        <v>0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 x14ac:dyDescent="0.45">
      <c r="A439" s="74"/>
      <c r="B439" s="74"/>
      <c r="C439" s="74"/>
      <c r="D439" s="74"/>
      <c r="E439" s="37"/>
      <c r="F439" s="74"/>
      <c r="G439" s="74"/>
      <c r="H439" s="74"/>
      <c r="I439" s="74"/>
      <c r="J439" s="83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 x14ac:dyDescent="0.45">
      <c r="A440" s="74"/>
      <c r="B440" s="74"/>
      <c r="C440" s="74"/>
      <c r="D440" s="74"/>
      <c r="E440" s="37"/>
      <c r="F440" s="74"/>
      <c r="G440" s="74"/>
      <c r="H440" s="74"/>
      <c r="I440" s="74"/>
      <c r="J440" s="83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 x14ac:dyDescent="0.45">
      <c r="A441" s="74"/>
      <c r="B441" s="74"/>
      <c r="C441" s="74"/>
      <c r="D441" s="74"/>
      <c r="E441" s="37"/>
      <c r="F441" s="74"/>
      <c r="G441" s="74"/>
      <c r="H441" s="74"/>
      <c r="I441" s="74"/>
      <c r="J441" s="83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 x14ac:dyDescent="0.45">
      <c r="A442" s="74"/>
      <c r="B442" s="74"/>
      <c r="C442" s="74"/>
      <c r="D442" s="74"/>
      <c r="E442" s="37"/>
      <c r="F442" s="74"/>
      <c r="G442" s="74"/>
      <c r="H442" s="74"/>
      <c r="I442" s="74"/>
      <c r="J442" s="83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 x14ac:dyDescent="0.45">
      <c r="A443" s="74"/>
      <c r="B443" s="74"/>
      <c r="C443" s="74"/>
      <c r="D443" s="74"/>
      <c r="E443" s="37"/>
      <c r="F443" s="74"/>
      <c r="G443" s="74"/>
      <c r="H443" s="74"/>
      <c r="I443" s="74"/>
      <c r="J443" s="83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 x14ac:dyDescent="0.45">
      <c r="A444" s="74"/>
      <c r="B444" s="74"/>
      <c r="C444" s="74"/>
      <c r="D444" s="74"/>
      <c r="E444" s="37"/>
      <c r="F444" s="74"/>
      <c r="G444" s="74"/>
      <c r="H444" s="74"/>
      <c r="I444" s="74"/>
      <c r="J444" s="83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 x14ac:dyDescent="0.45">
      <c r="A445" s="74"/>
      <c r="B445" s="74"/>
      <c r="C445" s="74"/>
      <c r="D445" s="74"/>
      <c r="E445" s="37"/>
      <c r="F445" s="74"/>
      <c r="G445" s="74"/>
      <c r="H445" s="74"/>
      <c r="I445" s="74"/>
      <c r="J445" s="83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 x14ac:dyDescent="0.45">
      <c r="A446" s="74"/>
      <c r="B446" s="74"/>
      <c r="C446" s="74"/>
      <c r="D446" s="74"/>
      <c r="E446" s="37"/>
      <c r="F446" s="74"/>
      <c r="G446" s="74"/>
      <c r="H446" s="74"/>
      <c r="I446" s="74"/>
      <c r="J446" s="83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 x14ac:dyDescent="0.45">
      <c r="A447" s="74"/>
      <c r="B447" s="74"/>
      <c r="C447" s="74"/>
      <c r="D447" s="74"/>
      <c r="E447" s="37"/>
      <c r="F447" s="74"/>
      <c r="G447" s="74"/>
      <c r="H447" s="74"/>
      <c r="I447" s="74"/>
      <c r="J447" s="83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 x14ac:dyDescent="0.45">
      <c r="A448" s="74"/>
      <c r="B448" s="74"/>
      <c r="C448" s="74"/>
      <c r="D448" s="74"/>
      <c r="E448" s="37"/>
      <c r="F448" s="74"/>
      <c r="G448" s="74"/>
      <c r="H448" s="74"/>
      <c r="I448" s="74"/>
      <c r="J448" s="83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 x14ac:dyDescent="0.45">
      <c r="A449" s="74"/>
      <c r="B449" s="74"/>
      <c r="C449" s="74"/>
      <c r="D449" s="74"/>
      <c r="E449" s="37"/>
      <c r="F449" s="74"/>
      <c r="G449" s="74"/>
      <c r="H449" s="74"/>
      <c r="I449" s="74"/>
      <c r="J449" s="83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 x14ac:dyDescent="0.45">
      <c r="A450" s="74"/>
      <c r="B450" s="74"/>
      <c r="C450" s="74"/>
      <c r="D450" s="74"/>
      <c r="E450" s="37"/>
      <c r="F450" s="74"/>
      <c r="G450" s="74"/>
      <c r="H450" s="74"/>
      <c r="I450" s="74"/>
      <c r="J450" s="83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 x14ac:dyDescent="0.45">
      <c r="A451" s="74"/>
      <c r="B451" s="74"/>
      <c r="C451" s="74"/>
      <c r="D451" s="74"/>
      <c r="E451" s="37"/>
      <c r="F451" s="74"/>
      <c r="G451" s="74"/>
      <c r="H451" s="74"/>
      <c r="I451" s="74"/>
      <c r="J451" s="83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 x14ac:dyDescent="0.45">
      <c r="A452" s="74"/>
      <c r="B452" s="74"/>
      <c r="C452" s="74"/>
      <c r="D452" s="74"/>
      <c r="E452" s="37"/>
      <c r="F452" s="74"/>
      <c r="G452" s="74"/>
      <c r="H452" s="74"/>
      <c r="I452" s="74"/>
      <c r="J452" s="83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 x14ac:dyDescent="0.45">
      <c r="A453" s="74"/>
      <c r="B453" s="74"/>
      <c r="C453" s="74"/>
      <c r="D453" s="74"/>
      <c r="E453" s="37"/>
      <c r="F453" s="74"/>
      <c r="G453" s="74"/>
      <c r="H453" s="74"/>
      <c r="I453" s="74"/>
      <c r="J453" s="83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 x14ac:dyDescent="0.45">
      <c r="A454" s="74"/>
      <c r="B454" s="74"/>
      <c r="C454" s="74"/>
      <c r="D454" s="74"/>
      <c r="E454" s="37"/>
      <c r="F454" s="74"/>
      <c r="G454" s="74"/>
      <c r="H454" s="74"/>
      <c r="I454" s="74"/>
      <c r="J454" s="83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 x14ac:dyDescent="0.45">
      <c r="A455" s="74"/>
      <c r="B455" s="74"/>
      <c r="C455" s="74"/>
      <c r="D455" s="74"/>
      <c r="E455" s="37"/>
      <c r="F455" s="74"/>
      <c r="G455" s="74"/>
      <c r="H455" s="74"/>
      <c r="I455" s="74"/>
      <c r="J455" s="83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 x14ac:dyDescent="0.45">
      <c r="A456" s="74"/>
      <c r="B456" s="74"/>
      <c r="C456" s="74"/>
      <c r="D456" s="74"/>
      <c r="E456" s="37"/>
      <c r="F456" s="74"/>
      <c r="G456" s="74"/>
      <c r="H456" s="74"/>
      <c r="I456" s="74"/>
      <c r="J456" s="83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 x14ac:dyDescent="0.45">
      <c r="A457" s="74"/>
      <c r="B457" s="74"/>
      <c r="C457" s="74"/>
      <c r="D457" s="74"/>
      <c r="E457" s="37"/>
      <c r="F457" s="74"/>
      <c r="G457" s="74"/>
      <c r="H457" s="74"/>
      <c r="I457" s="74"/>
      <c r="J457" s="83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 x14ac:dyDescent="0.45">
      <c r="A458" s="74"/>
      <c r="B458" s="74"/>
      <c r="C458" s="74"/>
      <c r="D458" s="74"/>
      <c r="E458" s="37"/>
      <c r="F458" s="74"/>
      <c r="G458" s="74"/>
      <c r="H458" s="74"/>
      <c r="I458" s="74"/>
      <c r="J458" s="83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 x14ac:dyDescent="0.45">
      <c r="A459" s="74"/>
      <c r="B459" s="74"/>
      <c r="C459" s="74"/>
      <c r="D459" s="74"/>
      <c r="E459" s="37"/>
      <c r="F459" s="74"/>
      <c r="G459" s="74"/>
      <c r="H459" s="74"/>
      <c r="I459" s="74"/>
      <c r="J459" s="83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 x14ac:dyDescent="0.45">
      <c r="A460" s="74"/>
      <c r="B460" s="74"/>
      <c r="C460" s="74"/>
      <c r="D460" s="74"/>
      <c r="E460" s="37"/>
      <c r="F460" s="74"/>
      <c r="G460" s="74"/>
      <c r="H460" s="74"/>
      <c r="I460" s="74"/>
      <c r="J460" s="83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 x14ac:dyDescent="0.45">
      <c r="A461" s="74"/>
      <c r="B461" s="74"/>
      <c r="C461" s="74"/>
      <c r="D461" s="74"/>
      <c r="E461" s="37"/>
      <c r="F461" s="74"/>
      <c r="G461" s="74"/>
      <c r="H461" s="74"/>
      <c r="I461" s="74"/>
      <c r="J461" s="83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 x14ac:dyDescent="0.45">
      <c r="A462" s="74"/>
      <c r="B462" s="74"/>
      <c r="C462" s="74"/>
      <c r="D462" s="74"/>
      <c r="E462" s="37"/>
      <c r="F462" s="74"/>
      <c r="G462" s="74"/>
      <c r="H462" s="74"/>
      <c r="I462" s="74"/>
      <c r="J462" s="83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 x14ac:dyDescent="0.45">
      <c r="A463" s="74"/>
      <c r="B463" s="74"/>
      <c r="C463" s="74"/>
      <c r="D463" s="74"/>
      <c r="E463" s="37"/>
      <c r="F463" s="74"/>
      <c r="G463" s="74"/>
      <c r="H463" s="74"/>
      <c r="I463" s="74"/>
      <c r="J463" s="83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 x14ac:dyDescent="0.45">
      <c r="A464" s="74"/>
      <c r="B464" s="74"/>
      <c r="C464" s="74"/>
      <c r="D464" s="74"/>
      <c r="E464" s="37"/>
      <c r="F464" s="74"/>
      <c r="G464" s="74"/>
      <c r="H464" s="74"/>
      <c r="I464" s="74"/>
      <c r="J464" s="83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 x14ac:dyDescent="0.45">
      <c r="A465" s="74"/>
      <c r="B465" s="74"/>
      <c r="C465" s="74"/>
      <c r="D465" s="74"/>
      <c r="E465" s="37"/>
      <c r="F465" s="74"/>
      <c r="G465" s="74"/>
      <c r="H465" s="74"/>
      <c r="I465" s="74"/>
      <c r="J465" s="83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 x14ac:dyDescent="0.45">
      <c r="A466" s="74"/>
      <c r="B466" s="74"/>
      <c r="C466" s="74"/>
      <c r="D466" s="74"/>
      <c r="E466" s="37"/>
      <c r="F466" s="74"/>
      <c r="G466" s="74"/>
      <c r="H466" s="74"/>
      <c r="I466" s="74"/>
      <c r="J466" s="83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 x14ac:dyDescent="0.45">
      <c r="A467" s="74"/>
      <c r="B467" s="74"/>
      <c r="C467" s="74"/>
      <c r="D467" s="74"/>
      <c r="E467" s="37"/>
      <c r="F467" s="74"/>
      <c r="G467" s="74"/>
      <c r="H467" s="74"/>
      <c r="I467" s="74"/>
      <c r="J467" s="83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 x14ac:dyDescent="0.45">
      <c r="A468" s="74"/>
      <c r="B468" s="74"/>
      <c r="C468" s="74"/>
      <c r="D468" s="74"/>
      <c r="E468" s="37"/>
      <c r="F468" s="74"/>
      <c r="G468" s="74"/>
      <c r="H468" s="74"/>
      <c r="I468" s="74"/>
      <c r="J468" s="83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 x14ac:dyDescent="0.45">
      <c r="A469" s="74"/>
      <c r="B469" s="74"/>
      <c r="C469" s="74"/>
      <c r="D469" s="74"/>
      <c r="E469" s="37"/>
      <c r="F469" s="74"/>
      <c r="G469" s="74"/>
      <c r="H469" s="74"/>
      <c r="I469" s="74"/>
      <c r="J469" s="83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 x14ac:dyDescent="0.45">
      <c r="A470" s="74"/>
      <c r="B470" s="74"/>
      <c r="C470" s="74"/>
      <c r="D470" s="74"/>
      <c r="E470" s="37"/>
      <c r="F470" s="74"/>
      <c r="G470" s="74"/>
      <c r="H470" s="74"/>
      <c r="I470" s="74"/>
      <c r="J470" s="83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 x14ac:dyDescent="0.45">
      <c r="A471" s="74"/>
      <c r="B471" s="74"/>
      <c r="C471" s="74"/>
      <c r="D471" s="74"/>
      <c r="E471" s="37"/>
      <c r="F471" s="74"/>
      <c r="G471" s="74"/>
      <c r="H471" s="74"/>
      <c r="I471" s="74"/>
      <c r="J471" s="83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 x14ac:dyDescent="0.45">
      <c r="A472" s="74"/>
      <c r="B472" s="74"/>
      <c r="C472" s="74"/>
      <c r="D472" s="74"/>
      <c r="E472" s="37"/>
      <c r="F472" s="74"/>
      <c r="G472" s="74"/>
      <c r="H472" s="74"/>
      <c r="I472" s="74"/>
      <c r="J472" s="83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 x14ac:dyDescent="0.45">
      <c r="A473" s="74"/>
      <c r="B473" s="74"/>
      <c r="C473" s="74"/>
      <c r="D473" s="74"/>
      <c r="E473" s="37"/>
      <c r="F473" s="74"/>
      <c r="G473" s="74"/>
      <c r="H473" s="74"/>
      <c r="I473" s="74"/>
      <c r="J473" s="83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 x14ac:dyDescent="0.45">
      <c r="A474" s="74"/>
      <c r="B474" s="74"/>
      <c r="C474" s="74"/>
      <c r="D474" s="74"/>
      <c r="E474" s="37"/>
      <c r="F474" s="74"/>
      <c r="G474" s="74"/>
      <c r="H474" s="74"/>
      <c r="I474" s="74"/>
      <c r="J474" s="83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 x14ac:dyDescent="0.45">
      <c r="A475" s="74"/>
      <c r="B475" s="74"/>
      <c r="C475" s="74"/>
      <c r="D475" s="74"/>
      <c r="E475" s="37"/>
      <c r="F475" s="74"/>
      <c r="G475" s="74"/>
      <c r="H475" s="74"/>
      <c r="I475" s="74"/>
      <c r="J475" s="83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 x14ac:dyDescent="0.45">
      <c r="A476" s="74"/>
      <c r="B476" s="74"/>
      <c r="C476" s="74"/>
      <c r="D476" s="74"/>
      <c r="E476" s="37"/>
      <c r="F476" s="74"/>
      <c r="G476" s="74"/>
      <c r="H476" s="74"/>
      <c r="I476" s="74"/>
      <c r="J476" s="83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 x14ac:dyDescent="0.45">
      <c r="A477" s="74"/>
      <c r="B477" s="74"/>
      <c r="C477" s="74"/>
      <c r="D477" s="74"/>
      <c r="E477" s="37"/>
      <c r="F477" s="74"/>
      <c r="G477" s="74"/>
      <c r="H477" s="74"/>
      <c r="I477" s="74"/>
      <c r="J477" s="83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 x14ac:dyDescent="0.45">
      <c r="A478" s="74"/>
      <c r="B478" s="74"/>
      <c r="C478" s="74"/>
      <c r="D478" s="74"/>
      <c r="E478" s="37"/>
      <c r="F478" s="74"/>
      <c r="G478" s="74"/>
      <c r="H478" s="74"/>
      <c r="I478" s="74"/>
      <c r="J478" s="83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 x14ac:dyDescent="0.45">
      <c r="A479" s="74"/>
      <c r="B479" s="74"/>
      <c r="C479" s="74"/>
      <c r="D479" s="74"/>
      <c r="E479" s="37"/>
      <c r="F479" s="74"/>
      <c r="G479" s="74"/>
      <c r="H479" s="74"/>
      <c r="I479" s="74"/>
      <c r="J479" s="83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 x14ac:dyDescent="0.45">
      <c r="A480" s="74"/>
      <c r="B480" s="74"/>
      <c r="C480" s="74"/>
      <c r="D480" s="74"/>
      <c r="E480" s="37"/>
      <c r="F480" s="74"/>
      <c r="G480" s="74"/>
      <c r="H480" s="74"/>
      <c r="I480" s="74"/>
      <c r="J480" s="83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 x14ac:dyDescent="0.45">
      <c r="A481" s="74"/>
      <c r="B481" s="74"/>
      <c r="C481" s="74"/>
      <c r="D481" s="74"/>
      <c r="E481" s="37"/>
      <c r="F481" s="74"/>
      <c r="G481" s="74"/>
      <c r="H481" s="74"/>
      <c r="I481" s="74"/>
      <c r="J481" s="83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 x14ac:dyDescent="0.45">
      <c r="A482" s="74"/>
      <c r="B482" s="74"/>
      <c r="C482" s="74"/>
      <c r="D482" s="74"/>
      <c r="E482" s="37"/>
      <c r="F482" s="74"/>
      <c r="G482" s="74"/>
      <c r="H482" s="74"/>
      <c r="I482" s="74"/>
      <c r="J482" s="83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 x14ac:dyDescent="0.45">
      <c r="A483" s="74"/>
      <c r="B483" s="74"/>
      <c r="C483" s="74"/>
      <c r="D483" s="74"/>
      <c r="E483" s="37"/>
      <c r="F483" s="74"/>
      <c r="G483" s="74"/>
      <c r="H483" s="74"/>
      <c r="I483" s="74"/>
      <c r="J483" s="83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 x14ac:dyDescent="0.45">
      <c r="A484" s="74"/>
      <c r="B484" s="74"/>
      <c r="C484" s="74"/>
      <c r="D484" s="74"/>
      <c r="E484" s="37"/>
      <c r="F484" s="74"/>
      <c r="G484" s="74"/>
      <c r="H484" s="74"/>
      <c r="I484" s="74"/>
      <c r="J484" s="83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 x14ac:dyDescent="0.45">
      <c r="A485" s="74"/>
      <c r="B485" s="74"/>
      <c r="C485" s="74"/>
      <c r="D485" s="74"/>
      <c r="E485" s="37"/>
      <c r="F485" s="74"/>
      <c r="G485" s="74"/>
      <c r="H485" s="74"/>
      <c r="I485" s="74"/>
      <c r="J485" s="83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 x14ac:dyDescent="0.45">
      <c r="A486" s="74"/>
      <c r="B486" s="74"/>
      <c r="C486" s="74"/>
      <c r="D486" s="74"/>
      <c r="E486" s="37"/>
      <c r="F486" s="74"/>
      <c r="G486" s="74"/>
      <c r="H486" s="74"/>
      <c r="I486" s="74"/>
      <c r="J486" s="83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 x14ac:dyDescent="0.45">
      <c r="A487" s="74"/>
      <c r="B487" s="74"/>
      <c r="C487" s="74"/>
      <c r="D487" s="74"/>
      <c r="E487" s="37"/>
      <c r="F487" s="74"/>
      <c r="G487" s="74"/>
      <c r="H487" s="74"/>
      <c r="I487" s="74"/>
      <c r="J487" s="83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 x14ac:dyDescent="0.45">
      <c r="A488" s="74"/>
      <c r="B488" s="74"/>
      <c r="C488" s="74"/>
      <c r="D488" s="74"/>
      <c r="E488" s="37"/>
      <c r="F488" s="74"/>
      <c r="G488" s="74"/>
      <c r="H488" s="74"/>
      <c r="I488" s="74"/>
      <c r="J488" s="83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 x14ac:dyDescent="0.45">
      <c r="A489" s="74"/>
      <c r="B489" s="74"/>
      <c r="C489" s="74"/>
      <c r="D489" s="74"/>
      <c r="E489" s="37"/>
      <c r="F489" s="74"/>
      <c r="G489" s="74"/>
      <c r="H489" s="74"/>
      <c r="I489" s="74"/>
      <c r="J489" s="83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 x14ac:dyDescent="0.45">
      <c r="A490" s="74"/>
      <c r="B490" s="74"/>
      <c r="C490" s="74"/>
      <c r="D490" s="74"/>
      <c r="E490" s="37"/>
      <c r="F490" s="74"/>
      <c r="G490" s="74"/>
      <c r="H490" s="74"/>
      <c r="I490" s="74"/>
      <c r="J490" s="83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 x14ac:dyDescent="0.45">
      <c r="A491" s="74"/>
      <c r="B491" s="74"/>
      <c r="C491" s="74"/>
      <c r="D491" s="74"/>
      <c r="E491" s="37"/>
      <c r="F491" s="74"/>
      <c r="G491" s="74"/>
      <c r="H491" s="74"/>
      <c r="I491" s="74"/>
      <c r="J491" s="83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 x14ac:dyDescent="0.45">
      <c r="A492" s="74"/>
      <c r="B492" s="74"/>
      <c r="C492" s="74"/>
      <c r="D492" s="74"/>
      <c r="E492" s="37"/>
      <c r="F492" s="74"/>
      <c r="G492" s="74"/>
      <c r="H492" s="74"/>
      <c r="I492" s="74"/>
      <c r="J492" s="83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 x14ac:dyDescent="0.45">
      <c r="A493" s="74"/>
      <c r="B493" s="74"/>
      <c r="C493" s="74"/>
      <c r="D493" s="74"/>
      <c r="E493" s="37"/>
      <c r="F493" s="74"/>
      <c r="G493" s="74"/>
      <c r="H493" s="74"/>
      <c r="I493" s="74"/>
      <c r="J493" s="83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 x14ac:dyDescent="0.45">
      <c r="A494" s="74"/>
      <c r="B494" s="74"/>
      <c r="C494" s="74"/>
      <c r="D494" s="74"/>
      <c r="E494" s="37"/>
      <c r="F494" s="74"/>
      <c r="G494" s="74"/>
      <c r="H494" s="74"/>
      <c r="I494" s="74"/>
      <c r="J494" s="83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 x14ac:dyDescent="0.45">
      <c r="A495" s="74"/>
      <c r="B495" s="74"/>
      <c r="C495" s="74"/>
      <c r="D495" s="74"/>
      <c r="E495" s="37"/>
      <c r="F495" s="74"/>
      <c r="G495" s="74"/>
      <c r="H495" s="74"/>
      <c r="I495" s="74"/>
      <c r="J495" s="83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 x14ac:dyDescent="0.45">
      <c r="A496" s="74"/>
      <c r="B496" s="74"/>
      <c r="C496" s="74"/>
      <c r="D496" s="74"/>
      <c r="E496" s="37"/>
      <c r="F496" s="74"/>
      <c r="G496" s="74"/>
      <c r="H496" s="74"/>
      <c r="I496" s="74"/>
      <c r="J496" s="83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 x14ac:dyDescent="0.45">
      <c r="A497" s="74"/>
      <c r="B497" s="74"/>
      <c r="C497" s="74"/>
      <c r="D497" s="74"/>
      <c r="E497" s="37"/>
      <c r="F497" s="74"/>
      <c r="G497" s="74"/>
      <c r="H497" s="74"/>
      <c r="I497" s="74"/>
      <c r="J497" s="83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 x14ac:dyDescent="0.45">
      <c r="A498" s="74"/>
      <c r="B498" s="74"/>
      <c r="C498" s="74"/>
      <c r="D498" s="74"/>
      <c r="E498" s="37"/>
      <c r="F498" s="74"/>
      <c r="G498" s="74"/>
      <c r="H498" s="74"/>
      <c r="I498" s="74"/>
      <c r="J498" s="83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 x14ac:dyDescent="0.45">
      <c r="A499" s="74"/>
      <c r="B499" s="74"/>
      <c r="C499" s="74"/>
      <c r="D499" s="74"/>
      <c r="E499" s="37"/>
      <c r="F499" s="74"/>
      <c r="G499" s="74"/>
      <c r="H499" s="74"/>
      <c r="I499" s="74"/>
      <c r="J499" s="83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 x14ac:dyDescent="0.45">
      <c r="A500" s="74"/>
      <c r="B500" s="74"/>
      <c r="C500" s="74"/>
      <c r="D500" s="74"/>
      <c r="E500" s="37"/>
      <c r="F500" s="74"/>
      <c r="G500" s="74"/>
      <c r="H500" s="74"/>
      <c r="I500" s="74"/>
      <c r="J500" s="83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 x14ac:dyDescent="0.45">
      <c r="A501" s="74"/>
      <c r="B501" s="74"/>
      <c r="C501" s="74"/>
      <c r="D501" s="74"/>
      <c r="E501" s="37"/>
      <c r="F501" s="74"/>
      <c r="G501" s="74"/>
      <c r="H501" s="74"/>
      <c r="I501" s="74"/>
      <c r="J501" s="83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 x14ac:dyDescent="0.45">
      <c r="A502" s="74"/>
      <c r="B502" s="74"/>
      <c r="C502" s="74"/>
      <c r="D502" s="74"/>
      <c r="E502" s="37"/>
      <c r="F502" s="74"/>
      <c r="G502" s="74"/>
      <c r="H502" s="74"/>
      <c r="I502" s="74"/>
      <c r="J502" s="83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 x14ac:dyDescent="0.45">
      <c r="A503" s="74"/>
      <c r="B503" s="74"/>
      <c r="C503" s="74"/>
      <c r="D503" s="74"/>
      <c r="E503" s="37"/>
      <c r="F503" s="74"/>
      <c r="G503" s="74"/>
      <c r="H503" s="74"/>
      <c r="I503" s="74"/>
      <c r="J503" s="83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 x14ac:dyDescent="0.45">
      <c r="A504" s="74"/>
      <c r="B504" s="74"/>
      <c r="C504" s="74"/>
      <c r="D504" s="74"/>
      <c r="E504" s="37"/>
      <c r="F504" s="74"/>
      <c r="G504" s="74"/>
      <c r="H504" s="74"/>
      <c r="I504" s="74"/>
      <c r="J504" s="83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 x14ac:dyDescent="0.45">
      <c r="A505" s="74"/>
      <c r="B505" s="74"/>
      <c r="C505" s="74"/>
      <c r="D505" s="74"/>
      <c r="E505" s="37"/>
      <c r="F505" s="74"/>
      <c r="G505" s="74"/>
      <c r="H505" s="74"/>
      <c r="I505" s="74"/>
      <c r="J505" s="83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 x14ac:dyDescent="0.45">
      <c r="A506" s="74"/>
      <c r="B506" s="74"/>
      <c r="C506" s="74"/>
      <c r="D506" s="74"/>
      <c r="E506" s="37"/>
      <c r="F506" s="74"/>
      <c r="G506" s="74"/>
      <c r="H506" s="74"/>
      <c r="I506" s="74"/>
      <c r="J506" s="83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 x14ac:dyDescent="0.45">
      <c r="A507" s="74"/>
      <c r="B507" s="74"/>
      <c r="C507" s="74"/>
      <c r="D507" s="74"/>
      <c r="E507" s="37"/>
      <c r="F507" s="74"/>
      <c r="G507" s="74"/>
      <c r="H507" s="74"/>
      <c r="I507" s="74"/>
      <c r="J507" s="83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 x14ac:dyDescent="0.45">
      <c r="A508" s="74"/>
      <c r="B508" s="74"/>
      <c r="C508" s="74"/>
      <c r="D508" s="74"/>
      <c r="E508" s="37"/>
      <c r="F508" s="74"/>
      <c r="G508" s="74"/>
      <c r="H508" s="74"/>
      <c r="I508" s="74"/>
      <c r="J508" s="83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 x14ac:dyDescent="0.45">
      <c r="A509" s="74"/>
      <c r="B509" s="74"/>
      <c r="C509" s="74"/>
      <c r="D509" s="74"/>
      <c r="E509" s="37"/>
      <c r="F509" s="74"/>
      <c r="G509" s="74"/>
      <c r="H509" s="74"/>
      <c r="I509" s="74"/>
      <c r="J509" s="83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 x14ac:dyDescent="0.45">
      <c r="A510" s="74"/>
      <c r="B510" s="74"/>
      <c r="C510" s="74"/>
      <c r="D510" s="74"/>
      <c r="E510" s="37"/>
      <c r="F510" s="74"/>
      <c r="G510" s="74"/>
      <c r="H510" s="74"/>
      <c r="I510" s="74"/>
      <c r="J510" s="83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 x14ac:dyDescent="0.45">
      <c r="A511" s="74"/>
      <c r="B511" s="74"/>
      <c r="C511" s="74"/>
      <c r="D511" s="74"/>
      <c r="E511" s="37"/>
      <c r="F511" s="74"/>
      <c r="G511" s="74"/>
      <c r="H511" s="74"/>
      <c r="I511" s="74"/>
      <c r="J511" s="83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 x14ac:dyDescent="0.45">
      <c r="A512" s="74"/>
      <c r="B512" s="74"/>
      <c r="C512" s="74"/>
      <c r="D512" s="74"/>
      <c r="E512" s="37"/>
      <c r="F512" s="74"/>
      <c r="G512" s="74"/>
      <c r="H512" s="74"/>
      <c r="I512" s="74"/>
      <c r="J512" s="83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 x14ac:dyDescent="0.45">
      <c r="A513" s="74"/>
      <c r="B513" s="74"/>
      <c r="C513" s="74"/>
      <c r="D513" s="74"/>
      <c r="E513" s="37"/>
      <c r="F513" s="74"/>
      <c r="G513" s="74"/>
      <c r="H513" s="74"/>
      <c r="I513" s="74"/>
      <c r="J513" s="83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 x14ac:dyDescent="0.45">
      <c r="A514" s="74"/>
      <c r="B514" s="74"/>
      <c r="C514" s="74"/>
      <c r="D514" s="74"/>
      <c r="E514" s="37"/>
      <c r="F514" s="74"/>
      <c r="G514" s="74"/>
      <c r="H514" s="74"/>
      <c r="I514" s="74"/>
      <c r="J514" s="83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 x14ac:dyDescent="0.45">
      <c r="A515" s="74"/>
      <c r="B515" s="74"/>
      <c r="C515" s="74"/>
      <c r="D515" s="74"/>
      <c r="E515" s="37"/>
      <c r="F515" s="74"/>
      <c r="G515" s="74"/>
      <c r="H515" s="74"/>
      <c r="I515" s="74"/>
      <c r="J515" s="83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 x14ac:dyDescent="0.45">
      <c r="A516" s="74"/>
      <c r="B516" s="74"/>
      <c r="C516" s="74"/>
      <c r="D516" s="74"/>
      <c r="E516" s="37"/>
      <c r="F516" s="74"/>
      <c r="G516" s="74"/>
      <c r="H516" s="74"/>
      <c r="I516" s="74"/>
      <c r="J516" s="83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 x14ac:dyDescent="0.45">
      <c r="A517" s="74"/>
      <c r="B517" s="74"/>
      <c r="C517" s="74"/>
      <c r="D517" s="74"/>
      <c r="E517" s="37"/>
      <c r="F517" s="74"/>
      <c r="G517" s="74"/>
      <c r="H517" s="74"/>
      <c r="I517" s="74"/>
      <c r="J517" s="83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 x14ac:dyDescent="0.45">
      <c r="A518" s="74"/>
      <c r="B518" s="74"/>
      <c r="C518" s="74"/>
      <c r="D518" s="74"/>
      <c r="E518" s="37"/>
      <c r="F518" s="74"/>
      <c r="G518" s="74"/>
      <c r="H518" s="74"/>
      <c r="I518" s="74"/>
      <c r="J518" s="83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 x14ac:dyDescent="0.45">
      <c r="A519" s="74"/>
      <c r="B519" s="74"/>
      <c r="C519" s="74"/>
      <c r="D519" s="74"/>
      <c r="E519" s="37"/>
      <c r="F519" s="74"/>
      <c r="G519" s="74"/>
      <c r="H519" s="74"/>
      <c r="I519" s="74"/>
      <c r="J519" s="83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 x14ac:dyDescent="0.45">
      <c r="A520" s="74"/>
      <c r="B520" s="74"/>
      <c r="C520" s="74"/>
      <c r="D520" s="74"/>
      <c r="E520" s="37"/>
      <c r="F520" s="74"/>
      <c r="G520" s="74"/>
      <c r="H520" s="74"/>
      <c r="I520" s="74"/>
      <c r="J520" s="83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 x14ac:dyDescent="0.45">
      <c r="A521" s="74"/>
      <c r="B521" s="74"/>
      <c r="C521" s="74"/>
      <c r="D521" s="74"/>
      <c r="E521" s="37"/>
      <c r="F521" s="74"/>
      <c r="G521" s="74"/>
      <c r="H521" s="74"/>
      <c r="I521" s="74"/>
      <c r="J521" s="83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 x14ac:dyDescent="0.45">
      <c r="A522" s="74"/>
      <c r="B522" s="74"/>
      <c r="C522" s="74"/>
      <c r="D522" s="74"/>
      <c r="E522" s="37"/>
      <c r="F522" s="74"/>
      <c r="G522" s="74"/>
      <c r="H522" s="74"/>
      <c r="I522" s="74"/>
      <c r="J522" s="83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 x14ac:dyDescent="0.45">
      <c r="A523" s="74"/>
      <c r="B523" s="74"/>
      <c r="C523" s="74"/>
      <c r="D523" s="74"/>
      <c r="E523" s="37"/>
      <c r="F523" s="74"/>
      <c r="G523" s="74"/>
      <c r="H523" s="74"/>
      <c r="I523" s="74"/>
      <c r="J523" s="83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 x14ac:dyDescent="0.45">
      <c r="A524" s="74"/>
      <c r="B524" s="74"/>
      <c r="C524" s="74"/>
      <c r="D524" s="74"/>
      <c r="E524" s="37"/>
      <c r="F524" s="74"/>
      <c r="G524" s="74"/>
      <c r="H524" s="74"/>
      <c r="I524" s="74"/>
      <c r="J524" s="83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 x14ac:dyDescent="0.45">
      <c r="A525" s="74"/>
      <c r="B525" s="74"/>
      <c r="C525" s="74"/>
      <c r="D525" s="74"/>
      <c r="E525" s="37"/>
      <c r="F525" s="74"/>
      <c r="G525" s="74"/>
      <c r="H525" s="74"/>
      <c r="I525" s="74"/>
      <c r="J525" s="83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 x14ac:dyDescent="0.45">
      <c r="A526" s="74"/>
      <c r="B526" s="74"/>
      <c r="C526" s="74"/>
      <c r="D526" s="74"/>
      <c r="E526" s="37"/>
      <c r="F526" s="74"/>
      <c r="G526" s="74"/>
      <c r="H526" s="74"/>
      <c r="I526" s="74"/>
      <c r="J526" s="83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 x14ac:dyDescent="0.45">
      <c r="A527" s="74"/>
      <c r="B527" s="74"/>
      <c r="C527" s="74"/>
      <c r="D527" s="74"/>
      <c r="E527" s="37"/>
      <c r="F527" s="74"/>
      <c r="G527" s="74"/>
      <c r="H527" s="74"/>
      <c r="I527" s="74"/>
      <c r="J527" s="83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 x14ac:dyDescent="0.45">
      <c r="A528" s="74"/>
      <c r="B528" s="74"/>
      <c r="C528" s="74"/>
      <c r="D528" s="74"/>
      <c r="E528" s="37"/>
      <c r="F528" s="74"/>
      <c r="G528" s="74"/>
      <c r="H528" s="74"/>
      <c r="I528" s="74"/>
      <c r="J528" s="83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 x14ac:dyDescent="0.45">
      <c r="A529" s="74"/>
      <c r="B529" s="74"/>
      <c r="C529" s="74"/>
      <c r="D529" s="74"/>
      <c r="E529" s="37"/>
      <c r="F529" s="74"/>
      <c r="G529" s="74"/>
      <c r="H529" s="74"/>
      <c r="I529" s="74"/>
      <c r="J529" s="83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 x14ac:dyDescent="0.45">
      <c r="A530" s="74"/>
      <c r="B530" s="74"/>
      <c r="C530" s="74"/>
      <c r="D530" s="74"/>
      <c r="E530" s="37"/>
      <c r="F530" s="74"/>
      <c r="G530" s="74"/>
      <c r="H530" s="74"/>
      <c r="I530" s="74"/>
      <c r="J530" s="83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 x14ac:dyDescent="0.45">
      <c r="A531" s="74"/>
      <c r="B531" s="74"/>
      <c r="C531" s="74"/>
      <c r="D531" s="74"/>
      <c r="E531" s="37"/>
      <c r="F531" s="74"/>
      <c r="G531" s="74"/>
      <c r="H531" s="74"/>
      <c r="I531" s="74"/>
      <c r="J531" s="83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 x14ac:dyDescent="0.45">
      <c r="A532" s="74"/>
      <c r="B532" s="74"/>
      <c r="C532" s="74"/>
      <c r="D532" s="74"/>
      <c r="E532" s="37"/>
      <c r="F532" s="74"/>
      <c r="G532" s="74"/>
      <c r="H532" s="74"/>
      <c r="I532" s="74"/>
      <c r="J532" s="83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 x14ac:dyDescent="0.45">
      <c r="A533" s="74"/>
      <c r="B533" s="74"/>
      <c r="C533" s="74"/>
      <c r="D533" s="74"/>
      <c r="E533" s="37"/>
      <c r="F533" s="74"/>
      <c r="G533" s="74"/>
      <c r="H533" s="74"/>
      <c r="I533" s="74"/>
      <c r="J533" s="83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 x14ac:dyDescent="0.45">
      <c r="A534" s="74"/>
      <c r="B534" s="74"/>
      <c r="C534" s="74"/>
      <c r="D534" s="74"/>
      <c r="E534" s="37"/>
      <c r="F534" s="74"/>
      <c r="G534" s="74"/>
      <c r="H534" s="74"/>
      <c r="I534" s="74"/>
      <c r="J534" s="83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 x14ac:dyDescent="0.45">
      <c r="A535" s="74"/>
      <c r="B535" s="74"/>
      <c r="C535" s="74"/>
      <c r="D535" s="74"/>
      <c r="E535" s="37"/>
      <c r="F535" s="74"/>
      <c r="G535" s="74"/>
      <c r="H535" s="74"/>
      <c r="I535" s="74"/>
      <c r="J535" s="83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 x14ac:dyDescent="0.45">
      <c r="A536" s="74"/>
      <c r="B536" s="74"/>
      <c r="C536" s="74"/>
      <c r="D536" s="74"/>
      <c r="E536" s="37"/>
      <c r="F536" s="74"/>
      <c r="G536" s="74"/>
      <c r="H536" s="74"/>
      <c r="I536" s="74"/>
      <c r="J536" s="83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 x14ac:dyDescent="0.45">
      <c r="A537" s="74"/>
      <c r="B537" s="74"/>
      <c r="C537" s="74"/>
      <c r="D537" s="74"/>
      <c r="E537" s="37"/>
      <c r="F537" s="74"/>
      <c r="G537" s="74"/>
      <c r="H537" s="74"/>
      <c r="I537" s="74"/>
      <c r="J537" s="83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 x14ac:dyDescent="0.45">
      <c r="A538" s="74"/>
      <c r="B538" s="74"/>
      <c r="C538" s="74"/>
      <c r="D538" s="74"/>
      <c r="E538" s="37"/>
      <c r="F538" s="74"/>
      <c r="G538" s="74"/>
      <c r="H538" s="74"/>
      <c r="I538" s="74"/>
      <c r="J538" s="83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 x14ac:dyDescent="0.45">
      <c r="A539" s="74"/>
      <c r="B539" s="74"/>
      <c r="C539" s="74"/>
      <c r="D539" s="74"/>
      <c r="E539" s="37"/>
      <c r="F539" s="74"/>
      <c r="G539" s="74"/>
      <c r="H539" s="74"/>
      <c r="I539" s="74"/>
      <c r="J539" s="83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 x14ac:dyDescent="0.45">
      <c r="A540" s="74"/>
      <c r="B540" s="74"/>
      <c r="C540" s="74"/>
      <c r="D540" s="74"/>
      <c r="E540" s="37"/>
      <c r="F540" s="74"/>
      <c r="G540" s="74"/>
      <c r="H540" s="74"/>
      <c r="I540" s="74"/>
      <c r="J540" s="83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 x14ac:dyDescent="0.45">
      <c r="A541" s="74"/>
      <c r="B541" s="74"/>
      <c r="C541" s="74"/>
      <c r="D541" s="74"/>
      <c r="E541" s="37"/>
      <c r="F541" s="74"/>
      <c r="G541" s="74"/>
      <c r="H541" s="74"/>
      <c r="I541" s="74"/>
      <c r="J541" s="83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 x14ac:dyDescent="0.45">
      <c r="A542" s="74"/>
      <c r="B542" s="74"/>
      <c r="C542" s="74"/>
      <c r="D542" s="74"/>
      <c r="E542" s="37"/>
      <c r="F542" s="74"/>
      <c r="G542" s="74"/>
      <c r="H542" s="74"/>
      <c r="I542" s="74"/>
      <c r="J542" s="83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 x14ac:dyDescent="0.45">
      <c r="A543" s="74"/>
      <c r="B543" s="74"/>
      <c r="C543" s="74"/>
      <c r="D543" s="74"/>
      <c r="E543" s="37"/>
      <c r="F543" s="74"/>
      <c r="G543" s="74"/>
      <c r="H543" s="74"/>
      <c r="I543" s="74"/>
      <c r="J543" s="83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 x14ac:dyDescent="0.45">
      <c r="A544" s="74"/>
      <c r="B544" s="74"/>
      <c r="C544" s="74"/>
      <c r="D544" s="74"/>
      <c r="E544" s="37"/>
      <c r="F544" s="74"/>
      <c r="G544" s="74"/>
      <c r="H544" s="74"/>
      <c r="I544" s="74"/>
      <c r="J544" s="83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 x14ac:dyDescent="0.45">
      <c r="A545" s="74"/>
      <c r="B545" s="74"/>
      <c r="C545" s="74"/>
      <c r="D545" s="74"/>
      <c r="E545" s="37"/>
      <c r="F545" s="74"/>
      <c r="G545" s="74"/>
      <c r="H545" s="74"/>
      <c r="I545" s="74"/>
      <c r="J545" s="83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 x14ac:dyDescent="0.45">
      <c r="A546" s="74"/>
      <c r="B546" s="74"/>
      <c r="C546" s="74"/>
      <c r="D546" s="74"/>
      <c r="E546" s="37"/>
      <c r="F546" s="74"/>
      <c r="G546" s="74"/>
      <c r="H546" s="74"/>
      <c r="I546" s="74"/>
      <c r="J546" s="83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 x14ac:dyDescent="0.45">
      <c r="A547" s="74"/>
      <c r="B547" s="74"/>
      <c r="C547" s="74"/>
      <c r="D547" s="74"/>
      <c r="E547" s="37"/>
      <c r="F547" s="74"/>
      <c r="G547" s="74"/>
      <c r="H547" s="74"/>
      <c r="I547" s="74"/>
      <c r="J547" s="83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 x14ac:dyDescent="0.45">
      <c r="A548" s="74"/>
      <c r="B548" s="74"/>
      <c r="C548" s="74"/>
      <c r="D548" s="74"/>
      <c r="E548" s="37"/>
      <c r="F548" s="74"/>
      <c r="G548" s="74"/>
      <c r="H548" s="74"/>
      <c r="I548" s="74"/>
      <c r="J548" s="83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 x14ac:dyDescent="0.45">
      <c r="A549" s="74"/>
      <c r="B549" s="74"/>
      <c r="C549" s="74"/>
      <c r="D549" s="74"/>
      <c r="E549" s="37"/>
      <c r="F549" s="74"/>
      <c r="G549" s="74"/>
      <c r="H549" s="74"/>
      <c r="I549" s="74"/>
      <c r="J549" s="83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 x14ac:dyDescent="0.45">
      <c r="A550" s="74"/>
      <c r="B550" s="74"/>
      <c r="C550" s="74"/>
      <c r="D550" s="74"/>
      <c r="E550" s="37"/>
      <c r="F550" s="74"/>
      <c r="G550" s="74"/>
      <c r="H550" s="74"/>
      <c r="I550" s="74"/>
      <c r="J550" s="83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 x14ac:dyDescent="0.45">
      <c r="A551" s="74"/>
      <c r="B551" s="74"/>
      <c r="C551" s="74"/>
      <c r="D551" s="74"/>
      <c r="E551" s="37"/>
      <c r="F551" s="74"/>
      <c r="G551" s="74"/>
      <c r="H551" s="74"/>
      <c r="I551" s="74"/>
      <c r="J551" s="83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 x14ac:dyDescent="0.45">
      <c r="A552" s="74"/>
      <c r="B552" s="74"/>
      <c r="C552" s="74"/>
      <c r="D552" s="74"/>
      <c r="E552" s="37"/>
      <c r="F552" s="74"/>
      <c r="G552" s="74"/>
      <c r="H552" s="74"/>
      <c r="I552" s="74"/>
      <c r="J552" s="83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 x14ac:dyDescent="0.45">
      <c r="A553" s="74"/>
      <c r="B553" s="74"/>
      <c r="C553" s="74"/>
      <c r="D553" s="74"/>
      <c r="E553" s="37"/>
      <c r="F553" s="74"/>
      <c r="G553" s="74"/>
      <c r="H553" s="74"/>
      <c r="I553" s="74"/>
      <c r="J553" s="83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 x14ac:dyDescent="0.45">
      <c r="A554" s="74"/>
      <c r="B554" s="74"/>
      <c r="C554" s="74"/>
      <c r="D554" s="74"/>
      <c r="E554" s="37"/>
      <c r="F554" s="74"/>
      <c r="G554" s="74"/>
      <c r="H554" s="74"/>
      <c r="I554" s="74"/>
      <c r="J554" s="83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 x14ac:dyDescent="0.45">
      <c r="A555" s="74"/>
      <c r="B555" s="74"/>
      <c r="C555" s="74"/>
      <c r="D555" s="74"/>
      <c r="E555" s="37"/>
      <c r="F555" s="74"/>
      <c r="G555" s="74"/>
      <c r="H555" s="74"/>
      <c r="I555" s="74"/>
      <c r="J555" s="83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 x14ac:dyDescent="0.45">
      <c r="A556" s="74"/>
      <c r="B556" s="74"/>
      <c r="C556" s="74"/>
      <c r="D556" s="74"/>
      <c r="E556" s="37"/>
      <c r="F556" s="74"/>
      <c r="G556" s="74"/>
      <c r="H556" s="74"/>
      <c r="I556" s="74"/>
      <c r="J556" s="83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 x14ac:dyDescent="0.45">
      <c r="A557" s="74"/>
      <c r="B557" s="74"/>
      <c r="C557" s="74"/>
      <c r="D557" s="74"/>
      <c r="E557" s="37"/>
      <c r="F557" s="74"/>
      <c r="G557" s="74"/>
      <c r="H557" s="74"/>
      <c r="I557" s="74"/>
      <c r="J557" s="83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 x14ac:dyDescent="0.45">
      <c r="A558" s="74"/>
      <c r="B558" s="74"/>
      <c r="C558" s="74"/>
      <c r="D558" s="74"/>
      <c r="E558" s="37"/>
      <c r="F558" s="74"/>
      <c r="G558" s="74"/>
      <c r="H558" s="74"/>
      <c r="I558" s="74"/>
      <c r="J558" s="83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 x14ac:dyDescent="0.45">
      <c r="A559" s="74"/>
      <c r="B559" s="74"/>
      <c r="C559" s="74"/>
      <c r="D559" s="74"/>
      <c r="E559" s="37"/>
      <c r="F559" s="74"/>
      <c r="G559" s="74"/>
      <c r="H559" s="74"/>
      <c r="I559" s="74"/>
      <c r="J559" s="83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 x14ac:dyDescent="0.45">
      <c r="A560" s="74"/>
      <c r="B560" s="74"/>
      <c r="C560" s="74"/>
      <c r="D560" s="74"/>
      <c r="E560" s="37"/>
      <c r="F560" s="74"/>
      <c r="G560" s="74"/>
      <c r="H560" s="74"/>
      <c r="I560" s="74"/>
      <c r="J560" s="83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 x14ac:dyDescent="0.45">
      <c r="A561" s="74"/>
      <c r="B561" s="74"/>
      <c r="C561" s="74"/>
      <c r="D561" s="74"/>
      <c r="E561" s="37"/>
      <c r="F561" s="74"/>
      <c r="G561" s="74"/>
      <c r="H561" s="74"/>
      <c r="I561" s="74"/>
      <c r="J561" s="83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 x14ac:dyDescent="0.45">
      <c r="A562" s="74"/>
      <c r="B562" s="74"/>
      <c r="C562" s="74"/>
      <c r="D562" s="74"/>
      <c r="E562" s="37"/>
      <c r="F562" s="74"/>
      <c r="G562" s="74"/>
      <c r="H562" s="74"/>
      <c r="I562" s="74"/>
      <c r="J562" s="83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 x14ac:dyDescent="0.45">
      <c r="A563" s="74"/>
      <c r="B563" s="74"/>
      <c r="C563" s="74"/>
      <c r="D563" s="74"/>
      <c r="E563" s="37"/>
      <c r="F563" s="74"/>
      <c r="G563" s="74"/>
      <c r="H563" s="74"/>
      <c r="I563" s="74"/>
      <c r="J563" s="83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 x14ac:dyDescent="0.45">
      <c r="A564" s="74"/>
      <c r="B564" s="74"/>
      <c r="C564" s="74"/>
      <c r="D564" s="74"/>
      <c r="E564" s="37"/>
      <c r="F564" s="74"/>
      <c r="G564" s="74"/>
      <c r="H564" s="74"/>
      <c r="I564" s="74"/>
      <c r="J564" s="83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 x14ac:dyDescent="0.45">
      <c r="A565" s="74"/>
      <c r="B565" s="74"/>
      <c r="C565" s="74"/>
      <c r="D565" s="74"/>
      <c r="E565" s="37"/>
      <c r="F565" s="74"/>
      <c r="G565" s="74"/>
      <c r="H565" s="74"/>
      <c r="I565" s="74"/>
      <c r="J565" s="83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 x14ac:dyDescent="0.45">
      <c r="A566" s="74"/>
      <c r="B566" s="74"/>
      <c r="C566" s="74"/>
      <c r="D566" s="74"/>
      <c r="E566" s="37"/>
      <c r="F566" s="74"/>
      <c r="G566" s="74"/>
      <c r="H566" s="74"/>
      <c r="I566" s="74"/>
      <c r="J566" s="83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 x14ac:dyDescent="0.45">
      <c r="A567" s="74"/>
      <c r="B567" s="74"/>
      <c r="C567" s="74"/>
      <c r="D567" s="74"/>
      <c r="E567" s="37"/>
      <c r="F567" s="74"/>
      <c r="G567" s="74"/>
      <c r="H567" s="74"/>
      <c r="I567" s="74"/>
      <c r="J567" s="83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 x14ac:dyDescent="0.45">
      <c r="A568" s="74"/>
      <c r="B568" s="74"/>
      <c r="C568" s="74"/>
      <c r="D568" s="74"/>
      <c r="E568" s="37"/>
      <c r="F568" s="74"/>
      <c r="G568" s="74"/>
      <c r="H568" s="74"/>
      <c r="I568" s="74"/>
      <c r="J568" s="83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 x14ac:dyDescent="0.45">
      <c r="A569" s="74"/>
      <c r="B569" s="74"/>
      <c r="C569" s="74"/>
      <c r="D569" s="74"/>
      <c r="E569" s="37"/>
      <c r="F569" s="74"/>
      <c r="G569" s="74"/>
      <c r="H569" s="74"/>
      <c r="I569" s="74"/>
      <c r="J569" s="83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 x14ac:dyDescent="0.45">
      <c r="A570" s="74"/>
      <c r="B570" s="74"/>
      <c r="C570" s="74"/>
      <c r="D570" s="74"/>
      <c r="E570" s="37"/>
      <c r="F570" s="74"/>
      <c r="G570" s="74"/>
      <c r="H570" s="74"/>
      <c r="I570" s="74"/>
      <c r="J570" s="83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 x14ac:dyDescent="0.45">
      <c r="A571" s="74"/>
      <c r="B571" s="74"/>
      <c r="C571" s="74"/>
      <c r="D571" s="74"/>
      <c r="E571" s="37"/>
      <c r="F571" s="74"/>
      <c r="G571" s="74"/>
      <c r="H571" s="74"/>
      <c r="I571" s="74"/>
      <c r="J571" s="83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 x14ac:dyDescent="0.45">
      <c r="A572" s="74"/>
      <c r="B572" s="74"/>
      <c r="C572" s="74"/>
      <c r="D572" s="74"/>
      <c r="E572" s="37"/>
      <c r="F572" s="74"/>
      <c r="G572" s="74"/>
      <c r="H572" s="74"/>
      <c r="I572" s="74"/>
      <c r="J572" s="83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 x14ac:dyDescent="0.45">
      <c r="A573" s="74"/>
      <c r="B573" s="74"/>
      <c r="C573" s="74"/>
      <c r="D573" s="74"/>
      <c r="E573" s="37"/>
      <c r="F573" s="74"/>
      <c r="G573" s="74"/>
      <c r="H573" s="74"/>
      <c r="I573" s="74"/>
      <c r="J573" s="83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 x14ac:dyDescent="0.45">
      <c r="A574" s="74"/>
      <c r="B574" s="74"/>
      <c r="C574" s="74"/>
      <c r="D574" s="74"/>
      <c r="E574" s="37"/>
      <c r="F574" s="74"/>
      <c r="G574" s="74"/>
      <c r="H574" s="74"/>
      <c r="I574" s="74"/>
      <c r="J574" s="83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 x14ac:dyDescent="0.45">
      <c r="A575" s="74"/>
      <c r="B575" s="74"/>
      <c r="C575" s="74"/>
      <c r="D575" s="74"/>
      <c r="E575" s="37"/>
      <c r="F575" s="74"/>
      <c r="G575" s="74"/>
      <c r="H575" s="74"/>
      <c r="I575" s="74"/>
      <c r="J575" s="83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 x14ac:dyDescent="0.45">
      <c r="A576" s="74"/>
      <c r="B576" s="74"/>
      <c r="C576" s="74"/>
      <c r="D576" s="74"/>
      <c r="E576" s="37"/>
      <c r="F576" s="74"/>
      <c r="G576" s="74"/>
      <c r="H576" s="74"/>
      <c r="I576" s="74"/>
      <c r="J576" s="83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 x14ac:dyDescent="0.45">
      <c r="A577" s="74"/>
      <c r="B577" s="74"/>
      <c r="C577" s="74"/>
      <c r="D577" s="74"/>
      <c r="E577" s="37"/>
      <c r="F577" s="74"/>
      <c r="G577" s="74"/>
      <c r="H577" s="74"/>
      <c r="I577" s="74"/>
      <c r="J577" s="83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 x14ac:dyDescent="0.45">
      <c r="A578" s="74"/>
      <c r="B578" s="74"/>
      <c r="C578" s="74"/>
      <c r="D578" s="74"/>
      <c r="E578" s="37"/>
      <c r="F578" s="74"/>
      <c r="G578" s="74"/>
      <c r="H578" s="74"/>
      <c r="I578" s="74"/>
      <c r="J578" s="83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 x14ac:dyDescent="0.45">
      <c r="A579" s="74"/>
      <c r="B579" s="74"/>
      <c r="C579" s="74"/>
      <c r="D579" s="74"/>
      <c r="E579" s="37"/>
      <c r="F579" s="74"/>
      <c r="G579" s="74"/>
      <c r="H579" s="74"/>
      <c r="I579" s="74"/>
      <c r="J579" s="83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 x14ac:dyDescent="0.45">
      <c r="A580" s="74"/>
      <c r="B580" s="74"/>
      <c r="C580" s="74"/>
      <c r="D580" s="74"/>
      <c r="E580" s="37"/>
      <c r="F580" s="74"/>
      <c r="G580" s="74"/>
      <c r="H580" s="74"/>
      <c r="I580" s="74"/>
      <c r="J580" s="83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 x14ac:dyDescent="0.45">
      <c r="A581" s="74"/>
      <c r="B581" s="74"/>
      <c r="C581" s="74"/>
      <c r="D581" s="74"/>
      <c r="E581" s="37"/>
      <c r="F581" s="74"/>
      <c r="G581" s="74"/>
      <c r="H581" s="74"/>
      <c r="I581" s="74"/>
      <c r="J581" s="83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 x14ac:dyDescent="0.45">
      <c r="A582" s="74"/>
      <c r="B582" s="74"/>
      <c r="C582" s="74"/>
      <c r="D582" s="74"/>
      <c r="E582" s="37"/>
      <c r="F582" s="74"/>
      <c r="G582" s="74"/>
      <c r="H582" s="74"/>
      <c r="I582" s="74"/>
      <c r="J582" s="83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 x14ac:dyDescent="0.45">
      <c r="A583" s="74"/>
      <c r="B583" s="74"/>
      <c r="C583" s="74"/>
      <c r="D583" s="74"/>
      <c r="E583" s="37"/>
      <c r="F583" s="74"/>
      <c r="G583" s="74"/>
      <c r="H583" s="74"/>
      <c r="I583" s="74"/>
      <c r="J583" s="83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 x14ac:dyDescent="0.45">
      <c r="A584" s="74"/>
      <c r="B584" s="74"/>
      <c r="C584" s="74"/>
      <c r="D584" s="74"/>
      <c r="E584" s="37"/>
      <c r="F584" s="74"/>
      <c r="G584" s="74"/>
      <c r="H584" s="74"/>
      <c r="I584" s="74"/>
      <c r="J584" s="83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 x14ac:dyDescent="0.45">
      <c r="A585" s="74"/>
      <c r="B585" s="74"/>
      <c r="C585" s="74"/>
      <c r="D585" s="74"/>
      <c r="E585" s="37"/>
      <c r="F585" s="74"/>
      <c r="G585" s="74"/>
      <c r="H585" s="74"/>
      <c r="I585" s="74"/>
      <c r="J585" s="83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 x14ac:dyDescent="0.45">
      <c r="A586" s="74"/>
      <c r="B586" s="74"/>
      <c r="C586" s="74"/>
      <c r="D586" s="74"/>
      <c r="E586" s="37"/>
      <c r="F586" s="74"/>
      <c r="G586" s="74"/>
      <c r="H586" s="74"/>
      <c r="I586" s="74"/>
      <c r="J586" s="83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 x14ac:dyDescent="0.45">
      <c r="A587" s="74"/>
      <c r="B587" s="74"/>
      <c r="C587" s="74"/>
      <c r="D587" s="74"/>
      <c r="E587" s="37"/>
      <c r="F587" s="74"/>
      <c r="G587" s="74"/>
      <c r="H587" s="74"/>
      <c r="I587" s="74"/>
      <c r="J587" s="83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 x14ac:dyDescent="0.45">
      <c r="A588" s="74"/>
      <c r="B588" s="74"/>
      <c r="C588" s="74"/>
      <c r="D588" s="74"/>
      <c r="E588" s="37"/>
      <c r="F588" s="74"/>
      <c r="G588" s="74"/>
      <c r="H588" s="74"/>
      <c r="I588" s="74"/>
      <c r="J588" s="83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 x14ac:dyDescent="0.45">
      <c r="A589" s="74"/>
      <c r="B589" s="74"/>
      <c r="C589" s="74"/>
      <c r="D589" s="74"/>
      <c r="E589" s="37"/>
      <c r="F589" s="74"/>
      <c r="G589" s="74"/>
      <c r="H589" s="74"/>
      <c r="I589" s="74"/>
      <c r="J589" s="83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 x14ac:dyDescent="0.45">
      <c r="A590" s="74"/>
      <c r="B590" s="74"/>
      <c r="C590" s="74"/>
      <c r="D590" s="74"/>
      <c r="E590" s="37"/>
      <c r="F590" s="74"/>
      <c r="G590" s="74"/>
      <c r="H590" s="74"/>
      <c r="I590" s="74"/>
      <c r="J590" s="83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 x14ac:dyDescent="0.45">
      <c r="A591" s="74"/>
      <c r="B591" s="74"/>
      <c r="C591" s="74"/>
      <c r="D591" s="74"/>
      <c r="E591" s="37"/>
      <c r="F591" s="74"/>
      <c r="G591" s="74"/>
      <c r="H591" s="74"/>
      <c r="I591" s="74"/>
      <c r="J591" s="83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 x14ac:dyDescent="0.45">
      <c r="A592" s="74"/>
      <c r="B592" s="74"/>
      <c r="C592" s="74"/>
      <c r="D592" s="74"/>
      <c r="E592" s="37"/>
      <c r="F592" s="74"/>
      <c r="G592" s="74"/>
      <c r="H592" s="74"/>
      <c r="I592" s="74"/>
      <c r="J592" s="83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 x14ac:dyDescent="0.45">
      <c r="A593" s="74"/>
      <c r="B593" s="74"/>
      <c r="C593" s="74"/>
      <c r="D593" s="74"/>
      <c r="E593" s="37"/>
      <c r="F593" s="74"/>
      <c r="G593" s="74"/>
      <c r="H593" s="74"/>
      <c r="I593" s="74"/>
      <c r="J593" s="83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 x14ac:dyDescent="0.45">
      <c r="A594" s="74"/>
      <c r="B594" s="74"/>
      <c r="C594" s="74"/>
      <c r="D594" s="74"/>
      <c r="E594" s="37"/>
      <c r="F594" s="74"/>
      <c r="G594" s="74"/>
      <c r="H594" s="74"/>
      <c r="I594" s="74"/>
      <c r="J594" s="83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 x14ac:dyDescent="0.45">
      <c r="A595" s="74"/>
      <c r="B595" s="74"/>
      <c r="C595" s="74"/>
      <c r="D595" s="74"/>
      <c r="E595" s="37"/>
      <c r="F595" s="74"/>
      <c r="G595" s="74"/>
      <c r="H595" s="74"/>
      <c r="I595" s="74"/>
      <c r="J595" s="83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 x14ac:dyDescent="0.45">
      <c r="A596" s="74"/>
      <c r="B596" s="74"/>
      <c r="C596" s="74"/>
      <c r="D596" s="74"/>
      <c r="E596" s="37"/>
      <c r="F596" s="74"/>
      <c r="G596" s="74"/>
      <c r="H596" s="74"/>
      <c r="I596" s="74"/>
      <c r="J596" s="83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 x14ac:dyDescent="0.45">
      <c r="A597" s="74"/>
      <c r="B597" s="74"/>
      <c r="C597" s="74"/>
      <c r="D597" s="74"/>
      <c r="E597" s="37"/>
      <c r="F597" s="74"/>
      <c r="G597" s="74"/>
      <c r="H597" s="74"/>
      <c r="I597" s="74"/>
      <c r="J597" s="83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 x14ac:dyDescent="0.45">
      <c r="A598" s="74"/>
      <c r="B598" s="74"/>
      <c r="C598" s="74"/>
      <c r="D598" s="74"/>
      <c r="E598" s="37"/>
      <c r="F598" s="74"/>
      <c r="G598" s="74"/>
      <c r="H598" s="74"/>
      <c r="I598" s="74"/>
      <c r="J598" s="83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 x14ac:dyDescent="0.45">
      <c r="A599" s="74"/>
      <c r="B599" s="74"/>
      <c r="C599" s="74"/>
      <c r="D599" s="74"/>
      <c r="E599" s="37"/>
      <c r="F599" s="74"/>
      <c r="G599" s="74"/>
      <c r="H599" s="74"/>
      <c r="I599" s="74"/>
      <c r="J599" s="83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 x14ac:dyDescent="0.45">
      <c r="A600" s="74"/>
      <c r="B600" s="74"/>
      <c r="C600" s="74"/>
      <c r="D600" s="74"/>
      <c r="E600" s="37"/>
      <c r="F600" s="74"/>
      <c r="G600" s="74"/>
      <c r="H600" s="74"/>
      <c r="I600" s="74"/>
      <c r="J600" s="83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 x14ac:dyDescent="0.45">
      <c r="A601" s="74"/>
      <c r="B601" s="74"/>
      <c r="C601" s="74"/>
      <c r="D601" s="74"/>
      <c r="E601" s="37"/>
      <c r="F601" s="74"/>
      <c r="G601" s="74"/>
      <c r="H601" s="74"/>
      <c r="I601" s="74"/>
      <c r="J601" s="83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 x14ac:dyDescent="0.45">
      <c r="A602" s="74"/>
      <c r="B602" s="74"/>
      <c r="C602" s="74"/>
      <c r="D602" s="74"/>
      <c r="E602" s="37"/>
      <c r="F602" s="74"/>
      <c r="G602" s="74"/>
      <c r="H602" s="74"/>
      <c r="I602" s="74"/>
      <c r="J602" s="83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 x14ac:dyDescent="0.45">
      <c r="A603" s="74"/>
      <c r="B603" s="74"/>
      <c r="C603" s="74"/>
      <c r="D603" s="74"/>
      <c r="E603" s="37"/>
      <c r="F603" s="74"/>
      <c r="G603" s="74"/>
      <c r="H603" s="74"/>
      <c r="I603" s="74"/>
      <c r="J603" s="83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 x14ac:dyDescent="0.45">
      <c r="A604" s="74"/>
      <c r="B604" s="74"/>
      <c r="C604" s="74"/>
      <c r="D604" s="74"/>
      <c r="E604" s="37"/>
      <c r="F604" s="74"/>
      <c r="G604" s="74"/>
      <c r="H604" s="74"/>
      <c r="I604" s="74"/>
      <c r="J604" s="83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 x14ac:dyDescent="0.45">
      <c r="A605" s="74"/>
      <c r="B605" s="74"/>
      <c r="C605" s="74"/>
      <c r="D605" s="74"/>
      <c r="E605" s="37"/>
      <c r="F605" s="74"/>
      <c r="G605" s="74"/>
      <c r="H605" s="74"/>
      <c r="I605" s="74"/>
      <c r="J605" s="83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 x14ac:dyDescent="0.45">
      <c r="A606" s="74"/>
      <c r="B606" s="74"/>
      <c r="C606" s="74"/>
      <c r="D606" s="74"/>
      <c r="E606" s="37"/>
      <c r="F606" s="74"/>
      <c r="G606" s="74"/>
      <c r="H606" s="74"/>
      <c r="I606" s="74"/>
      <c r="J606" s="83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 x14ac:dyDescent="0.45">
      <c r="A607" s="74"/>
      <c r="B607" s="74"/>
      <c r="C607" s="74"/>
      <c r="D607" s="74"/>
      <c r="E607" s="37"/>
      <c r="F607" s="74"/>
      <c r="G607" s="74"/>
      <c r="H607" s="74"/>
      <c r="I607" s="74"/>
      <c r="J607" s="83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 x14ac:dyDescent="0.45">
      <c r="A608" s="74"/>
      <c r="B608" s="74"/>
      <c r="C608" s="74"/>
      <c r="D608" s="74"/>
      <c r="E608" s="37"/>
      <c r="F608" s="74"/>
      <c r="G608" s="74"/>
      <c r="H608" s="74"/>
      <c r="I608" s="74"/>
      <c r="J608" s="83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 x14ac:dyDescent="0.45">
      <c r="A609" s="74"/>
      <c r="B609" s="74"/>
      <c r="C609" s="74"/>
      <c r="D609" s="74"/>
      <c r="E609" s="37"/>
      <c r="F609" s="74"/>
      <c r="G609" s="74"/>
      <c r="H609" s="74"/>
      <c r="I609" s="74"/>
      <c r="J609" s="83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 x14ac:dyDescent="0.45">
      <c r="A610" s="74"/>
      <c r="B610" s="74"/>
      <c r="C610" s="74"/>
      <c r="D610" s="74"/>
      <c r="E610" s="37"/>
      <c r="F610" s="74"/>
      <c r="G610" s="74"/>
      <c r="H610" s="74"/>
      <c r="I610" s="74"/>
      <c r="J610" s="83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 x14ac:dyDescent="0.45">
      <c r="A611" s="74"/>
      <c r="B611" s="74"/>
      <c r="C611" s="74"/>
      <c r="D611" s="74"/>
      <c r="E611" s="37"/>
      <c r="F611" s="74"/>
      <c r="G611" s="74"/>
      <c r="H611" s="74"/>
      <c r="I611" s="74"/>
      <c r="J611" s="83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 x14ac:dyDescent="0.45">
      <c r="A612" s="74"/>
      <c r="B612" s="74"/>
      <c r="C612" s="74"/>
      <c r="D612" s="74"/>
      <c r="E612" s="37"/>
      <c r="F612" s="74"/>
      <c r="G612" s="74"/>
      <c r="H612" s="74"/>
      <c r="I612" s="74"/>
      <c r="J612" s="83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 x14ac:dyDescent="0.45">
      <c r="A613" s="74"/>
      <c r="B613" s="74"/>
      <c r="C613" s="74"/>
      <c r="D613" s="74"/>
      <c r="E613" s="37"/>
      <c r="F613" s="74"/>
      <c r="G613" s="74"/>
      <c r="H613" s="74"/>
      <c r="I613" s="74"/>
      <c r="J613" s="83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 x14ac:dyDescent="0.45">
      <c r="A614" s="74"/>
      <c r="B614" s="74"/>
      <c r="C614" s="74"/>
      <c r="D614" s="74"/>
      <c r="E614" s="37"/>
      <c r="F614" s="74"/>
      <c r="G614" s="74"/>
      <c r="H614" s="74"/>
      <c r="I614" s="74"/>
      <c r="J614" s="83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 x14ac:dyDescent="0.45">
      <c r="A615" s="74"/>
      <c r="B615" s="74"/>
      <c r="C615" s="74"/>
      <c r="D615" s="74"/>
      <c r="E615" s="37"/>
      <c r="F615" s="74"/>
      <c r="G615" s="74"/>
      <c r="H615" s="74"/>
      <c r="I615" s="74"/>
      <c r="J615" s="83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 x14ac:dyDescent="0.45">
      <c r="A616" s="74"/>
      <c r="B616" s="74"/>
      <c r="C616" s="74"/>
      <c r="D616" s="74"/>
      <c r="E616" s="37"/>
      <c r="F616" s="74"/>
      <c r="G616" s="74"/>
      <c r="H616" s="74"/>
      <c r="I616" s="74"/>
      <c r="J616" s="83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 x14ac:dyDescent="0.45">
      <c r="A617" s="74"/>
      <c r="B617" s="74"/>
      <c r="C617" s="74"/>
      <c r="D617" s="74"/>
      <c r="E617" s="37"/>
      <c r="F617" s="74"/>
      <c r="G617" s="74"/>
      <c r="H617" s="74"/>
      <c r="I617" s="74"/>
      <c r="J617" s="83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 x14ac:dyDescent="0.45">
      <c r="A618" s="74"/>
      <c r="B618" s="74"/>
      <c r="C618" s="74"/>
      <c r="D618" s="74"/>
      <c r="E618" s="37"/>
      <c r="F618" s="74"/>
      <c r="G618" s="74"/>
      <c r="H618" s="74"/>
      <c r="I618" s="74"/>
      <c r="J618" s="83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 x14ac:dyDescent="0.45">
      <c r="A619" s="74"/>
      <c r="B619" s="74"/>
      <c r="C619" s="74"/>
      <c r="D619" s="74"/>
      <c r="E619" s="37"/>
      <c r="F619" s="74"/>
      <c r="G619" s="74"/>
      <c r="H619" s="74"/>
      <c r="I619" s="74"/>
      <c r="J619" s="83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 x14ac:dyDescent="0.45">
      <c r="A620" s="74"/>
      <c r="B620" s="74"/>
      <c r="C620" s="74"/>
      <c r="D620" s="74"/>
      <c r="E620" s="37"/>
      <c r="F620" s="74"/>
      <c r="G620" s="74"/>
      <c r="H620" s="74"/>
      <c r="I620" s="74"/>
      <c r="J620" s="83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 x14ac:dyDescent="0.45">
      <c r="A621" s="74"/>
      <c r="B621" s="74"/>
      <c r="C621" s="74"/>
      <c r="D621" s="74"/>
      <c r="E621" s="37"/>
      <c r="F621" s="74"/>
      <c r="G621" s="74"/>
      <c r="H621" s="74"/>
      <c r="I621" s="74"/>
      <c r="J621" s="83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 x14ac:dyDescent="0.45">
      <c r="A622" s="74"/>
      <c r="B622" s="74"/>
      <c r="C622" s="74"/>
      <c r="D622" s="74"/>
      <c r="E622" s="37"/>
      <c r="F622" s="74"/>
      <c r="G622" s="74"/>
      <c r="H622" s="74"/>
      <c r="I622" s="74"/>
      <c r="J622" s="83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 x14ac:dyDescent="0.45">
      <c r="A623" s="74"/>
      <c r="B623" s="74"/>
      <c r="C623" s="74"/>
      <c r="D623" s="74"/>
      <c r="E623" s="37"/>
      <c r="F623" s="74"/>
      <c r="G623" s="74"/>
      <c r="H623" s="74"/>
      <c r="I623" s="74"/>
      <c r="J623" s="83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 x14ac:dyDescent="0.45">
      <c r="A624" s="74"/>
      <c r="B624" s="74"/>
      <c r="C624" s="74"/>
      <c r="D624" s="74"/>
      <c r="E624" s="37"/>
      <c r="F624" s="74"/>
      <c r="G624" s="74"/>
      <c r="H624" s="74"/>
      <c r="I624" s="74"/>
      <c r="J624" s="83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 x14ac:dyDescent="0.45">
      <c r="A625" s="74"/>
      <c r="B625" s="74"/>
      <c r="C625" s="74"/>
      <c r="D625" s="74"/>
      <c r="E625" s="37"/>
      <c r="F625" s="74"/>
      <c r="G625" s="74"/>
      <c r="H625" s="74"/>
      <c r="I625" s="74"/>
      <c r="J625" s="83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 x14ac:dyDescent="0.45">
      <c r="A626" s="74"/>
      <c r="B626" s="74"/>
      <c r="C626" s="74"/>
      <c r="D626" s="74"/>
      <c r="E626" s="37"/>
      <c r="F626" s="74"/>
      <c r="G626" s="74"/>
      <c r="H626" s="74"/>
      <c r="I626" s="74"/>
      <c r="J626" s="83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 x14ac:dyDescent="0.45">
      <c r="A627" s="74"/>
      <c r="B627" s="74"/>
      <c r="C627" s="74"/>
      <c r="D627" s="74"/>
      <c r="E627" s="37"/>
      <c r="F627" s="74"/>
      <c r="G627" s="74"/>
      <c r="H627" s="74"/>
      <c r="I627" s="74"/>
      <c r="J627" s="83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 x14ac:dyDescent="0.45">
      <c r="A628" s="74"/>
      <c r="B628" s="74"/>
      <c r="C628" s="74"/>
      <c r="D628" s="74"/>
      <c r="E628" s="37"/>
      <c r="F628" s="74"/>
      <c r="G628" s="74"/>
      <c r="H628" s="74"/>
      <c r="I628" s="74"/>
      <c r="J628" s="83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 x14ac:dyDescent="0.45">
      <c r="A629" s="74"/>
      <c r="B629" s="74"/>
      <c r="C629" s="74"/>
      <c r="D629" s="74"/>
      <c r="E629" s="37"/>
      <c r="F629" s="74"/>
      <c r="G629" s="74"/>
      <c r="H629" s="74"/>
      <c r="I629" s="74"/>
      <c r="J629" s="83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 x14ac:dyDescent="0.45">
      <c r="A630" s="74"/>
      <c r="B630" s="74"/>
      <c r="C630" s="74"/>
      <c r="D630" s="74"/>
      <c r="E630" s="37"/>
      <c r="F630" s="74"/>
      <c r="G630" s="74"/>
      <c r="H630" s="74"/>
      <c r="I630" s="74"/>
      <c r="J630" s="83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 x14ac:dyDescent="0.45">
      <c r="A631" s="74"/>
      <c r="B631" s="74"/>
      <c r="C631" s="74"/>
      <c r="D631" s="74"/>
      <c r="E631" s="37"/>
      <c r="F631" s="74"/>
      <c r="G631" s="74"/>
      <c r="H631" s="74"/>
      <c r="I631" s="74"/>
      <c r="J631" s="83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 x14ac:dyDescent="0.45">
      <c r="A632" s="74"/>
      <c r="B632" s="74"/>
      <c r="C632" s="74"/>
      <c r="D632" s="74"/>
      <c r="E632" s="37"/>
      <c r="F632" s="74"/>
      <c r="G632" s="74"/>
      <c r="H632" s="74"/>
      <c r="I632" s="74"/>
      <c r="J632" s="83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 x14ac:dyDescent="0.45">
      <c r="A633" s="74"/>
      <c r="B633" s="74"/>
      <c r="C633" s="74"/>
      <c r="D633" s="74"/>
      <c r="E633" s="37"/>
      <c r="F633" s="74"/>
      <c r="G633" s="74"/>
      <c r="H633" s="74"/>
      <c r="I633" s="74"/>
      <c r="J633" s="83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 x14ac:dyDescent="0.45">
      <c r="A634" s="74"/>
      <c r="B634" s="74"/>
      <c r="C634" s="74"/>
      <c r="D634" s="74"/>
      <c r="E634" s="37"/>
      <c r="F634" s="74"/>
      <c r="G634" s="74"/>
      <c r="H634" s="74"/>
      <c r="I634" s="74"/>
      <c r="J634" s="83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 x14ac:dyDescent="0.45">
      <c r="A635" s="74"/>
      <c r="B635" s="74"/>
      <c r="C635" s="74"/>
      <c r="D635" s="74"/>
      <c r="E635" s="37"/>
      <c r="F635" s="74"/>
      <c r="G635" s="74"/>
      <c r="H635" s="74"/>
      <c r="I635" s="74"/>
      <c r="J635" s="83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 x14ac:dyDescent="0.45">
      <c r="A636" s="74"/>
      <c r="B636" s="74"/>
      <c r="C636" s="74"/>
      <c r="D636" s="74"/>
      <c r="E636" s="37"/>
      <c r="F636" s="74"/>
      <c r="G636" s="74"/>
      <c r="H636" s="74"/>
      <c r="I636" s="74"/>
      <c r="J636" s="83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 x14ac:dyDescent="0.45">
      <c r="A637" s="74"/>
      <c r="B637" s="74"/>
      <c r="C637" s="74"/>
      <c r="D637" s="74"/>
      <c r="E637" s="37"/>
      <c r="F637" s="74"/>
      <c r="G637" s="74"/>
      <c r="H637" s="74"/>
      <c r="I637" s="74"/>
      <c r="J637" s="83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 x14ac:dyDescent="0.45">
      <c r="A638" s="74"/>
      <c r="B638" s="74"/>
      <c r="C638" s="74"/>
      <c r="D638" s="74"/>
      <c r="E638" s="37"/>
      <c r="F638" s="74"/>
      <c r="G638" s="74"/>
      <c r="H638" s="74"/>
      <c r="I638" s="74"/>
      <c r="J638" s="83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1000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J725" sqref="J725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6328125" customWidth="1"/>
    <col min="7" max="7" width="11" customWidth="1"/>
    <col min="8" max="8" width="14.453125" customWidth="1"/>
    <col min="9" max="9" width="11" customWidth="1"/>
    <col min="10" max="10" width="15.26953125" customWidth="1"/>
    <col min="11" max="11" width="12" customWidth="1"/>
  </cols>
  <sheetData>
    <row r="1" spans="1:26" ht="27.75" customHeight="1" x14ac:dyDescent="0.45">
      <c r="A1" s="159">
        <f>'PLANTILLA V6'!A1</f>
        <v>0</v>
      </c>
      <c r="B1" s="70">
        <f>'PLANTILLA V6'!B1</f>
        <v>0</v>
      </c>
      <c r="C1" s="105" t="str">
        <f>'PLANTILLA V6'!C1</f>
        <v>Tipo:</v>
      </c>
      <c r="D1" s="166" t="str">
        <f>'PLANTILLA V6'!D1</f>
        <v>Proyecto</v>
      </c>
      <c r="E1" s="165"/>
      <c r="F1" s="163" t="str">
        <f>'PLANTILLA V6'!F1</f>
        <v>Total de alumnos:</v>
      </c>
      <c r="G1" s="164"/>
      <c r="H1" s="164"/>
      <c r="I1" s="165"/>
      <c r="J1" s="111">
        <f>'2.SELECCIÓN'!K12</f>
        <v>0</v>
      </c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21.75" customHeight="1" x14ac:dyDescent="0.45">
      <c r="A2" s="141"/>
      <c r="B2" s="70">
        <f>'PLANTILLA V6'!B2</f>
        <v>0</v>
      </c>
      <c r="C2" s="105" t="str">
        <f>'PLANTILLA V6'!C2</f>
        <v>Especialidad:</v>
      </c>
      <c r="D2" s="166" t="s">
        <v>310</v>
      </c>
      <c r="E2" s="165"/>
      <c r="F2" s="163" t="s">
        <v>304</v>
      </c>
      <c r="G2" s="164"/>
      <c r="H2" s="164"/>
      <c r="I2" s="165"/>
      <c r="J2" s="106">
        <f>'2.SELECCIÓN'!J12</f>
        <v>0</v>
      </c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36" customHeight="1" x14ac:dyDescent="0.45">
      <c r="A3" s="77">
        <f>'PLANTILLA V6'!A3</f>
        <v>0</v>
      </c>
      <c r="B3" s="77">
        <f>'PLANTILLA V6'!B3</f>
        <v>0</v>
      </c>
      <c r="C3" s="107" t="str">
        <f>'PLANTILLA V6'!C3</f>
        <v xml:space="preserve">Nombre de proyecto:
</v>
      </c>
      <c r="D3" s="167" t="s">
        <v>311</v>
      </c>
      <c r="E3" s="168"/>
      <c r="F3" s="72">
        <f>'PLANTILLA V6'!F3</f>
        <v>0</v>
      </c>
      <c r="G3" s="79">
        <f>'PLANTILLA V6'!G3</f>
        <v>0</v>
      </c>
      <c r="H3" s="79">
        <f>'PLANTILLA V6'!H3</f>
        <v>0</v>
      </c>
      <c r="I3" s="79">
        <f>'PLANTILLA V6'!I3</f>
        <v>0</v>
      </c>
      <c r="J3" s="80">
        <f>'PLANTILLA V6'!J3</f>
        <v>0</v>
      </c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5.75" customHeight="1" x14ac:dyDescent="0.45">
      <c r="A4" s="74">
        <f>'PLANTILLA V6'!A4</f>
        <v>0</v>
      </c>
      <c r="B4" s="74">
        <f>'PLANTILLA V6'!B4</f>
        <v>0</v>
      </c>
      <c r="C4" s="108">
        <f>'PLANTILLA V6'!C4</f>
        <v>0</v>
      </c>
      <c r="D4" s="108">
        <f>'PLANTILLA V6'!D4</f>
        <v>0</v>
      </c>
      <c r="E4" s="108">
        <f>'PLANTILLA V6'!E4</f>
        <v>0</v>
      </c>
      <c r="F4" s="72">
        <f>'PLANTILLA V6'!F4</f>
        <v>0</v>
      </c>
      <c r="G4" s="75">
        <f>'PLANTILLA V6'!G4</f>
        <v>0</v>
      </c>
      <c r="H4" s="75">
        <f>'PLANTILLA V6'!H4</f>
        <v>0</v>
      </c>
      <c r="I4" s="75">
        <f>'PLANTILLA V6'!I4</f>
        <v>0</v>
      </c>
      <c r="J4" s="76">
        <f>'PLANTILLA V6'!J4</f>
        <v>0</v>
      </c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44.25" customHeight="1" x14ac:dyDescent="0.45">
      <c r="A5" s="74">
        <f>'PLANTILLA V6'!A5</f>
        <v>0</v>
      </c>
      <c r="B5" s="74">
        <f>'PLANTILLA V6'!B5</f>
        <v>0</v>
      </c>
      <c r="C5" s="81" t="str">
        <f>'PLANTILLA V6'!C5</f>
        <v>Cantidad</v>
      </c>
      <c r="D5" s="81" t="str">
        <f>'PLANTILLA V6'!D5</f>
        <v>Unidad</v>
      </c>
      <c r="E5" s="82" t="str">
        <f>'PLANTILLA V6'!E5</f>
        <v>Cantidad necesaria por 1 prototipo</v>
      </c>
      <c r="F5" s="162" t="str">
        <f>'PLANTILLA V6'!F5</f>
        <v>Modalidad de uso</v>
      </c>
      <c r="G5" s="141"/>
      <c r="H5" s="141"/>
      <c r="I5" s="141"/>
      <c r="J5" s="83">
        <f>'PLANTILLA V6'!J5</f>
        <v>0</v>
      </c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41.25" customHeight="1" x14ac:dyDescent="0.45">
      <c r="A6" s="84">
        <f>'PLANTILLA V6'!A6</f>
        <v>0</v>
      </c>
      <c r="B6" s="85" t="str">
        <f>'PLANTILLA V6'!B6</f>
        <v>HERRAMIENTAS Y MATERIALES DEL MAKERSPACE</v>
      </c>
      <c r="C6" s="86">
        <f>'PLANTILLA V6'!C6</f>
        <v>0</v>
      </c>
      <c r="D6" s="86">
        <f>'PLANTILLA V6'!D6</f>
        <v>0</v>
      </c>
      <c r="E6" s="37">
        <f>'PLANTILLA V6'!E6</f>
        <v>0</v>
      </c>
      <c r="F6" s="87" t="str">
        <f>'PLANTILLA V6'!F6</f>
        <v>Individual</v>
      </c>
      <c r="G6" s="6" t="str">
        <f>'PLANTILLA V6'!G6</f>
        <v>Parejas</v>
      </c>
      <c r="H6" s="87" t="str">
        <f>'PLANTILLA V6'!H6</f>
        <v>Equipos de 4 personas</v>
      </c>
      <c r="I6" s="6" t="str">
        <f>'PLANTILLA V6'!I6</f>
        <v>Grupal</v>
      </c>
      <c r="J6" s="88" t="str">
        <f>'PLANTILLA V6'!J6</f>
        <v>Total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21.75" customHeight="1" x14ac:dyDescent="0.9">
      <c r="A7" s="112">
        <f>'PLANTILLA V6'!A7</f>
        <v>0</v>
      </c>
      <c r="B7" s="112">
        <f>'PLANTILLA V6'!B7</f>
        <v>0</v>
      </c>
      <c r="C7" s="112">
        <f>'PLANTILLA V6'!C7</f>
        <v>0</v>
      </c>
      <c r="D7" s="112">
        <f>'PLANTILLA V6'!D7</f>
        <v>0</v>
      </c>
      <c r="E7" s="113">
        <f>'PLANTILLA V6'!E7</f>
        <v>0</v>
      </c>
      <c r="F7" s="114">
        <f>J1</f>
        <v>0</v>
      </c>
      <c r="G7" s="46">
        <f>F7/2</f>
        <v>0</v>
      </c>
      <c r="H7" s="46">
        <f>F7/4</f>
        <v>0</v>
      </c>
      <c r="I7" s="46" t="e">
        <f>F7/F7</f>
        <v>#DIV/0!</v>
      </c>
      <c r="J7" s="115">
        <f>J2/4</f>
        <v>0</v>
      </c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</row>
    <row r="8" spans="1:26" ht="15.75" customHeight="1" x14ac:dyDescent="0.9">
      <c r="A8" s="112">
        <f>'PLANTILLA V6'!A8</f>
        <v>0</v>
      </c>
      <c r="B8" s="112">
        <f>'PLANTILLA V6'!B8</f>
        <v>0</v>
      </c>
      <c r="C8" s="117">
        <f>'PLANTILLA V6'!C8</f>
        <v>1</v>
      </c>
      <c r="D8" s="118" t="str">
        <f>'PLANTILLA V6'!D8</f>
        <v>pza</v>
      </c>
      <c r="E8" s="117">
        <v>0</v>
      </c>
      <c r="F8" s="118" t="b">
        <v>1</v>
      </c>
      <c r="G8" s="118" t="b">
        <v>0</v>
      </c>
      <c r="H8" s="118" t="b">
        <v>0</v>
      </c>
      <c r="I8" s="118" t="b">
        <v>0</v>
      </c>
      <c r="J8" s="119" cm="1">
        <f t="array" ref="J8">_xlfn.IFS(LEN(A8)&gt;2,A9,SUM(E8:I8)=0,0,F8,$F$7*F8*E8,G8,$G$7*G8*E8,AND(H8,A8="Co"),$H$7*H8*E8,AND(H8,A8="Re"),$H$7*H8*E8,H8,$J$7*H8*E8,I8,$I$7*I8*E8)</f>
        <v>0</v>
      </c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spans="1:26" ht="15.75" customHeight="1" x14ac:dyDescent="0.9">
      <c r="A9" s="171" t="str">
        <f>'PLANTILLA V6'!A9</f>
        <v>Tecnología educativa</v>
      </c>
      <c r="B9" s="141"/>
      <c r="C9" s="121">
        <f>'PLANTILLA V6'!C9</f>
        <v>1</v>
      </c>
      <c r="D9" s="122" t="str">
        <f>'PLANTILLA V6'!D9</f>
        <v>pza</v>
      </c>
      <c r="E9" s="121"/>
      <c r="F9" s="122" t="b">
        <v>0</v>
      </c>
      <c r="G9" s="122" t="b">
        <v>0</v>
      </c>
      <c r="H9" s="122" t="b">
        <v>0</v>
      </c>
      <c r="I9" s="122" t="b">
        <v>0</v>
      </c>
      <c r="J9" s="123" t="str" cm="1">
        <f t="array" ref="J9">_xlfn.IFS(LEN(A9)&gt;2,A10,SUM(E9:I9)=0,0,F9,$F$7*F9*E9,G9,$G$7*G9*E9,AND(H9,A9="Co"),$H$7*H9*E9,AND(H9,A9="Re"),$H$7*H9*E9,H9,$J$7*H9*E9,I9,$I$7*I9*E9)</f>
        <v>Te</v>
      </c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</row>
    <row r="10" spans="1:26" ht="15.75" customHeight="1" x14ac:dyDescent="0.9">
      <c r="A10" s="116" t="str">
        <f>'PLANTILLA V6'!A10</f>
        <v>Te</v>
      </c>
      <c r="B10" s="124" t="s">
        <v>133</v>
      </c>
      <c r="C10" s="125">
        <f>'PLANTILLA V6'!C10</f>
        <v>1</v>
      </c>
      <c r="D10" s="116" t="str">
        <f>'PLANTILLA V6'!D10</f>
        <v>pza</v>
      </c>
      <c r="E10" s="125">
        <v>0</v>
      </c>
      <c r="F10" s="116" t="b">
        <v>0</v>
      </c>
      <c r="G10" s="116" t="b">
        <v>0</v>
      </c>
      <c r="H10" s="116" t="b">
        <v>1</v>
      </c>
      <c r="I10" s="116" t="b">
        <v>0</v>
      </c>
      <c r="J10" s="119" cm="1">
        <f t="array" ref="J10">_xlfn.IFS(LEN(A10)&gt;2,A11,SUM(E10:I10)=0,0,F10,$F$7*F10*E10,G10,$G$7*G10*E10,AND(H10,A10="Co"),$H$7*H10*E10,AND(H10,A10="Re"),$H$7*H10*E10,H10,$J$7*H10*E10,I10,$I$7*I10*E10)</f>
        <v>0</v>
      </c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</row>
    <row r="11" spans="1:26" ht="15.75" customHeight="1" x14ac:dyDescent="0.9">
      <c r="A11" s="74" t="str">
        <f>'PLANTILLA V6'!A11</f>
        <v>Te</v>
      </c>
      <c r="B11" s="70" t="str">
        <f>'PLANTILLA V6'!B11</f>
        <v xml:space="preserve">Lego Spike Prime </v>
      </c>
      <c r="C11" s="37">
        <f>'PLANTILLA V6'!C11</f>
        <v>1</v>
      </c>
      <c r="D11" s="74" t="str">
        <f>'PLANTILLA V6'!D11</f>
        <v>pza</v>
      </c>
      <c r="E11" s="37">
        <v>1</v>
      </c>
      <c r="F11" s="74" t="b">
        <v>0</v>
      </c>
      <c r="G11" s="74" t="b">
        <v>0</v>
      </c>
      <c r="H11" s="74" t="b">
        <v>1</v>
      </c>
      <c r="I11" s="74" t="b">
        <v>0</v>
      </c>
      <c r="J11" s="119" cm="1">
        <f t="array" ref="J11">_xlfn.IFS(LEN(A11)&gt;2,A12,SUM(E11:I11)=0,0,F11,$F$7*F11*E11,G11,$G$7*G11*E11,AND(H11,A11="Co"),$H$7*H11*E11,AND(H11,A11="Re"),$H$7*H11*E11,H11,$J$7*H11*E11,I11,$I$7*I11*E11)</f>
        <v>0</v>
      </c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5.75" customHeight="1" x14ac:dyDescent="0.9">
      <c r="A12" s="116" t="str">
        <f>'PLANTILLA V6'!A12</f>
        <v>Te</v>
      </c>
      <c r="B12" s="124" t="str">
        <f>'PLANTILLA V6'!B12</f>
        <v>Kit de Micro:bit V2</v>
      </c>
      <c r="C12" s="125">
        <f>'PLANTILLA V6'!C12</f>
        <v>1</v>
      </c>
      <c r="D12" s="116" t="str">
        <f>'PLANTILLA V6'!D12</f>
        <v>pza</v>
      </c>
      <c r="E12" s="125">
        <v>0</v>
      </c>
      <c r="F12" s="116" t="b">
        <v>0</v>
      </c>
      <c r="G12" s="116" t="b">
        <v>0</v>
      </c>
      <c r="H12" s="116" t="b">
        <v>1</v>
      </c>
      <c r="I12" s="116" t="b">
        <v>0</v>
      </c>
      <c r="J12" s="119" cm="1">
        <f t="array" ref="J12">_xlfn.IFS(LEN(A12)&gt;2,A13,SUM(E12:I12)=0,0,F12,$F$7*F12*E12,G12,$G$7*G12*E12,AND(H12,A12="Co"),$H$7*H12*E12,AND(H12,A12="Re"),$H$7*H12*E12,H12,$J$7*H12*E12,I12,$I$7*I12*E12)</f>
        <v>0</v>
      </c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</row>
    <row r="13" spans="1:26" ht="15.75" customHeight="1" x14ac:dyDescent="0.9">
      <c r="A13" s="116" t="str">
        <f>'PLANTILLA V6'!A13</f>
        <v>Te</v>
      </c>
      <c r="B13" s="124" t="str">
        <f>'PLANTILLA V6'!B13</f>
        <v>Micro:bit Retro Arcade**</v>
      </c>
      <c r="C13" s="125">
        <f>'PLANTILLA V6'!C13</f>
        <v>1</v>
      </c>
      <c r="D13" s="116" t="str">
        <f>'PLANTILLA V6'!D13</f>
        <v>pza</v>
      </c>
      <c r="E13" s="125">
        <v>0</v>
      </c>
      <c r="F13" s="116" t="b">
        <v>0</v>
      </c>
      <c r="G13" s="116" t="b">
        <v>0</v>
      </c>
      <c r="H13" s="116" t="b">
        <v>1</v>
      </c>
      <c r="I13" s="116" t="b">
        <v>0</v>
      </c>
      <c r="J13" s="119" cm="1">
        <f t="array" ref="J13">_xlfn.IFS(LEN(A13)&gt;2,A14,SUM(E13:I13)=0,0,F13,$F$7*F13*E13,G13,$G$7*G13*E13,AND(H13,A13="Co"),$H$7*H13*E13,AND(H13,A13="Re"),$H$7*H13*E13,H13,$J$7*H13*E13,I13,$I$7*I13*E13)</f>
        <v>0</v>
      </c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</row>
    <row r="14" spans="1:26" ht="15.75" customHeight="1" x14ac:dyDescent="0.9">
      <c r="A14" s="116" t="str">
        <f>'PLANTILLA V6'!A14</f>
        <v>Te</v>
      </c>
      <c r="B14" s="124" t="str">
        <f>'PLANTILLA V6'!B14</f>
        <v>VEX IQ</v>
      </c>
      <c r="C14" s="125">
        <f>'PLANTILLA V6'!C14</f>
        <v>1</v>
      </c>
      <c r="D14" s="116" t="str">
        <f>'PLANTILLA V6'!D14</f>
        <v>pza</v>
      </c>
      <c r="E14" s="125">
        <v>0</v>
      </c>
      <c r="F14" s="116" t="b">
        <v>0</v>
      </c>
      <c r="G14" s="116" t="b">
        <v>0</v>
      </c>
      <c r="H14" s="116" t="b">
        <v>1</v>
      </c>
      <c r="I14" s="116" t="b">
        <v>0</v>
      </c>
      <c r="J14" s="119" cm="1">
        <f t="array" ref="J14">_xlfn.IFS(LEN(A14)&gt;2,A15,SUM(E14:I14)=0,0,F14,$F$7*F14*E14,G14,$G$7*G14*E14,AND(H14,A14="Co"),$H$7*H14*E14,AND(H14,A14="Re"),$H$7*H14*E14,H14,$J$7*H14*E14,I14,$I$7*I14*E14)</f>
        <v>0</v>
      </c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</row>
    <row r="15" spans="1:26" ht="15.75" customHeight="1" x14ac:dyDescent="0.9">
      <c r="A15" s="116" t="str">
        <f>'PLANTILLA V6'!A15</f>
        <v>Te</v>
      </c>
      <c r="B15" s="124" t="str">
        <f>'PLANTILLA V6'!B15</f>
        <v>Arduino UNO</v>
      </c>
      <c r="C15" s="125">
        <f>'PLANTILLA V6'!C15</f>
        <v>1</v>
      </c>
      <c r="D15" s="116" t="str">
        <f>'PLANTILLA V6'!D15</f>
        <v>pza</v>
      </c>
      <c r="E15" s="125">
        <v>0</v>
      </c>
      <c r="F15" s="116" t="b">
        <v>0</v>
      </c>
      <c r="G15" s="116" t="b">
        <v>0</v>
      </c>
      <c r="H15" s="116" t="b">
        <v>1</v>
      </c>
      <c r="I15" s="116" t="b">
        <v>0</v>
      </c>
      <c r="J15" s="119" cm="1">
        <f t="array" ref="J15">_xlfn.IFS(LEN(A15)&gt;2,A16,SUM(E15:I15)=0,0,F15,$F$7*F15*E15,G15,$G$7*G15*E15,AND(H15,A15="Co"),$H$7*H15*E15,AND(H15,A15="Re"),$H$7*H15*E15,H15,$J$7*H15*E15,I15,$I$7*I15*E15)</f>
        <v>0</v>
      </c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</row>
    <row r="16" spans="1:26" ht="15.75" customHeight="1" x14ac:dyDescent="0.9">
      <c r="A16" s="124" t="str">
        <f>'PLANTILLA V6'!A16</f>
        <v>Te</v>
      </c>
      <c r="B16" s="124" t="str">
        <f>'PLANTILLA V6'!B16</f>
        <v>Impresora 3D</v>
      </c>
      <c r="C16" s="125">
        <f>'PLANTILLA V6'!C16</f>
        <v>1</v>
      </c>
      <c r="D16" s="116" t="str">
        <f>'PLANTILLA V6'!D16</f>
        <v>pza</v>
      </c>
      <c r="E16" s="125">
        <v>0</v>
      </c>
      <c r="F16" s="116" t="b">
        <v>0</v>
      </c>
      <c r="G16" s="116" t="b">
        <v>0</v>
      </c>
      <c r="H16" s="116" t="b">
        <v>0</v>
      </c>
      <c r="I16" s="116" t="b">
        <v>1</v>
      </c>
      <c r="J16" s="119" cm="1">
        <f t="array" ref="J16">_xlfn.IFS(LEN(A16)&gt;2,A17,SUM(E16:I16)=0,0,F16,$F$7*F16*E16,G16,$G$7*G16*E16,AND(H16,A16="Co"),$H$7*H16*E16,AND(H16,A16="Re"),$H$7*H16*E16,H16,$J$7*H16*E16,I16,$I$7*I16*E16)</f>
        <v>0</v>
      </c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</row>
    <row r="17" spans="1:26" ht="15.75" customHeight="1" x14ac:dyDescent="0.9">
      <c r="A17" s="124" t="str">
        <f>'PLANTILLA V6'!A17</f>
        <v>Te</v>
      </c>
      <c r="B17" s="124" t="str">
        <f>'PLANTILLA V6'!B17</f>
        <v>Filamento PLA 1 kg diámetro 1.75 mm</v>
      </c>
      <c r="C17" s="125">
        <f>'PLANTILLA V6'!C17</f>
        <v>1</v>
      </c>
      <c r="D17" s="116" t="str">
        <f>'PLANTILLA V6'!D17</f>
        <v>rollo</v>
      </c>
      <c r="E17" s="125">
        <v>0</v>
      </c>
      <c r="F17" s="116" t="b">
        <v>0</v>
      </c>
      <c r="G17" s="116" t="b">
        <v>0</v>
      </c>
      <c r="H17" s="116" t="b">
        <v>0</v>
      </c>
      <c r="I17" s="116" t="b">
        <v>1</v>
      </c>
      <c r="J17" s="119" cm="1">
        <f t="array" ref="J17">_xlfn.IFS(LEN(A17)&gt;2,A18,SUM(E17:I17)=0,0,F17,$F$7*F17*E17,G17,$G$7*G17*E17,AND(H17,A17="Co"),$H$7*H17*E17,AND(H17,A17="Re"),$H$7*H17*E17,H17,$J$7*H17*E17,I17,$I$7*I17*E17)</f>
        <v>0</v>
      </c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</row>
    <row r="18" spans="1:26" ht="15.75" customHeight="1" x14ac:dyDescent="0.9">
      <c r="A18" s="7" t="str">
        <f>'PLANTILLA V6'!A18</f>
        <v>Te</v>
      </c>
      <c r="B18" s="124" t="str">
        <f>'PLANTILLA V6'!B18</f>
        <v>Kit Elmers Build it tools Starter kit</v>
      </c>
      <c r="C18" s="125">
        <f>'PLANTILLA V6'!C18</f>
        <v>1</v>
      </c>
      <c r="D18" s="116" t="str">
        <f>'PLANTILLA V6'!D18</f>
        <v>pza</v>
      </c>
      <c r="E18" s="125">
        <v>0</v>
      </c>
      <c r="F18" s="116" t="b">
        <v>0</v>
      </c>
      <c r="G18" s="116" t="b">
        <v>0</v>
      </c>
      <c r="H18" s="116" t="b">
        <v>0</v>
      </c>
      <c r="I18" s="116" t="b">
        <v>0</v>
      </c>
      <c r="J18" s="119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25">
        <f>'PLANTILLA V6'!C19</f>
        <v>1</v>
      </c>
      <c r="D19" s="116" t="str">
        <f>'PLANTILLA V6'!D19</f>
        <v>pza</v>
      </c>
      <c r="E19" s="125">
        <v>0</v>
      </c>
      <c r="F19" s="116" t="b">
        <v>0</v>
      </c>
      <c r="G19" s="116" t="b">
        <v>0</v>
      </c>
      <c r="H19" s="116" t="b">
        <v>0</v>
      </c>
      <c r="I19" s="116" t="b">
        <v>0</v>
      </c>
      <c r="J19" s="119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25">
        <f>'PLANTILLA V6'!C20</f>
        <v>1</v>
      </c>
      <c r="D20" s="116" t="str">
        <f>'PLANTILLA V6'!D20</f>
        <v>pza</v>
      </c>
      <c r="E20" s="125">
        <v>0</v>
      </c>
      <c r="F20" s="116" t="b">
        <v>0</v>
      </c>
      <c r="G20" s="116" t="b">
        <v>0</v>
      </c>
      <c r="H20" s="116" t="b">
        <v>0</v>
      </c>
      <c r="I20" s="116" t="b">
        <v>0</v>
      </c>
      <c r="J20" s="119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25">
        <f>'PLANTILLA V6'!C21</f>
        <v>1</v>
      </c>
      <c r="D21" s="116" t="str">
        <f>'PLANTILLA V6'!D21</f>
        <v>pza</v>
      </c>
      <c r="E21" s="125">
        <v>0</v>
      </c>
      <c r="F21" s="116" t="b">
        <v>0</v>
      </c>
      <c r="G21" s="116" t="b">
        <v>0</v>
      </c>
      <c r="H21" s="116" t="b">
        <v>0</v>
      </c>
      <c r="I21" s="116" t="b">
        <v>0</v>
      </c>
      <c r="J21" s="119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25">
        <f>'PLANTILLA V6'!C22</f>
        <v>1</v>
      </c>
      <c r="D22" s="116" t="str">
        <f>'PLANTILLA V6'!D22</f>
        <v>pza</v>
      </c>
      <c r="E22" s="125">
        <v>0</v>
      </c>
      <c r="F22" s="116" t="b">
        <v>0</v>
      </c>
      <c r="G22" s="116" t="b">
        <v>0</v>
      </c>
      <c r="H22" s="116" t="b">
        <v>0</v>
      </c>
      <c r="I22" s="116" t="b">
        <v>0</v>
      </c>
      <c r="J22" s="119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25">
        <f>'PLANTILLA V6'!C23</f>
        <v>1</v>
      </c>
      <c r="D23" s="116" t="str">
        <f>'PLANTILLA V6'!D23</f>
        <v>pza</v>
      </c>
      <c r="E23" s="125">
        <v>0</v>
      </c>
      <c r="F23" s="116" t="b">
        <v>0</v>
      </c>
      <c r="G23" s="116" t="b">
        <v>0</v>
      </c>
      <c r="H23" s="116" t="b">
        <v>0</v>
      </c>
      <c r="I23" s="116" t="b">
        <v>0</v>
      </c>
      <c r="J23" s="119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25">
        <f>'PLANTILLA V6'!C24</f>
        <v>1</v>
      </c>
      <c r="D24" s="116" t="str">
        <f>'PLANTILLA V6'!D24</f>
        <v>pza</v>
      </c>
      <c r="E24" s="125">
        <v>0</v>
      </c>
      <c r="F24" s="116" t="b">
        <v>0</v>
      </c>
      <c r="G24" s="116" t="b">
        <v>0</v>
      </c>
      <c r="H24" s="116" t="b">
        <v>0</v>
      </c>
      <c r="I24" s="116" t="b">
        <v>0</v>
      </c>
      <c r="J24" s="119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25">
        <f>'PLANTILLA V6'!C25</f>
        <v>1</v>
      </c>
      <c r="D25" s="116" t="str">
        <f>'PLANTILLA V6'!D25</f>
        <v>pza</v>
      </c>
      <c r="E25" s="125">
        <v>0</v>
      </c>
      <c r="F25" s="116" t="b">
        <v>0</v>
      </c>
      <c r="G25" s="116" t="b">
        <v>0</v>
      </c>
      <c r="H25" s="116" t="b">
        <v>0</v>
      </c>
      <c r="I25" s="116" t="b">
        <v>0</v>
      </c>
      <c r="J25" s="119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25">
        <f>'PLANTILLA V6'!C26</f>
        <v>1</v>
      </c>
      <c r="D26" s="116" t="str">
        <f>'PLANTILLA V6'!D26</f>
        <v>pza</v>
      </c>
      <c r="E26" s="125">
        <v>0</v>
      </c>
      <c r="F26" s="116" t="b">
        <v>0</v>
      </c>
      <c r="G26" s="116" t="b">
        <v>0</v>
      </c>
      <c r="H26" s="116" t="b">
        <v>0</v>
      </c>
      <c r="I26" s="116" t="b">
        <v>0</v>
      </c>
      <c r="J26" s="119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25">
        <f>'PLANTILLA V6'!C27</f>
        <v>1</v>
      </c>
      <c r="D27" s="116" t="str">
        <f>'PLANTILLA V6'!D27</f>
        <v>pza</v>
      </c>
      <c r="E27" s="125">
        <v>0</v>
      </c>
      <c r="F27" s="116" t="b">
        <v>0</v>
      </c>
      <c r="G27" s="116" t="b">
        <v>0</v>
      </c>
      <c r="H27" s="116" t="b">
        <v>0</v>
      </c>
      <c r="I27" s="116" t="b">
        <v>0</v>
      </c>
      <c r="J27" s="119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25">
        <f>'PLANTILLA V6'!C28</f>
        <v>1</v>
      </c>
      <c r="D28" s="116" t="str">
        <f>'PLANTILLA V6'!D28</f>
        <v>pza</v>
      </c>
      <c r="E28" s="125">
        <v>0</v>
      </c>
      <c r="F28" s="116" t="b">
        <v>0</v>
      </c>
      <c r="G28" s="116" t="b">
        <v>0</v>
      </c>
      <c r="H28" s="116" t="b">
        <v>0</v>
      </c>
      <c r="I28" s="116" t="b">
        <v>0</v>
      </c>
      <c r="J28" s="119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25">
        <f>'PLANTILLA V6'!C29</f>
        <v>1</v>
      </c>
      <c r="D29" s="116" t="str">
        <f>'PLANTILLA V6'!D29</f>
        <v>pza</v>
      </c>
      <c r="E29" s="125">
        <v>0</v>
      </c>
      <c r="F29" s="116" t="b">
        <v>0</v>
      </c>
      <c r="G29" s="116" t="b">
        <v>0</v>
      </c>
      <c r="H29" s="116" t="b">
        <v>0</v>
      </c>
      <c r="I29" s="116" t="b">
        <v>0</v>
      </c>
      <c r="J29" s="119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25">
        <f>'PLANTILLA V6'!C30</f>
        <v>1</v>
      </c>
      <c r="D30" s="116" t="str">
        <f>'PLANTILLA V6'!D30</f>
        <v>pza</v>
      </c>
      <c r="E30" s="125">
        <v>0</v>
      </c>
      <c r="F30" s="116" t="b">
        <v>0</v>
      </c>
      <c r="G30" s="116" t="b">
        <v>0</v>
      </c>
      <c r="H30" s="116" t="b">
        <v>0</v>
      </c>
      <c r="I30" s="116" t="b">
        <v>0</v>
      </c>
      <c r="J30" s="119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25">
        <f>'PLANTILLA V6'!C31</f>
        <v>1</v>
      </c>
      <c r="D31" s="116" t="str">
        <f>'PLANTILLA V6'!D31</f>
        <v>pza</v>
      </c>
      <c r="E31" s="125">
        <v>0</v>
      </c>
      <c r="F31" s="116" t="b">
        <v>0</v>
      </c>
      <c r="G31" s="116" t="b">
        <v>0</v>
      </c>
      <c r="H31" s="116" t="b">
        <v>0</v>
      </c>
      <c r="I31" s="116" t="b">
        <v>0</v>
      </c>
      <c r="J31" s="119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25">
        <f>'PLANTILLA V6'!C32</f>
        <v>1</v>
      </c>
      <c r="D32" s="116" t="str">
        <f>'PLANTILLA V6'!D32</f>
        <v>pza</v>
      </c>
      <c r="E32" s="125">
        <v>0</v>
      </c>
      <c r="F32" s="116" t="b">
        <v>0</v>
      </c>
      <c r="G32" s="116" t="b">
        <v>0</v>
      </c>
      <c r="H32" s="116" t="b">
        <v>0</v>
      </c>
      <c r="I32" s="116" t="b">
        <v>0</v>
      </c>
      <c r="J32" s="119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1" t="str">
        <f>'PLANTILLA V6'!A33</f>
        <v>Maquinaria</v>
      </c>
      <c r="B33" s="141"/>
      <c r="C33" s="125">
        <f>'PLANTILLA V6'!C33</f>
        <v>0</v>
      </c>
      <c r="D33" s="116">
        <f>'PLANTILLA V6'!D33</f>
        <v>0</v>
      </c>
      <c r="E33" s="125">
        <v>0</v>
      </c>
      <c r="F33" s="116" t="b">
        <v>0</v>
      </c>
      <c r="G33" s="116" t="b">
        <v>0</v>
      </c>
      <c r="H33" s="116" t="b">
        <v>0</v>
      </c>
      <c r="I33" s="116" t="b">
        <v>0</v>
      </c>
      <c r="J33" s="123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5.75" customHeight="1" x14ac:dyDescent="0.9">
      <c r="A34" s="124" t="str">
        <f>'PLANTILLA V6'!A34</f>
        <v>Ma</v>
      </c>
      <c r="B34" s="124" t="str">
        <f>'PLANTILLA V6'!B34</f>
        <v>Sierra Moto-Saw</v>
      </c>
      <c r="C34" s="125">
        <f>'PLANTILLA V6'!C34</f>
        <v>1</v>
      </c>
      <c r="D34" s="116" t="str">
        <f>'PLANTILLA V6'!D34</f>
        <v>pza</v>
      </c>
      <c r="E34" s="125">
        <v>0</v>
      </c>
      <c r="F34" s="116" t="b">
        <v>0</v>
      </c>
      <c r="G34" s="116" t="b">
        <v>0</v>
      </c>
      <c r="H34" s="116" t="b">
        <v>0</v>
      </c>
      <c r="I34" s="116" t="b">
        <v>1</v>
      </c>
      <c r="J34" s="119" cm="1">
        <f t="array" ref="J34">_xlfn.IFS(LEN(A34)&gt;2,A35,SUM(E34:I34)=0,0,F34,$F$7*F34*E34,G34,$G$7*G34*E34,AND(H34,A34="Co"),$H$7*H34*E34,AND(H34,A34="Re"),$H$7*H34*E34,H34,$J$7*H34*E34,I34,$I$7*I34*E34)</f>
        <v>0</v>
      </c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5.75" customHeight="1" x14ac:dyDescent="0.9">
      <c r="A35" s="124" t="str">
        <f>'PLANTILLA V6'!A35</f>
        <v>Ma</v>
      </c>
      <c r="B35" s="124" t="str">
        <f>'PLANTILLA V6'!B35</f>
        <v>Taladro inalámbrico</v>
      </c>
      <c r="C35" s="125">
        <f>'PLANTILLA V6'!C35</f>
        <v>1</v>
      </c>
      <c r="D35" s="116" t="str">
        <f>'PLANTILLA V6'!D35</f>
        <v>pza</v>
      </c>
      <c r="E35" s="125">
        <v>0</v>
      </c>
      <c r="F35" s="116" t="b">
        <v>0</v>
      </c>
      <c r="G35" s="116" t="b">
        <v>0</v>
      </c>
      <c r="H35" s="116" t="b">
        <v>0</v>
      </c>
      <c r="I35" s="116" t="b">
        <v>1</v>
      </c>
      <c r="J35" s="119" cm="1">
        <f t="array" ref="J35">_xlfn.IFS(LEN(A35)&gt;2,A36,SUM(E35:I35)=0,0,F35,$F$7*F35*E35,G35,$G$7*G35*E35,AND(H35,A35="Co"),$H$7*H35*E35,AND(H35,A35="Re"),$H$7*H35*E35,H35,$J$7*H35*E35,I35,$I$7*I35*E35)</f>
        <v>0</v>
      </c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5.75" customHeight="1" x14ac:dyDescent="0.9">
      <c r="A36" s="124" t="str">
        <f>'PLANTILLA V6'!A36</f>
        <v>Ma</v>
      </c>
      <c r="B36" s="124" t="str">
        <f>'PLANTILLA V6'!B36</f>
        <v>Base para taladro</v>
      </c>
      <c r="C36" s="125">
        <f>'PLANTILLA V6'!C36</f>
        <v>1</v>
      </c>
      <c r="D36" s="116" t="str">
        <f>'PLANTILLA V6'!D36</f>
        <v>pza</v>
      </c>
      <c r="E36" s="125">
        <v>0</v>
      </c>
      <c r="F36" s="116" t="b">
        <v>0</v>
      </c>
      <c r="G36" s="116" t="b">
        <v>0</v>
      </c>
      <c r="H36" s="116" t="b">
        <v>0</v>
      </c>
      <c r="I36" s="116" t="b">
        <v>1</v>
      </c>
      <c r="J36" s="119" cm="1">
        <f t="array" ref="J36">_xlfn.IFS(LEN(A36)&gt;2,A37,SUM(E36:I36)=0,0,F36,$F$7*F36*E36,G36,$G$7*G36*E36,AND(H36,A36="Co"),$H$7*H36*E36,AND(H36,A36="Re"),$H$7*H36*E36,H36,$J$7*H36*E36,I36,$I$7*I36*E36)</f>
        <v>0</v>
      </c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5.75" customHeight="1" x14ac:dyDescent="0.9">
      <c r="A37" s="124" t="str">
        <f>'PLANTILLA V6'!A37</f>
        <v>Ma</v>
      </c>
      <c r="B37" s="124" t="str">
        <f>'PLANTILLA V6'!B37</f>
        <v>Prensas de ajuste rápido de 6"</v>
      </c>
      <c r="C37" s="125">
        <f>'PLANTILLA V6'!C37</f>
        <v>4</v>
      </c>
      <c r="D37" s="116" t="str">
        <f>'PLANTILLA V6'!D37</f>
        <v>pza</v>
      </c>
      <c r="E37" s="125">
        <v>0</v>
      </c>
      <c r="F37" s="116" t="b">
        <v>0</v>
      </c>
      <c r="G37" s="116" t="b">
        <v>0</v>
      </c>
      <c r="H37" s="116" t="b">
        <v>0</v>
      </c>
      <c r="I37" s="116" t="b">
        <v>1</v>
      </c>
      <c r="J37" s="119" cm="1">
        <f t="array" ref="J37">_xlfn.IFS(LEN(A37)&gt;2,A38,SUM(E37:I37)=0,0,F37,$F$7*F37*E37,G37,$G$7*G37*E37,AND(H37,A37="Co"),$H$7*H37*E37,AND(H37,A37="Re"),$H$7*H37*E37,H37,$J$7*H37*E37,I37,$I$7*I37*E37)</f>
        <v>0</v>
      </c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5.75" customHeight="1" x14ac:dyDescent="0.9">
      <c r="A38" s="124" t="str">
        <f>'PLANTILLA V6'!A38</f>
        <v>Ma</v>
      </c>
      <c r="B38" s="124" t="str">
        <f>'PLANTILLA V6'!B38</f>
        <v>Juego de 13 brocas de alta velocidad para madera (medidas: 1/16”, 5/64", 3/32", 7/64", 1/8", 9/64", 5/32", 11/64", 3/16", 13/64", 7/32", 1/4" y 5/16”)</v>
      </c>
      <c r="C38" s="125">
        <f>'PLANTILLA V6'!C38</f>
        <v>1</v>
      </c>
      <c r="D38" s="116" t="str">
        <f>'PLANTILLA V6'!D38</f>
        <v>pza</v>
      </c>
      <c r="E38" s="125">
        <v>0</v>
      </c>
      <c r="F38" s="116" t="b">
        <v>0</v>
      </c>
      <c r="G38" s="116" t="b">
        <v>0</v>
      </c>
      <c r="H38" s="116" t="b">
        <v>0</v>
      </c>
      <c r="I38" s="116" t="b">
        <v>1</v>
      </c>
      <c r="J38" s="119" cm="1">
        <f t="array" ref="J38">_xlfn.IFS(LEN(A38)&gt;2,A39,SUM(E38:I38)=0,0,F38,$F$7*F38*E38,G38,$G$7*G38*E38,AND(H38,A38="Co"),$H$7*H38*E38,AND(H38,A38="Re"),$H$7*H38*E38,H38,$J$7*H38*E38,I38,$I$7*I38*E38)</f>
        <v>0</v>
      </c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5.75" customHeight="1" x14ac:dyDescent="0.9">
      <c r="A39" s="124">
        <f>'PLANTILLA V6'!A39</f>
        <v>0</v>
      </c>
      <c r="B39" s="124">
        <f>'PLANTILLA V6'!B39</f>
        <v>0</v>
      </c>
      <c r="C39" s="125">
        <f>'PLANTILLA V6'!C39</f>
        <v>1</v>
      </c>
      <c r="D39" s="116" t="str">
        <f>'PLANTILLA V6'!D39</f>
        <v>pza</v>
      </c>
      <c r="E39" s="125">
        <v>0</v>
      </c>
      <c r="F39" s="116" t="b">
        <v>0</v>
      </c>
      <c r="G39" s="116" t="b">
        <v>0</v>
      </c>
      <c r="H39" s="116" t="b">
        <v>0</v>
      </c>
      <c r="I39" s="116" t="b">
        <v>0</v>
      </c>
      <c r="J39" s="119" cm="1">
        <f t="array" ref="J39">_xlfn.IFS(LEN(A39)&gt;2,A40,SUM(E39:I39)=0,0,F39,$F$7*F39*E39,G39,$G$7*G39*E39,AND(H39,A39="Co"),$H$7*H39*E39,AND(H39,A39="Re"),$H$7*H39*E39,H39,$J$7*H39*E39,I39,$I$7*I39*E39)</f>
        <v>0</v>
      </c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5.75" customHeight="1" x14ac:dyDescent="0.9">
      <c r="A40" s="124">
        <f>'PLANTILLA V6'!A40</f>
        <v>0</v>
      </c>
      <c r="B40" s="124">
        <f>'PLANTILLA V6'!B40</f>
        <v>0</v>
      </c>
      <c r="C40" s="125">
        <f>'PLANTILLA V6'!C40</f>
        <v>1</v>
      </c>
      <c r="D40" s="116" t="str">
        <f>'PLANTILLA V6'!D40</f>
        <v>pza</v>
      </c>
      <c r="E40" s="125">
        <v>0</v>
      </c>
      <c r="F40" s="116" t="b">
        <v>0</v>
      </c>
      <c r="G40" s="116" t="b">
        <v>0</v>
      </c>
      <c r="H40" s="116" t="b">
        <v>0</v>
      </c>
      <c r="I40" s="116" t="b">
        <v>0</v>
      </c>
      <c r="J40" s="119" cm="1">
        <f t="array" ref="J40">_xlfn.IFS(LEN(A40)&gt;2,A41,SUM(E40:I40)=0,0,F40,$F$7*F40*E40,G40,$G$7*G40*E40,AND(H40,A40="Co"),$H$7*H40*E40,AND(H40,A40="Re"),$H$7*H40*E40,H40,$J$7*H40*E40,I40,$I$7*I40*E40)</f>
        <v>0</v>
      </c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5.75" customHeight="1" x14ac:dyDescent="0.9">
      <c r="A41" s="124">
        <f>'PLANTILLA V6'!A41</f>
        <v>0</v>
      </c>
      <c r="B41" s="124">
        <f>'PLANTILLA V6'!B41</f>
        <v>0</v>
      </c>
      <c r="C41" s="125">
        <f>'PLANTILLA V6'!C41</f>
        <v>1</v>
      </c>
      <c r="D41" s="116" t="str">
        <f>'PLANTILLA V6'!D41</f>
        <v>pza</v>
      </c>
      <c r="E41" s="125">
        <v>0</v>
      </c>
      <c r="F41" s="116" t="b">
        <v>0</v>
      </c>
      <c r="G41" s="116" t="b">
        <v>0</v>
      </c>
      <c r="H41" s="116" t="b">
        <v>0</v>
      </c>
      <c r="I41" s="116" t="b">
        <v>0</v>
      </c>
      <c r="J41" s="119" cm="1">
        <f t="array" ref="J41">_xlfn.IFS(LEN(A41)&gt;2,A42,SUM(E41:I41)=0,0,F41,$F$7*F41*E41,G41,$G$7*G41*E41,AND(H41,A41="Co"),$H$7*H41*E41,AND(H41,A41="Re"),$H$7*H41*E41,H41,$J$7*H41*E41,I41,$I$7*I41*E41)</f>
        <v>0</v>
      </c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5.75" customHeight="1" x14ac:dyDescent="0.9">
      <c r="A42" s="124">
        <f>'PLANTILLA V6'!A42</f>
        <v>0</v>
      </c>
      <c r="B42" s="124">
        <f>'PLANTILLA V6'!B42</f>
        <v>0</v>
      </c>
      <c r="C42" s="125">
        <f>'PLANTILLA V6'!C42</f>
        <v>1</v>
      </c>
      <c r="D42" s="116" t="str">
        <f>'PLANTILLA V6'!D42</f>
        <v>pza</v>
      </c>
      <c r="E42" s="125">
        <v>0</v>
      </c>
      <c r="F42" s="116" t="b">
        <v>0</v>
      </c>
      <c r="G42" s="116" t="b">
        <v>0</v>
      </c>
      <c r="H42" s="116" t="b">
        <v>0</v>
      </c>
      <c r="I42" s="116" t="b">
        <v>0</v>
      </c>
      <c r="J42" s="119" cm="1">
        <f t="array" ref="J42">_xlfn.IFS(LEN(A42)&gt;2,A43,SUM(E42:I42)=0,0,F42,$F$7*F42*E42,G42,$G$7*G42*E42,AND(H42,A42="Co"),$H$7*H42*E42,AND(H42,A42="Re"),$H$7*H42*E42,H42,$J$7*H42*E42,I42,$I$7*I42*E42)</f>
        <v>0</v>
      </c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5.75" customHeight="1" x14ac:dyDescent="0.9">
      <c r="A43" s="124">
        <f>'PLANTILLA V6'!A43</f>
        <v>0</v>
      </c>
      <c r="B43" s="124">
        <f>'PLANTILLA V6'!B43</f>
        <v>0</v>
      </c>
      <c r="C43" s="125">
        <f>'PLANTILLA V6'!C43</f>
        <v>1</v>
      </c>
      <c r="D43" s="116" t="str">
        <f>'PLANTILLA V6'!D43</f>
        <v>pza</v>
      </c>
      <c r="E43" s="125">
        <v>0</v>
      </c>
      <c r="F43" s="116" t="b">
        <v>0</v>
      </c>
      <c r="G43" s="116" t="b">
        <v>0</v>
      </c>
      <c r="H43" s="116" t="b">
        <v>0</v>
      </c>
      <c r="I43" s="116" t="b">
        <v>0</v>
      </c>
      <c r="J43" s="119" cm="1">
        <f t="array" ref="J43">_xlfn.IFS(LEN(A43)&gt;2,A44,SUM(E43:I43)=0,0,F43,$F$7*F43*E43,G43,$G$7*G43*E43,AND(H43,A43="Co"),$H$7*H43*E43,AND(H43,A43="Re"),$H$7*H43*E43,H43,$J$7*H43*E43,I43,$I$7*I43*E43)</f>
        <v>0</v>
      </c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5.75" customHeight="1" x14ac:dyDescent="0.9">
      <c r="A44" s="124">
        <f>'PLANTILLA V6'!A44</f>
        <v>0</v>
      </c>
      <c r="B44" s="124">
        <f>'PLANTILLA V6'!B44</f>
        <v>0</v>
      </c>
      <c r="C44" s="125">
        <f>'PLANTILLA V6'!C44</f>
        <v>1</v>
      </c>
      <c r="D44" s="116" t="str">
        <f>'PLANTILLA V6'!D44</f>
        <v>pza</v>
      </c>
      <c r="E44" s="125">
        <v>0</v>
      </c>
      <c r="F44" s="116" t="b">
        <v>0</v>
      </c>
      <c r="G44" s="116" t="b">
        <v>0</v>
      </c>
      <c r="H44" s="116" t="b">
        <v>0</v>
      </c>
      <c r="I44" s="116" t="b">
        <v>0</v>
      </c>
      <c r="J44" s="119" cm="1">
        <f t="array" ref="J44">_xlfn.IFS(LEN(A44)&gt;2,A45,SUM(E44:I44)=0,0,F44,$F$7*F44*E44,G44,$G$7*G44*E44,AND(H44,A44="Co"),$H$7*H44*E44,AND(H44,A44="Re"),$H$7*H44*E44,H44,$J$7*H44*E44,I44,$I$7*I44*E44)</f>
        <v>0</v>
      </c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5.75" customHeight="1" x14ac:dyDescent="0.9">
      <c r="A45" s="124">
        <f>'PLANTILLA V6'!A45</f>
        <v>0</v>
      </c>
      <c r="B45" s="124">
        <f>'PLANTILLA V6'!B45</f>
        <v>0</v>
      </c>
      <c r="C45" s="125">
        <f>'PLANTILLA V6'!C45</f>
        <v>1</v>
      </c>
      <c r="D45" s="116" t="str">
        <f>'PLANTILLA V6'!D45</f>
        <v>pza</v>
      </c>
      <c r="E45" s="125">
        <v>0</v>
      </c>
      <c r="F45" s="116" t="b">
        <v>0</v>
      </c>
      <c r="G45" s="116" t="b">
        <v>0</v>
      </c>
      <c r="H45" s="116" t="b">
        <v>0</v>
      </c>
      <c r="I45" s="116" t="b">
        <v>0</v>
      </c>
      <c r="J45" s="119" cm="1">
        <f t="array" ref="J45">_xlfn.IFS(LEN(A45)&gt;2,A46,SUM(E45:I45)=0,0,F45,$F$7*F45*E45,G45,$G$7*G45*E45,AND(H45,A45="Co"),$H$7*H45*E45,AND(H45,A45="Re"),$H$7*H45*E45,H45,$J$7*H45*E45,I45,$I$7*I45*E45)</f>
        <v>0</v>
      </c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5.75" customHeight="1" x14ac:dyDescent="0.9">
      <c r="A46" s="124">
        <f>'PLANTILLA V6'!A46</f>
        <v>0</v>
      </c>
      <c r="B46" s="124">
        <f>'PLANTILLA V6'!B46</f>
        <v>0</v>
      </c>
      <c r="C46" s="125">
        <f>'PLANTILLA V6'!C46</f>
        <v>1</v>
      </c>
      <c r="D46" s="116" t="str">
        <f>'PLANTILLA V6'!D46</f>
        <v>pza</v>
      </c>
      <c r="E46" s="125">
        <v>0</v>
      </c>
      <c r="F46" s="116" t="b">
        <v>0</v>
      </c>
      <c r="G46" s="116" t="b">
        <v>0</v>
      </c>
      <c r="H46" s="116" t="b">
        <v>0</v>
      </c>
      <c r="I46" s="116" t="b">
        <v>0</v>
      </c>
      <c r="J46" s="119" cm="1">
        <f t="array" ref="J46">_xlfn.IFS(LEN(A46)&gt;2,A47,SUM(E46:I46)=0,0,F46,$F$7*F46*E46,G46,$G$7*G46*E46,AND(H46,A46="Co"),$H$7*H46*E46,AND(H46,A46="Re"),$H$7*H46*E46,H46,$J$7*H46*E46,I46,$I$7*I46*E46)</f>
        <v>0</v>
      </c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5.75" customHeight="1" x14ac:dyDescent="0.9">
      <c r="A47" s="124">
        <f>'PLANTILLA V6'!A47</f>
        <v>0</v>
      </c>
      <c r="B47" s="124">
        <f>'PLANTILLA V6'!B47</f>
        <v>0</v>
      </c>
      <c r="C47" s="125">
        <f>'PLANTILLA V6'!C47</f>
        <v>1</v>
      </c>
      <c r="D47" s="116" t="str">
        <f>'PLANTILLA V6'!D47</f>
        <v>pza</v>
      </c>
      <c r="E47" s="125">
        <v>0</v>
      </c>
      <c r="F47" s="116" t="b">
        <v>0</v>
      </c>
      <c r="G47" s="116" t="b">
        <v>0</v>
      </c>
      <c r="H47" s="116" t="b">
        <v>0</v>
      </c>
      <c r="I47" s="116" t="b">
        <v>0</v>
      </c>
      <c r="J47" s="119" cm="1">
        <f t="array" ref="J47">_xlfn.IFS(LEN(A47)&gt;2,A48,SUM(E47:I47)=0,0,F47,$F$7*F47*E47,G47,$G$7*G47*E47,AND(H47,A47="Co"),$H$7*H47*E47,AND(H47,A47="Re"),$H$7*H47*E47,H47,$J$7*H47*E47,I47,$I$7*I47*E47)</f>
        <v>0</v>
      </c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5.75" customHeight="1" x14ac:dyDescent="0.9">
      <c r="A48" s="124">
        <f>'PLANTILLA V6'!A48</f>
        <v>0</v>
      </c>
      <c r="B48" s="124">
        <f>'PLANTILLA V6'!B48</f>
        <v>0</v>
      </c>
      <c r="C48" s="125">
        <f>'PLANTILLA V6'!C48</f>
        <v>1</v>
      </c>
      <c r="D48" s="116" t="str">
        <f>'PLANTILLA V6'!D48</f>
        <v>pza</v>
      </c>
      <c r="E48" s="125">
        <v>0</v>
      </c>
      <c r="F48" s="116" t="b">
        <v>0</v>
      </c>
      <c r="G48" s="116" t="b">
        <v>0</v>
      </c>
      <c r="H48" s="116" t="b">
        <v>0</v>
      </c>
      <c r="I48" s="116" t="b">
        <v>0</v>
      </c>
      <c r="J48" s="119" cm="1">
        <f t="array" ref="J48">_xlfn.IFS(LEN(A48)&gt;2,A49,SUM(E48:I48)=0,0,F48,$F$7*F48*E48,G48,$G$7*G48*E48,AND(H48,A48="Co"),$H$7*H48*E48,AND(H48,A48="Re"),$H$7*H48*E48,H48,$J$7*H48*E48,I48,$I$7*I48*E48)</f>
        <v>0</v>
      </c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5.75" customHeight="1" x14ac:dyDescent="0.9">
      <c r="A49" s="124">
        <f>'PLANTILLA V6'!A49</f>
        <v>0</v>
      </c>
      <c r="B49" s="124">
        <f>'PLANTILLA V6'!B49</f>
        <v>0</v>
      </c>
      <c r="C49" s="125">
        <f>'PLANTILLA V6'!C49</f>
        <v>1</v>
      </c>
      <c r="D49" s="116" t="str">
        <f>'PLANTILLA V6'!D49</f>
        <v>pza</v>
      </c>
      <c r="E49" s="125">
        <v>0</v>
      </c>
      <c r="F49" s="116" t="b">
        <v>0</v>
      </c>
      <c r="G49" s="116" t="b">
        <v>0</v>
      </c>
      <c r="H49" s="116" t="b">
        <v>0</v>
      </c>
      <c r="I49" s="116" t="b">
        <v>0</v>
      </c>
      <c r="J49" s="119" cm="1">
        <f t="array" ref="J49">_xlfn.IFS(LEN(A49)&gt;2,A50,SUM(E49:I49)=0,0,F49,$F$7*F49*E49,G49,$G$7*G49*E49,AND(H49,A49="Co"),$H$7*H49*E49,AND(H49,A49="Re"),$H$7*H49*E49,H49,$J$7*H49*E49,I49,$I$7*I49*E49)</f>
        <v>0</v>
      </c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5.75" customHeight="1" x14ac:dyDescent="0.9">
      <c r="A50" s="124">
        <f>'PLANTILLA V6'!A50</f>
        <v>0</v>
      </c>
      <c r="B50" s="124">
        <f>'PLANTILLA V6'!B50</f>
        <v>0</v>
      </c>
      <c r="C50" s="125">
        <f>'PLANTILLA V6'!C50</f>
        <v>1</v>
      </c>
      <c r="D50" s="116" t="str">
        <f>'PLANTILLA V6'!D50</f>
        <v>pza</v>
      </c>
      <c r="E50" s="125">
        <v>0</v>
      </c>
      <c r="F50" s="116" t="b">
        <v>0</v>
      </c>
      <c r="G50" s="116" t="b">
        <v>0</v>
      </c>
      <c r="H50" s="116" t="b">
        <v>0</v>
      </c>
      <c r="I50" s="116" t="b">
        <v>0</v>
      </c>
      <c r="J50" s="119" cm="1">
        <f t="array" ref="J50">_xlfn.IFS(LEN(A50)&gt;2,A51,SUM(E50:I50)=0,0,F50,$F$7*F50*E50,G50,$G$7*G50*E50,AND(H50,A50="Co"),$H$7*H50*E50,AND(H50,A50="Re"),$H$7*H50*E50,H50,$J$7*H50*E50,I50,$I$7*I50*E50)</f>
        <v>0</v>
      </c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5.75" customHeight="1" x14ac:dyDescent="0.9">
      <c r="A51" s="124">
        <f>'PLANTILLA V6'!A51</f>
        <v>0</v>
      </c>
      <c r="B51" s="124">
        <f>'PLANTILLA V6'!B51</f>
        <v>0</v>
      </c>
      <c r="C51" s="125">
        <f>'PLANTILLA V6'!C51</f>
        <v>1</v>
      </c>
      <c r="D51" s="116" t="str">
        <f>'PLANTILLA V6'!D51</f>
        <v>pza</v>
      </c>
      <c r="E51" s="125">
        <v>0</v>
      </c>
      <c r="F51" s="116" t="b">
        <v>0</v>
      </c>
      <c r="G51" s="116" t="b">
        <v>0</v>
      </c>
      <c r="H51" s="116" t="b">
        <v>0</v>
      </c>
      <c r="I51" s="116" t="b">
        <v>0</v>
      </c>
      <c r="J51" s="119" cm="1">
        <f t="array" ref="J51">_xlfn.IFS(LEN(A51)&gt;2,A52,SUM(E51:I51)=0,0,F51,$F$7*F51*E51,G51,$G$7*G51*E51,AND(H51,A51="Co"),$H$7*H51*E51,AND(H51,A51="Re"),$H$7*H51*E51,H51,$J$7*H51*E51,I51,$I$7*I51*E51)</f>
        <v>0</v>
      </c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5.75" customHeight="1" x14ac:dyDescent="0.9">
      <c r="A52" s="124">
        <f>'PLANTILLA V6'!A52</f>
        <v>0</v>
      </c>
      <c r="B52" s="124">
        <f>'PLANTILLA V6'!B52</f>
        <v>0</v>
      </c>
      <c r="C52" s="125">
        <f>'PLANTILLA V6'!C52</f>
        <v>1</v>
      </c>
      <c r="D52" s="116" t="str">
        <f>'PLANTILLA V6'!D52</f>
        <v>pza</v>
      </c>
      <c r="E52" s="125">
        <v>0</v>
      </c>
      <c r="F52" s="116" t="b">
        <v>0</v>
      </c>
      <c r="G52" s="116" t="b">
        <v>0</v>
      </c>
      <c r="H52" s="116" t="b">
        <v>0</v>
      </c>
      <c r="I52" s="116" t="b">
        <v>0</v>
      </c>
      <c r="J52" s="119" cm="1">
        <f t="array" ref="J52">_xlfn.IFS(LEN(A52)&gt;2,A53,SUM(E52:I52)=0,0,F52,$F$7*F52*E52,G52,$G$7*G52*E52,AND(H52,A52="Co"),$H$7*H52*E52,AND(H52,A52="Re"),$H$7*H52*E52,H52,$J$7*H52*E52,I52,$I$7*I52*E52)</f>
        <v>0</v>
      </c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5.75" customHeight="1" x14ac:dyDescent="0.9">
      <c r="A53" s="172" t="str">
        <f>'PLANTILLA V6'!A53</f>
        <v>Herramientas manuales</v>
      </c>
      <c r="B53" s="141"/>
      <c r="C53" s="125">
        <f>'PLANTILLA V6'!C53</f>
        <v>0</v>
      </c>
      <c r="D53" s="116">
        <f>'PLANTILLA V6'!D53</f>
        <v>0</v>
      </c>
      <c r="E53" s="125">
        <v>0</v>
      </c>
      <c r="F53" s="116" t="b">
        <v>0</v>
      </c>
      <c r="G53" s="116" t="b">
        <v>0</v>
      </c>
      <c r="H53" s="116" t="b">
        <v>0</v>
      </c>
      <c r="I53" s="116" t="b">
        <v>0</v>
      </c>
      <c r="J53" s="123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5.75" customHeight="1" x14ac:dyDescent="0.9">
      <c r="A54" s="124" t="str">
        <f>'PLANTILLA V6'!A54</f>
        <v>Hm</v>
      </c>
      <c r="B54" s="124" t="str">
        <f>'PLANTILLA V6'!B54</f>
        <v>Flexómetro</v>
      </c>
      <c r="C54" s="125">
        <f>'PLANTILLA V6'!C54</f>
        <v>1</v>
      </c>
      <c r="D54" s="116" t="str">
        <f>'PLANTILLA V6'!D54</f>
        <v>pza</v>
      </c>
      <c r="E54" s="125">
        <v>0</v>
      </c>
      <c r="F54" s="116" t="b">
        <v>0</v>
      </c>
      <c r="G54" s="116" t="b">
        <v>0</v>
      </c>
      <c r="H54" s="116" t="b">
        <v>1</v>
      </c>
      <c r="I54" s="116" t="b">
        <v>0</v>
      </c>
      <c r="J54" s="119" cm="1">
        <f t="array" ref="J54">_xlfn.IFS(LEN(A54)&gt;2,A55,SUM(E54:I54)=0,0,F54,$F$7*F54*E54,G54,$G$7*G54*E54,AND(H54,A54="Co"),$H$7*H54*E54,AND(H54,A54="Re"),$H$7*H54*E54,H54,$J$7*H54*E54,I54,$I$7*I54*E54)</f>
        <v>0</v>
      </c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5.75" customHeight="1" x14ac:dyDescent="0.9">
      <c r="A55" s="124" t="str">
        <f>'PLANTILLA V6'!A55</f>
        <v>Hm</v>
      </c>
      <c r="B55" s="124" t="str">
        <f>'PLANTILLA V6'!B55</f>
        <v>Cúter</v>
      </c>
      <c r="C55" s="125">
        <f>'PLANTILLA V6'!C55</f>
        <v>1</v>
      </c>
      <c r="D55" s="116" t="str">
        <f>'PLANTILLA V6'!D55</f>
        <v>pza</v>
      </c>
      <c r="E55" s="125">
        <v>0</v>
      </c>
      <c r="F55" s="116" t="b">
        <v>0</v>
      </c>
      <c r="G55" s="116" t="b">
        <v>0</v>
      </c>
      <c r="H55" s="116" t="b">
        <v>1</v>
      </c>
      <c r="I55" s="116" t="b">
        <v>0</v>
      </c>
      <c r="J55" s="119" cm="1">
        <f t="array" ref="J55">_xlfn.IFS(LEN(A55)&gt;2,A56,SUM(E55:I55)=0,0,F55,$F$7*F55*E55,G55,$G$7*G55*E55,AND(H55,A55="Co"),$H$7*H55*E55,AND(H55,A55="Re"),$H$7*H55*E55,H55,$J$7*H55*E55,I55,$I$7*I55*E55)</f>
        <v>0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5.75" customHeight="1" x14ac:dyDescent="0.9">
      <c r="A56" s="124" t="str">
        <f>'PLANTILLA V6'!A56</f>
        <v>Hm</v>
      </c>
      <c r="B56" s="124" t="str">
        <f>'PLANTILLA V6'!B56</f>
        <v>Pistola de silicón</v>
      </c>
      <c r="C56" s="125">
        <f>'PLANTILLA V6'!C56</f>
        <v>1</v>
      </c>
      <c r="D56" s="116" t="str">
        <f>'PLANTILLA V6'!D56</f>
        <v>pza</v>
      </c>
      <c r="E56" s="125">
        <v>0</v>
      </c>
      <c r="F56" s="116" t="b">
        <v>0</v>
      </c>
      <c r="G56" s="116" t="b">
        <v>0</v>
      </c>
      <c r="H56" s="116" t="b">
        <v>1</v>
      </c>
      <c r="I56" s="116" t="b">
        <v>0</v>
      </c>
      <c r="J56" s="119" cm="1">
        <f t="array" ref="J56">_xlfn.IFS(LEN(A56)&gt;2,A57,SUM(E56:I56)=0,0,F56,$F$7*F56*E56,G56,$G$7*G56*E56,AND(H56,A56="Co"),$H$7*H56*E56,AND(H56,A56="Re"),$H$7*H56*E56,H56,$J$7*H56*E56,I56,$I$7*I56*E56)</f>
        <v>0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5.75" customHeight="1" x14ac:dyDescent="0.9">
      <c r="A57" s="124" t="str">
        <f>'PLANTILLA V6'!A57</f>
        <v>Hm</v>
      </c>
      <c r="B57" s="124" t="str">
        <f>'PLANTILLA V6'!B57</f>
        <v>Desarmador plano</v>
      </c>
      <c r="C57" s="125">
        <f>'PLANTILLA V6'!C57</f>
        <v>1</v>
      </c>
      <c r="D57" s="116" t="str">
        <f>'PLANTILLA V6'!D57</f>
        <v>pza</v>
      </c>
      <c r="E57" s="125">
        <v>0</v>
      </c>
      <c r="F57" s="116" t="b">
        <v>0</v>
      </c>
      <c r="G57" s="116" t="b">
        <v>0</v>
      </c>
      <c r="H57" s="116" t="b">
        <v>1</v>
      </c>
      <c r="I57" s="116" t="b">
        <v>0</v>
      </c>
      <c r="J57" s="119" cm="1">
        <f t="array" ref="J57">_xlfn.IFS(LEN(A57)&gt;2,A58,SUM(E57:I57)=0,0,F57,$F$7*F57*E57,G57,$G$7*G57*E57,AND(H57,A57="Co"),$H$7*H57*E57,AND(H57,A57="Re"),$H$7*H57*E57,H57,$J$7*H57*E57,I57,$I$7*I57*E57)</f>
        <v>0</v>
      </c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5.75" customHeight="1" x14ac:dyDescent="0.9">
      <c r="A58" s="124" t="str">
        <f>'PLANTILLA V6'!A58</f>
        <v>Hm</v>
      </c>
      <c r="B58" s="126" t="str">
        <f>'PLANTILLA V6'!B58</f>
        <v>Desarmador de cruz</v>
      </c>
      <c r="C58" s="125">
        <f>'PLANTILLA V6'!C58</f>
        <v>1</v>
      </c>
      <c r="D58" s="116" t="str">
        <f>'PLANTILLA V6'!D58</f>
        <v>pza</v>
      </c>
      <c r="E58" s="125">
        <v>0</v>
      </c>
      <c r="F58" s="116" t="b">
        <v>0</v>
      </c>
      <c r="G58" s="116" t="b">
        <v>0</v>
      </c>
      <c r="H58" s="116" t="b">
        <v>1</v>
      </c>
      <c r="I58" s="116" t="b">
        <v>0</v>
      </c>
      <c r="J58" s="119" cm="1">
        <f t="array" ref="J58">_xlfn.IFS(LEN(A58)&gt;2,A59,SUM(E58:I58)=0,0,F58,$F$7*F58*E58,G58,$G$7*G58*E58,AND(H58,A58="Co"),$H$7*H58*E58,AND(H58,A58="Re"),$H$7*H58*E58,H58,$J$7*H58*E58,I58,$I$7*I58*E58)</f>
        <v>0</v>
      </c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5.75" customHeight="1" x14ac:dyDescent="0.9">
      <c r="A59" s="124" t="str">
        <f>'PLANTILLA V6'!A59</f>
        <v>Hm</v>
      </c>
      <c r="B59" s="126" t="str">
        <f>'PLANTILLA V6'!B59</f>
        <v>Juego de puntas intercambiables para desarmador</v>
      </c>
      <c r="C59" s="125">
        <f>'PLANTILLA V6'!C59</f>
        <v>1</v>
      </c>
      <c r="D59" s="116" t="str">
        <f>'PLANTILLA V6'!D59</f>
        <v>juego</v>
      </c>
      <c r="E59" s="125">
        <v>0</v>
      </c>
      <c r="F59" s="116" t="b">
        <v>0</v>
      </c>
      <c r="G59" s="116" t="b">
        <v>0</v>
      </c>
      <c r="H59" s="116" t="b">
        <v>1</v>
      </c>
      <c r="I59" s="116" t="b">
        <v>0</v>
      </c>
      <c r="J59" s="119" cm="1">
        <f t="array" ref="J59">_xlfn.IFS(LEN(A59)&gt;2,A60,SUM(E59:I59)=0,0,F59,$F$7*F59*E59,G59,$G$7*G59*E59,AND(H59,A59="Co"),$H$7*H59*E59,AND(H59,A59="Re"),$H$7*H59*E59,H59,$J$7*H59*E59,I59,$I$7*I59*E59)</f>
        <v>0</v>
      </c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5.75" customHeight="1" x14ac:dyDescent="0.9">
      <c r="A60" s="124" t="str">
        <f>'PLANTILLA V6'!A60</f>
        <v>Hm</v>
      </c>
      <c r="B60" s="124" t="str">
        <f>'PLANTILLA V6'!B60</f>
        <v>Pinzas de punta</v>
      </c>
      <c r="C60" s="125">
        <f>'PLANTILLA V6'!C60</f>
        <v>1</v>
      </c>
      <c r="D60" s="116" t="str">
        <f>'PLANTILLA V6'!D60</f>
        <v>pza</v>
      </c>
      <c r="E60" s="125">
        <v>0</v>
      </c>
      <c r="F60" s="116" t="b">
        <v>0</v>
      </c>
      <c r="G60" s="116" t="b">
        <v>0</v>
      </c>
      <c r="H60" s="116" t="b">
        <v>1</v>
      </c>
      <c r="I60" s="116" t="b">
        <v>0</v>
      </c>
      <c r="J60" s="119" cm="1">
        <f t="array" ref="J60">_xlfn.IFS(LEN(A60)&gt;2,A61,SUM(E60:I60)=0,0,F60,$F$7*F60*E60,G60,$G$7*G60*E60,AND(H60,A60="Co"),$H$7*H60*E60,AND(H60,A60="Re"),$H$7*H60*E60,H60,$J$7*H60*E60,I60,$I$7*I60*E60)</f>
        <v>0</v>
      </c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5.75" customHeight="1" x14ac:dyDescent="0.9">
      <c r="A61" s="124" t="str">
        <f>'PLANTILLA V6'!A61</f>
        <v>Hm</v>
      </c>
      <c r="B61" s="124" t="str">
        <f>'PLANTILLA V6'!B61</f>
        <v>Pinzas de corte</v>
      </c>
      <c r="C61" s="125">
        <f>'PLANTILLA V6'!C61</f>
        <v>1</v>
      </c>
      <c r="D61" s="116" t="str">
        <f>'PLANTILLA V6'!D61</f>
        <v>pza</v>
      </c>
      <c r="E61" s="125">
        <v>0</v>
      </c>
      <c r="F61" s="116" t="b">
        <v>0</v>
      </c>
      <c r="G61" s="116" t="b">
        <v>0</v>
      </c>
      <c r="H61" s="116" t="b">
        <v>1</v>
      </c>
      <c r="I61" s="116" t="b">
        <v>0</v>
      </c>
      <c r="J61" s="119" cm="1">
        <f t="array" ref="J61">_xlfn.IFS(LEN(A61)&gt;2,A62,SUM(E61:I61)=0,0,F61,$F$7*F61*E61,G61,$G$7*G61*E61,AND(H61,A61="Co"),$H$7*H61*E61,AND(H61,A61="Re"),$H$7*H61*E61,H61,$J$7*H61*E61,I61,$I$7*I61*E61)</f>
        <v>0</v>
      </c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5.75" customHeight="1" x14ac:dyDescent="0.9">
      <c r="A62" s="124" t="str">
        <f>'PLANTILLA V6'!A62</f>
        <v>Hm</v>
      </c>
      <c r="B62" s="124" t="str">
        <f>'PLANTILLA V6'!B62</f>
        <v>Pinceles (delgado, mediano y grueso)</v>
      </c>
      <c r="C62" s="125">
        <f>'PLANTILLA V6'!C62</f>
        <v>1</v>
      </c>
      <c r="D62" s="116" t="str">
        <f>'PLANTILLA V6'!D62</f>
        <v>juego</v>
      </c>
      <c r="E62" s="125">
        <v>0</v>
      </c>
      <c r="F62" s="116" t="b">
        <v>0</v>
      </c>
      <c r="G62" s="116" t="b">
        <v>0</v>
      </c>
      <c r="H62" s="116" t="b">
        <v>1</v>
      </c>
      <c r="I62" s="116" t="b">
        <v>0</v>
      </c>
      <c r="J62" s="119" cm="1">
        <f t="array" ref="J62">_xlfn.IFS(LEN(A62)&gt;2,A63,SUM(E62:I62)=0,0,F62,$F$7*F62*E62,G62,$G$7*G62*E62,AND(H62,A62="Co"),$H$7*H62*E62,AND(H62,A62="Re"),$H$7*H62*E62,H62,$J$7*H62*E62,I62,$I$7*I62*E62)</f>
        <v>0</v>
      </c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5.75" customHeight="1" x14ac:dyDescent="0.9">
      <c r="A63" s="120">
        <f>'PLANTILLA V6'!A63</f>
        <v>0</v>
      </c>
      <c r="B63" s="116">
        <f>'PLANTILLA V6'!B63</f>
        <v>0</v>
      </c>
      <c r="C63" s="125">
        <f>'PLANTILLA V6'!C63</f>
        <v>1</v>
      </c>
      <c r="D63" s="116" t="str">
        <f>'PLANTILLA V6'!D63</f>
        <v>pza</v>
      </c>
      <c r="E63" s="125">
        <v>0</v>
      </c>
      <c r="F63" s="116" t="b">
        <v>0</v>
      </c>
      <c r="G63" s="116" t="b">
        <v>0</v>
      </c>
      <c r="H63" s="116" t="b">
        <v>0</v>
      </c>
      <c r="I63" s="116" t="b">
        <v>0</v>
      </c>
      <c r="J63" s="119" cm="1">
        <f t="array" ref="J63">_xlfn.IFS(LEN(A63)&gt;2,A64,SUM(E63:I63)=0,0,F63,$F$7*F63*E63,G63,$G$7*G63*E63,AND(H63,A63="Co"),$H$7*H63*E63,AND(H63,A63="Re"),$H$7*H63*E63,H63,$J$7*H63*E63,I63,$I$7*I63*E63)</f>
        <v>0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5.75" customHeight="1" x14ac:dyDescent="0.9">
      <c r="A64" s="120">
        <f>'PLANTILLA V6'!A64</f>
        <v>0</v>
      </c>
      <c r="B64" s="116">
        <f>'PLANTILLA V6'!B64</f>
        <v>0</v>
      </c>
      <c r="C64" s="125">
        <f>'PLANTILLA V6'!C64</f>
        <v>1</v>
      </c>
      <c r="D64" s="116" t="str">
        <f>'PLANTILLA V6'!D64</f>
        <v>pza</v>
      </c>
      <c r="E64" s="125">
        <v>0</v>
      </c>
      <c r="F64" s="116" t="b">
        <v>0</v>
      </c>
      <c r="G64" s="116" t="b">
        <v>0</v>
      </c>
      <c r="H64" s="116" t="b">
        <v>0</v>
      </c>
      <c r="I64" s="116" t="b">
        <v>0</v>
      </c>
      <c r="J64" s="119" cm="1">
        <f t="array" ref="J64">_xlfn.IFS(LEN(A64)&gt;2,A65,SUM(E64:I64)=0,0,F64,$F$7*F64*E64,G64,$G$7*G64*E64,AND(H64,A64="Co"),$H$7*H64*E64,AND(H64,A64="Re"),$H$7*H64*E64,H64,$J$7*H64*E64,I64,$I$7*I64*E64)</f>
        <v>0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5.75" customHeight="1" x14ac:dyDescent="0.9">
      <c r="A65" s="120">
        <f>'PLANTILLA V6'!A65</f>
        <v>0</v>
      </c>
      <c r="B65" s="116">
        <f>'PLANTILLA V6'!B65</f>
        <v>0</v>
      </c>
      <c r="C65" s="125">
        <f>'PLANTILLA V6'!C65</f>
        <v>1</v>
      </c>
      <c r="D65" s="116" t="str">
        <f>'PLANTILLA V6'!D65</f>
        <v>pza</v>
      </c>
      <c r="E65" s="125">
        <v>0</v>
      </c>
      <c r="F65" s="116" t="b">
        <v>0</v>
      </c>
      <c r="G65" s="116" t="b">
        <v>0</v>
      </c>
      <c r="H65" s="116" t="b">
        <v>0</v>
      </c>
      <c r="I65" s="116" t="b">
        <v>0</v>
      </c>
      <c r="J65" s="119" cm="1">
        <f t="array" ref="J65">_xlfn.IFS(LEN(A65)&gt;2,A66,SUM(E65:I65)=0,0,F65,$F$7*F65*E65,G65,$G$7*G65*E65,AND(H65,A65="Co"),$H$7*H65*E65,AND(H65,A65="Re"),$H$7*H65*E65,H65,$J$7*H65*E65,I65,$I$7*I65*E65)</f>
        <v>0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5.75" customHeight="1" x14ac:dyDescent="0.9">
      <c r="A66" s="120">
        <f>'PLANTILLA V6'!A66</f>
        <v>0</v>
      </c>
      <c r="B66" s="116">
        <f>'PLANTILLA V6'!B66</f>
        <v>0</v>
      </c>
      <c r="C66" s="125">
        <f>'PLANTILLA V6'!C66</f>
        <v>1</v>
      </c>
      <c r="D66" s="116" t="str">
        <f>'PLANTILLA V6'!D66</f>
        <v>pza</v>
      </c>
      <c r="E66" s="125">
        <v>0</v>
      </c>
      <c r="F66" s="116" t="b">
        <v>0</v>
      </c>
      <c r="G66" s="116" t="b">
        <v>0</v>
      </c>
      <c r="H66" s="116" t="b">
        <v>0</v>
      </c>
      <c r="I66" s="116" t="b">
        <v>0</v>
      </c>
      <c r="J66" s="119" cm="1">
        <f t="array" ref="J66">_xlfn.IFS(LEN(A66)&gt;2,A67,SUM(E66:I66)=0,0,F66,$F$7*F66*E66,G66,$G$7*G66*E66,AND(H66,A66="Co"),$H$7*H66*E66,AND(H66,A66="Re"),$H$7*H66*E66,H66,$J$7*H66*E66,I66,$I$7*I66*E66)</f>
        <v>0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5.75" customHeight="1" x14ac:dyDescent="0.9">
      <c r="A67" s="120">
        <f>'PLANTILLA V6'!A67</f>
        <v>0</v>
      </c>
      <c r="B67" s="116">
        <f>'PLANTILLA V6'!B67</f>
        <v>0</v>
      </c>
      <c r="C67" s="125">
        <f>'PLANTILLA V6'!C67</f>
        <v>1</v>
      </c>
      <c r="D67" s="116" t="str">
        <f>'PLANTILLA V6'!D67</f>
        <v>pza</v>
      </c>
      <c r="E67" s="125">
        <v>0</v>
      </c>
      <c r="F67" s="116" t="b">
        <v>0</v>
      </c>
      <c r="G67" s="116" t="b">
        <v>0</v>
      </c>
      <c r="H67" s="116" t="b">
        <v>0</v>
      </c>
      <c r="I67" s="116" t="b">
        <v>0</v>
      </c>
      <c r="J67" s="119" cm="1">
        <f t="array" ref="J67">_xlfn.IFS(LEN(A67)&gt;2,A68,SUM(E67:I67)=0,0,F67,$F$7*F67*E67,G67,$G$7*G67*E67,AND(H67,A67="Co"),$H$7*H67*E67,AND(H67,A67="Re"),$H$7*H67*E67,H67,$J$7*H67*E67,I67,$I$7*I67*E67)</f>
        <v>0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5.75" customHeight="1" x14ac:dyDescent="0.9">
      <c r="A68" s="120">
        <f>'PLANTILLA V6'!A68</f>
        <v>0</v>
      </c>
      <c r="B68" s="116">
        <f>'PLANTILLA V6'!B68</f>
        <v>0</v>
      </c>
      <c r="C68" s="125">
        <f>'PLANTILLA V6'!C68</f>
        <v>1</v>
      </c>
      <c r="D68" s="116" t="str">
        <f>'PLANTILLA V6'!D68</f>
        <v>pza</v>
      </c>
      <c r="E68" s="125">
        <v>0</v>
      </c>
      <c r="F68" s="116" t="b">
        <v>0</v>
      </c>
      <c r="G68" s="116" t="b">
        <v>0</v>
      </c>
      <c r="H68" s="116" t="b">
        <v>0</v>
      </c>
      <c r="I68" s="116" t="b">
        <v>0</v>
      </c>
      <c r="J68" s="119" cm="1">
        <f t="array" ref="J68">_xlfn.IFS(LEN(A68)&gt;2,A69,SUM(E68:I68)=0,0,F68,$F$7*F68*E68,G68,$G$7*G68*E68,AND(H68,A68="Co"),$H$7*H68*E68,AND(H68,A68="Re"),$H$7*H68*E68,H68,$J$7*H68*E68,I68,$I$7*I68*E68)</f>
        <v>0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5.75" customHeight="1" x14ac:dyDescent="0.9">
      <c r="A69" s="120">
        <f>'PLANTILLA V6'!A69</f>
        <v>0</v>
      </c>
      <c r="B69" s="116">
        <f>'PLANTILLA V6'!B69</f>
        <v>0</v>
      </c>
      <c r="C69" s="125">
        <f>'PLANTILLA V6'!C69</f>
        <v>1</v>
      </c>
      <c r="D69" s="116" t="str">
        <f>'PLANTILLA V6'!D69</f>
        <v>pza</v>
      </c>
      <c r="E69" s="125">
        <v>0</v>
      </c>
      <c r="F69" s="116" t="b">
        <v>0</v>
      </c>
      <c r="G69" s="116" t="b">
        <v>0</v>
      </c>
      <c r="H69" s="116" t="b">
        <v>0</v>
      </c>
      <c r="I69" s="116" t="b">
        <v>0</v>
      </c>
      <c r="J69" s="119" cm="1">
        <f t="array" ref="J69">_xlfn.IFS(LEN(A69)&gt;2,A70,SUM(E69:I69)=0,0,F69,$F$7*F69*E69,G69,$G$7*G69*E69,AND(H69,A69="Co"),$H$7*H69*E69,AND(H69,A69="Re"),$H$7*H69*E69,H69,$J$7*H69*E69,I69,$I$7*I69*E69)</f>
        <v>0</v>
      </c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5.75" customHeight="1" x14ac:dyDescent="0.9">
      <c r="A70" s="120">
        <f>'PLANTILLA V6'!A70</f>
        <v>0</v>
      </c>
      <c r="B70" s="116">
        <f>'PLANTILLA V6'!B70</f>
        <v>0</v>
      </c>
      <c r="C70" s="125">
        <f>'PLANTILLA V6'!C70</f>
        <v>1</v>
      </c>
      <c r="D70" s="116" t="str">
        <f>'PLANTILLA V6'!D70</f>
        <v>pza</v>
      </c>
      <c r="E70" s="125">
        <v>0</v>
      </c>
      <c r="F70" s="116" t="b">
        <v>0</v>
      </c>
      <c r="G70" s="116" t="b">
        <v>0</v>
      </c>
      <c r="H70" s="116" t="b">
        <v>0</v>
      </c>
      <c r="I70" s="116" t="b">
        <v>0</v>
      </c>
      <c r="J70" s="119" cm="1">
        <f t="array" ref="J70">_xlfn.IFS(LEN(A70)&gt;2,A71,SUM(E70:I70)=0,0,F70,$F$7*F70*E70,G70,$G$7*G70*E70,AND(H70,A70="Co"),$H$7*H70*E70,AND(H70,A70="Re"),$H$7*H70*E70,H70,$J$7*H70*E70,I70,$I$7*I70*E70)</f>
        <v>0</v>
      </c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5.75" customHeight="1" x14ac:dyDescent="0.9">
      <c r="A71" s="120">
        <f>'PLANTILLA V6'!A71</f>
        <v>0</v>
      </c>
      <c r="B71" s="116">
        <f>'PLANTILLA V6'!B71</f>
        <v>0</v>
      </c>
      <c r="C71" s="125">
        <f>'PLANTILLA V6'!C71</f>
        <v>1</v>
      </c>
      <c r="D71" s="116" t="str">
        <f>'PLANTILLA V6'!D71</f>
        <v>pza</v>
      </c>
      <c r="E71" s="125">
        <v>0</v>
      </c>
      <c r="F71" s="116" t="b">
        <v>0</v>
      </c>
      <c r="G71" s="116" t="b">
        <v>0</v>
      </c>
      <c r="H71" s="116" t="b">
        <v>0</v>
      </c>
      <c r="I71" s="116" t="b">
        <v>0</v>
      </c>
      <c r="J71" s="119" cm="1">
        <f t="array" ref="J71">_xlfn.IFS(LEN(A71)&gt;2,A72,SUM(E71:I71)=0,0,F71,$F$7*F71*E71,G71,$G$7*G71*E71,AND(H71,A71="Co"),$H$7*H71*E71,AND(H71,A71="Re"),$H$7*H71*E71,H71,$J$7*H71*E71,I71,$I$7*I71*E71)</f>
        <v>0</v>
      </c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5.75" customHeight="1" x14ac:dyDescent="0.9">
      <c r="A72" s="120">
        <f>'PLANTILLA V6'!A72</f>
        <v>0</v>
      </c>
      <c r="B72" s="116">
        <f>'PLANTILLA V6'!B72</f>
        <v>0</v>
      </c>
      <c r="C72" s="125">
        <f>'PLANTILLA V6'!C72</f>
        <v>1</v>
      </c>
      <c r="D72" s="116" t="str">
        <f>'PLANTILLA V6'!D72</f>
        <v>pza</v>
      </c>
      <c r="E72" s="125">
        <v>0</v>
      </c>
      <c r="F72" s="116" t="b">
        <v>0</v>
      </c>
      <c r="G72" s="116" t="b">
        <v>0</v>
      </c>
      <c r="H72" s="116" t="b">
        <v>0</v>
      </c>
      <c r="I72" s="116" t="b">
        <v>0</v>
      </c>
      <c r="J72" s="119" cm="1">
        <f t="array" ref="J72">_xlfn.IFS(LEN(A72)&gt;2,A73,SUM(E72:I72)=0,0,F72,$F$7*F72*E72,G72,$G$7*G72*E72,AND(H72,A72="Co"),$H$7*H72*E72,AND(H72,A72="Re"),$H$7*H72*E72,H72,$J$7*H72*E72,I72,$I$7*I72*E72)</f>
        <v>0</v>
      </c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5.75" customHeight="1" x14ac:dyDescent="0.9">
      <c r="A73" s="120">
        <f>'PLANTILLA V6'!A73</f>
        <v>0</v>
      </c>
      <c r="B73" s="116">
        <f>'PLANTILLA V6'!B73</f>
        <v>0</v>
      </c>
      <c r="C73" s="125">
        <f>'PLANTILLA V6'!C73</f>
        <v>1</v>
      </c>
      <c r="D73" s="116" t="str">
        <f>'PLANTILLA V6'!D73</f>
        <v>pza</v>
      </c>
      <c r="E73" s="125">
        <v>0</v>
      </c>
      <c r="F73" s="116" t="b">
        <v>0</v>
      </c>
      <c r="G73" s="116" t="b">
        <v>0</v>
      </c>
      <c r="H73" s="116" t="b">
        <v>0</v>
      </c>
      <c r="I73" s="116" t="b">
        <v>0</v>
      </c>
      <c r="J73" s="119" cm="1">
        <f t="array" ref="J73">_xlfn.IFS(LEN(A73)&gt;2,A74,SUM(E73:I73)=0,0,F73,$F$7*F73*E73,G73,$G$7*G73*E73,AND(H73,A73="Co"),$H$7*H73*E73,AND(H73,A73="Re"),$H$7*H73*E73,H73,$J$7*H73*E73,I73,$I$7*I73*E73)</f>
        <v>0</v>
      </c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5.75" customHeight="1" x14ac:dyDescent="0.9">
      <c r="A74" s="120">
        <f>'PLANTILLA V6'!A74</f>
        <v>0</v>
      </c>
      <c r="B74" s="116">
        <f>'PLANTILLA V6'!B74</f>
        <v>0</v>
      </c>
      <c r="C74" s="125">
        <f>'PLANTILLA V6'!C74</f>
        <v>1</v>
      </c>
      <c r="D74" s="116" t="str">
        <f>'PLANTILLA V6'!D74</f>
        <v>pza</v>
      </c>
      <c r="E74" s="125">
        <v>0</v>
      </c>
      <c r="F74" s="116" t="b">
        <v>0</v>
      </c>
      <c r="G74" s="116" t="b">
        <v>0</v>
      </c>
      <c r="H74" s="116" t="b">
        <v>0</v>
      </c>
      <c r="I74" s="116" t="b">
        <v>0</v>
      </c>
      <c r="J74" s="119" cm="1">
        <f t="array" ref="J74">_xlfn.IFS(LEN(A74)&gt;2,A75,SUM(E74:I74)=0,0,F74,$F$7*F74*E74,G74,$G$7*G74*E74,AND(H74,A74="Co"),$H$7*H74*E74,AND(H74,A74="Re"),$H$7*H74*E74,H74,$J$7*H74*E74,I74,$I$7*I74*E74)</f>
        <v>0</v>
      </c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5.75" customHeight="1" x14ac:dyDescent="0.9">
      <c r="A75" s="120">
        <f>'PLANTILLA V6'!A75</f>
        <v>0</v>
      </c>
      <c r="B75" s="116">
        <f>'PLANTILLA V6'!B75</f>
        <v>0</v>
      </c>
      <c r="C75" s="125">
        <f>'PLANTILLA V6'!C75</f>
        <v>1</v>
      </c>
      <c r="D75" s="116" t="str">
        <f>'PLANTILLA V6'!D75</f>
        <v>pza</v>
      </c>
      <c r="E75" s="125">
        <v>0</v>
      </c>
      <c r="F75" s="116" t="b">
        <v>0</v>
      </c>
      <c r="G75" s="116" t="b">
        <v>0</v>
      </c>
      <c r="H75" s="116" t="b">
        <v>0</v>
      </c>
      <c r="I75" s="116" t="b">
        <v>0</v>
      </c>
      <c r="J75" s="119" cm="1">
        <f t="array" ref="J75">_xlfn.IFS(LEN(A75)&gt;2,A76,SUM(E75:I75)=0,0,F75,$F$7*F75*E75,G75,$G$7*G75*E75,AND(H75,A75="Co"),$H$7*H75*E75,AND(H75,A75="Re"),$H$7*H75*E75,H75,$J$7*H75*E75,I75,$I$7*I75*E75)</f>
        <v>0</v>
      </c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5.75" customHeight="1" x14ac:dyDescent="0.9">
      <c r="A76" s="120">
        <f>'PLANTILLA V6'!A76</f>
        <v>0</v>
      </c>
      <c r="B76" s="116">
        <f>'PLANTILLA V6'!B76</f>
        <v>0</v>
      </c>
      <c r="C76" s="125">
        <f>'PLANTILLA V6'!C76</f>
        <v>1</v>
      </c>
      <c r="D76" s="116" t="str">
        <f>'PLANTILLA V6'!D76</f>
        <v>pza</v>
      </c>
      <c r="E76" s="125">
        <v>0</v>
      </c>
      <c r="F76" s="116" t="b">
        <v>0</v>
      </c>
      <c r="G76" s="116" t="b">
        <v>0</v>
      </c>
      <c r="H76" s="116" t="b">
        <v>0</v>
      </c>
      <c r="I76" s="116" t="b">
        <v>0</v>
      </c>
      <c r="J76" s="119" cm="1">
        <f t="array" ref="J76">_xlfn.IFS(LEN(A76)&gt;2,A77,SUM(E76:I76)=0,0,F76,$F$7*F76*E76,G76,$G$7*G76*E76,AND(H76,A76="Co"),$H$7*H76*E76,AND(H76,A76="Re"),$H$7*H76*E76,H76,$J$7*H76*E76,I76,$I$7*I76*E76)</f>
        <v>0</v>
      </c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5.75" customHeight="1" x14ac:dyDescent="0.9">
      <c r="A77" s="171" t="str">
        <f>'PLANTILLA V6'!A77</f>
        <v>Electricidad y Electrónica</v>
      </c>
      <c r="B77" s="141"/>
      <c r="C77" s="125">
        <f>'PLANTILLA V6'!C77</f>
        <v>0</v>
      </c>
      <c r="D77" s="116">
        <f>'PLANTILLA V6'!D77</f>
        <v>0</v>
      </c>
      <c r="E77" s="125">
        <v>0</v>
      </c>
      <c r="F77" s="116" t="b">
        <v>0</v>
      </c>
      <c r="G77" s="116" t="b">
        <v>0</v>
      </c>
      <c r="H77" s="116" t="b">
        <v>0</v>
      </c>
      <c r="I77" s="116" t="b">
        <v>0</v>
      </c>
      <c r="J77" s="123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5.75" customHeight="1" x14ac:dyDescent="0.9">
      <c r="A78" s="124" t="str">
        <f>'PLANTILLA V6'!A78</f>
        <v>EE</v>
      </c>
      <c r="B78" s="124" t="str">
        <f>'PLANTILLA V6'!B78</f>
        <v>Juego de 10 cables tipo caiman- caiman</v>
      </c>
      <c r="C78" s="125">
        <f>'PLANTILLA V6'!C78</f>
        <v>1</v>
      </c>
      <c r="D78" s="116" t="str">
        <f>'PLANTILLA V6'!D78</f>
        <v>juego</v>
      </c>
      <c r="E78" s="125">
        <v>0</v>
      </c>
      <c r="F78" s="116" t="b">
        <v>0</v>
      </c>
      <c r="G78" s="116" t="b">
        <v>0</v>
      </c>
      <c r="H78" s="116" t="b">
        <v>1</v>
      </c>
      <c r="I78" s="116" t="b">
        <v>0</v>
      </c>
      <c r="J78" s="119" cm="1">
        <f t="array" ref="J78">_xlfn.IFS(LEN(A78)&gt;2,A79,SUM(E78:I78)=0,0,F78,$F$7*F78*E78,G78,$G$7*G78*E78,AND(H78,A78="Co"),$H$7*H78*E78,AND(H78,A78="Re"),$H$7*H78*E78,H78,$J$7*H78*E78,I78,$I$7*I78*E78)</f>
        <v>0</v>
      </c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5.75" customHeight="1" x14ac:dyDescent="0.9">
      <c r="A79" s="124" t="str">
        <f>'PLANTILLA V6'!A79</f>
        <v>EE</v>
      </c>
      <c r="B79" s="124" t="str">
        <f>'PLANTILLA V6'!B79</f>
        <v>Juegos de jumpers macho - hembra</v>
      </c>
      <c r="C79" s="125">
        <f>'PLANTILLA V6'!C79</f>
        <v>1</v>
      </c>
      <c r="D79" s="116" t="str">
        <f>'PLANTILLA V6'!D79</f>
        <v>juego</v>
      </c>
      <c r="E79" s="125">
        <v>0</v>
      </c>
      <c r="F79" s="116" t="b">
        <v>0</v>
      </c>
      <c r="G79" s="116" t="b">
        <v>0</v>
      </c>
      <c r="H79" s="116" t="b">
        <v>1</v>
      </c>
      <c r="I79" s="116" t="b">
        <v>0</v>
      </c>
      <c r="J79" s="119" cm="1">
        <f t="array" ref="J79">_xlfn.IFS(LEN(A79)&gt;2,A80,SUM(E79:I79)=0,0,F79,$F$7*F79*E79,G79,$G$7*G79*E79,AND(H79,A79="Co"),$H$7*H79*E79,AND(H79,A79="Re"),$H$7*H79*E79,H79,$J$7*H79*E79,I79,$I$7*I79*E79)</f>
        <v>0</v>
      </c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5.75" customHeight="1" x14ac:dyDescent="0.9">
      <c r="A80" s="124" t="str">
        <f>'PLANTILLA V6'!A80</f>
        <v>EE</v>
      </c>
      <c r="B80" s="124" t="str">
        <f>'PLANTILLA V6'!B80</f>
        <v xml:space="preserve">Juegos de jumpers macho - macho </v>
      </c>
      <c r="C80" s="125">
        <f>'PLANTILLA V6'!C80</f>
        <v>1</v>
      </c>
      <c r="D80" s="116" t="str">
        <f>'PLANTILLA V6'!D80</f>
        <v>juego</v>
      </c>
      <c r="E80" s="125">
        <v>0</v>
      </c>
      <c r="F80" s="116" t="b">
        <v>0</v>
      </c>
      <c r="G80" s="116" t="b">
        <v>0</v>
      </c>
      <c r="H80" s="116" t="b">
        <v>1</v>
      </c>
      <c r="I80" s="116" t="b">
        <v>0</v>
      </c>
      <c r="J80" s="119" cm="1">
        <f t="array" ref="J80">_xlfn.IFS(LEN(A80)&gt;2,A81,SUM(E80:I80)=0,0,F80,$F$7*F80*E80,G80,$G$7*G80*E80,AND(H80,A80="Co"),$H$7*H80*E80,AND(H80,A80="Re"),$H$7*H80*E80,H80,$J$7*H80*E80,I80,$I$7*I80*E80)</f>
        <v>0</v>
      </c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5.75" customHeight="1" x14ac:dyDescent="0.9">
      <c r="A81" s="124" t="str">
        <f>'PLANTILLA V6'!A81</f>
        <v>EE</v>
      </c>
      <c r="B81" s="124" t="str">
        <f>'PLANTILLA V6'!B81</f>
        <v>Juegos de jumpers hembra - hembra</v>
      </c>
      <c r="C81" s="125">
        <f>'PLANTILLA V6'!C81</f>
        <v>1</v>
      </c>
      <c r="D81" s="116" t="str">
        <f>'PLANTILLA V6'!D81</f>
        <v>juego</v>
      </c>
      <c r="E81" s="125">
        <v>0</v>
      </c>
      <c r="F81" s="116" t="b">
        <v>0</v>
      </c>
      <c r="G81" s="116" t="b">
        <v>0</v>
      </c>
      <c r="H81" s="116" t="b">
        <v>1</v>
      </c>
      <c r="I81" s="116" t="b">
        <v>0</v>
      </c>
      <c r="J81" s="119" cm="1">
        <f t="array" ref="J81">_xlfn.IFS(LEN(A81)&gt;2,A82,SUM(E81:I81)=0,0,F81,$F$7*F81*E81,G81,$G$7*G81*E81,AND(H81,A81="Co"),$H$7*H81*E81,AND(H81,A81="Re"),$H$7*H81*E81,H81,$J$7*H81*E81,I81,$I$7*I81*E81)</f>
        <v>0</v>
      </c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5.75" customHeight="1" x14ac:dyDescent="0.9">
      <c r="A82" s="124" t="str">
        <f>'PLANTILLA V6'!A82</f>
        <v>EE</v>
      </c>
      <c r="B82" s="124" t="str">
        <f>'PLANTILLA V6'!B82</f>
        <v>Motor DC de 3V</v>
      </c>
      <c r="C82" s="125">
        <f>'PLANTILLA V6'!C82</f>
        <v>1</v>
      </c>
      <c r="D82" s="116" t="str">
        <f>'PLANTILLA V6'!D82</f>
        <v>pza</v>
      </c>
      <c r="E82" s="125">
        <v>0</v>
      </c>
      <c r="F82" s="116" t="b">
        <v>0</v>
      </c>
      <c r="G82" s="116" t="b">
        <v>0</v>
      </c>
      <c r="H82" s="116" t="b">
        <v>1</v>
      </c>
      <c r="I82" s="116" t="b">
        <v>0</v>
      </c>
      <c r="J82" s="119" cm="1">
        <f t="array" ref="J82">_xlfn.IFS(LEN(A82)&gt;2,A83,SUM(E82:I82)=0,0,F82,$F$7*F82*E82,G82,$G$7*G82*E82,AND(H82,A82="Co"),$H$7*H82*E82,AND(H82,A82="Re"),$H$7*H82*E82,H82,$J$7*H82*E82,I82,$I$7*I82*E82)</f>
        <v>0</v>
      </c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5.75" customHeight="1" x14ac:dyDescent="0.9">
      <c r="A83" s="124" t="str">
        <f>'PLANTILLA V6'!A83</f>
        <v>EE</v>
      </c>
      <c r="B83" s="124" t="str">
        <f>'PLANTILLA V6'!B83</f>
        <v>Motor DC de 5V</v>
      </c>
      <c r="C83" s="125">
        <f>'PLANTILLA V6'!C83</f>
        <v>1</v>
      </c>
      <c r="D83" s="116" t="str">
        <f>'PLANTILLA V6'!D83</f>
        <v>pza</v>
      </c>
      <c r="E83" s="125">
        <v>0</v>
      </c>
      <c r="F83" s="116" t="b">
        <v>0</v>
      </c>
      <c r="G83" s="116" t="b">
        <v>0</v>
      </c>
      <c r="H83" s="116" t="b">
        <v>1</v>
      </c>
      <c r="I83" s="116" t="b">
        <v>0</v>
      </c>
      <c r="J83" s="119" cm="1">
        <f t="array" ref="J83">_xlfn.IFS(LEN(A83)&gt;2,A84,SUM(E83:I83)=0,0,F83,$F$7*F83*E83,G83,$G$7*G83*E83,AND(H83,A83="Co"),$H$7*H83*E83,AND(H83,A83="Re"),$H$7*H83*E83,H83,$J$7*H83*E83,I83,$I$7*I83*E83)</f>
        <v>0</v>
      </c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5.75" customHeight="1" x14ac:dyDescent="0.9">
      <c r="A84" s="124" t="str">
        <f>'PLANTILLA V6'!A84</f>
        <v>EE</v>
      </c>
      <c r="B84" s="124" t="str">
        <f>'PLANTILLA V6'!B84</f>
        <v>Protoboard de 830 puntos</v>
      </c>
      <c r="C84" s="125">
        <f>'PLANTILLA V6'!C84</f>
        <v>1</v>
      </c>
      <c r="D84" s="116" t="str">
        <f>'PLANTILLA V6'!D84</f>
        <v>pza</v>
      </c>
      <c r="E84" s="125">
        <v>0</v>
      </c>
      <c r="F84" s="116" t="b">
        <v>0</v>
      </c>
      <c r="G84" s="116" t="b">
        <v>0</v>
      </c>
      <c r="H84" s="116" t="b">
        <v>1</v>
      </c>
      <c r="I84" s="116" t="b">
        <v>0</v>
      </c>
      <c r="J84" s="119" cm="1">
        <f t="array" ref="J84">_xlfn.IFS(LEN(A84)&gt;2,A85,SUM(E84:I84)=0,0,F84,$F$7*F84*E84,G84,$G$7*G84*E84,AND(H84,A84="Co"),$H$7*H84*E84,AND(H84,A84="Re"),$H$7*H84*E84,H84,$J$7*H84*E84,I84,$I$7*I84*E84)</f>
        <v>0</v>
      </c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5.75" customHeight="1" x14ac:dyDescent="0.9">
      <c r="A85" s="124" t="str">
        <f>'PLANTILLA V6'!A85</f>
        <v>EE</v>
      </c>
      <c r="B85" s="124" t="str">
        <f>'PLANTILLA V6'!B85</f>
        <v>Led de color blanco</v>
      </c>
      <c r="C85" s="125">
        <f>'PLANTILLA V6'!C85</f>
        <v>1</v>
      </c>
      <c r="D85" s="116" t="str">
        <f>'PLANTILLA V6'!D85</f>
        <v>pza</v>
      </c>
      <c r="E85" s="125">
        <v>0</v>
      </c>
      <c r="F85" s="116" t="b">
        <v>0</v>
      </c>
      <c r="G85" s="116" t="b">
        <v>0</v>
      </c>
      <c r="H85" s="116" t="b">
        <v>0</v>
      </c>
      <c r="I85" s="116" t="b">
        <v>0</v>
      </c>
      <c r="J85" s="119" cm="1">
        <f t="array" ref="J85">_xlfn.IFS(LEN(A85)&gt;2,A86,SUM(E85:I85)=0,0,F85,$F$7*F85*E85,G85,$G$7*G85*E85,AND(H85,A85="Co"),$H$7*H85*E85,AND(H85,A85="Re"),$H$7*H85*E85,H85,$J$7*H85*E85,I85,$I$7*I85*E85)</f>
        <v>0</v>
      </c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5.75" customHeight="1" x14ac:dyDescent="0.9">
      <c r="A86" s="124" t="str">
        <f>'PLANTILLA V6'!A86</f>
        <v>EE</v>
      </c>
      <c r="B86" s="126" t="str">
        <f>'PLANTILLA V6'!B86</f>
        <v>Led de color verde</v>
      </c>
      <c r="C86" s="125">
        <f>'PLANTILLA V6'!C86</f>
        <v>1</v>
      </c>
      <c r="D86" s="116" t="str">
        <f>'PLANTILLA V6'!D86</f>
        <v>pza</v>
      </c>
      <c r="E86" s="125">
        <v>0</v>
      </c>
      <c r="F86" s="116" t="b">
        <v>0</v>
      </c>
      <c r="G86" s="116" t="b">
        <v>0</v>
      </c>
      <c r="H86" s="116" t="b">
        <v>0</v>
      </c>
      <c r="I86" s="116" t="b">
        <v>0</v>
      </c>
      <c r="J86" s="119" cm="1">
        <f t="array" ref="J86">_xlfn.IFS(LEN(A86)&gt;2,A87,SUM(E86:I86)=0,0,F86,$F$7*F86*E86,G86,$G$7*G86*E86,AND(H86,A86="Co"),$H$7*H86*E86,AND(H86,A86="Re"),$H$7*H86*E86,H86,$J$7*H86*E86,I86,$I$7*I86*E86)</f>
        <v>0</v>
      </c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5.75" customHeight="1" x14ac:dyDescent="0.9">
      <c r="A87" s="124" t="str">
        <f>'PLANTILLA V6'!A87</f>
        <v>EE</v>
      </c>
      <c r="B87" s="126" t="str">
        <f>'PLANTILLA V6'!B87</f>
        <v>Led de color amarillo (ámbar)</v>
      </c>
      <c r="C87" s="125">
        <f>'PLANTILLA V6'!C87</f>
        <v>1</v>
      </c>
      <c r="D87" s="116" t="str">
        <f>'PLANTILLA V6'!D87</f>
        <v>pza</v>
      </c>
      <c r="E87" s="125">
        <v>0</v>
      </c>
      <c r="F87" s="116" t="b">
        <v>0</v>
      </c>
      <c r="G87" s="116" t="b">
        <v>0</v>
      </c>
      <c r="H87" s="116" t="b">
        <v>0</v>
      </c>
      <c r="I87" s="116" t="b">
        <v>0</v>
      </c>
      <c r="J87" s="119" cm="1">
        <f t="array" ref="J87">_xlfn.IFS(LEN(A87)&gt;2,A88,SUM(E87:I87)=0,0,F87,$F$7*F87*E87,G87,$G$7*G87*E87,AND(H87,A87="Co"),$H$7*H87*E87,AND(H87,A87="Re"),$H$7*H87*E87,H87,$J$7*H87*E87,I87,$I$7*I87*E87)</f>
        <v>0</v>
      </c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5.75" customHeight="1" x14ac:dyDescent="0.9">
      <c r="A88" s="124" t="str">
        <f>'PLANTILLA V6'!A88</f>
        <v>EE</v>
      </c>
      <c r="B88" s="124" t="str">
        <f>'PLANTILLA V6'!B88</f>
        <v>Led de color rojo</v>
      </c>
      <c r="C88" s="125">
        <f>'PLANTILLA V6'!C88</f>
        <v>1</v>
      </c>
      <c r="D88" s="116" t="str">
        <f>'PLANTILLA V6'!D88</f>
        <v>pza</v>
      </c>
      <c r="E88" s="125">
        <v>0</v>
      </c>
      <c r="F88" s="116" t="b">
        <v>0</v>
      </c>
      <c r="G88" s="116" t="b">
        <v>0</v>
      </c>
      <c r="H88" s="116" t="b">
        <v>0</v>
      </c>
      <c r="I88" s="116" t="b">
        <v>0</v>
      </c>
      <c r="J88" s="119" cm="1">
        <f t="array" ref="J88">_xlfn.IFS(LEN(A88)&gt;2,A89,SUM(E88:I88)=0,0,F88,$F$7*F88*E88,G88,$G$7*G88*E88,AND(H88,A88="Co"),$H$7*H88*E88,AND(H88,A88="Re"),$H$7*H88*E88,H88,$J$7*H88*E88,I88,$I$7*I88*E88)</f>
        <v>0</v>
      </c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5.75" customHeight="1" x14ac:dyDescent="0.9">
      <c r="A89" s="124" t="str">
        <f>'PLANTILLA V6'!A89</f>
        <v>EE</v>
      </c>
      <c r="B89" s="124" t="str">
        <f>'PLANTILLA V6'!B89</f>
        <v xml:space="preserve">Resistencia de 330 ohms </v>
      </c>
      <c r="C89" s="125">
        <f>'PLANTILLA V6'!C89</f>
        <v>1</v>
      </c>
      <c r="D89" s="116" t="str">
        <f>'PLANTILLA V6'!D89</f>
        <v>pza</v>
      </c>
      <c r="E89" s="125">
        <v>0</v>
      </c>
      <c r="F89" s="116" t="b">
        <v>0</v>
      </c>
      <c r="G89" s="116" t="b">
        <v>0</v>
      </c>
      <c r="H89" s="116" t="b">
        <v>0</v>
      </c>
      <c r="I89" s="116" t="b">
        <v>0</v>
      </c>
      <c r="J89" s="119" cm="1">
        <f t="array" ref="J89">_xlfn.IFS(LEN(A89)&gt;2,A90,SUM(E89:I89)=0,0,F89,$F$7*F89*E89,G89,$G$7*G89*E89,AND(H89,A89="Co"),$H$7*H89*E89,AND(H89,A89="Re"),$H$7*H89*E89,H89,$J$7*H89*E89,I89,$I$7*I89*E89)</f>
        <v>0</v>
      </c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5.75" customHeight="1" x14ac:dyDescent="0.9">
      <c r="A90" s="124" t="str">
        <f>'PLANTILLA V6'!A90</f>
        <v>EE</v>
      </c>
      <c r="B90" s="124" t="str">
        <f>'PLANTILLA V6'!B90</f>
        <v>Resistencia de 1K ohms</v>
      </c>
      <c r="C90" s="125">
        <f>'PLANTILLA V6'!C90</f>
        <v>1</v>
      </c>
      <c r="D90" s="116" t="str">
        <f>'PLANTILLA V6'!D90</f>
        <v>pza</v>
      </c>
      <c r="E90" s="125">
        <v>0</v>
      </c>
      <c r="F90" s="116" t="b">
        <v>0</v>
      </c>
      <c r="G90" s="116" t="b">
        <v>0</v>
      </c>
      <c r="H90" s="116" t="b">
        <v>0</v>
      </c>
      <c r="I90" s="116" t="b">
        <v>0</v>
      </c>
      <c r="J90" s="119" cm="1">
        <f t="array" ref="J90">_xlfn.IFS(LEN(A90)&gt;2,A91,SUM(E90:I90)=0,0,F90,$F$7*F90*E90,G90,$G$7*G90*E90,AND(H90,A90="Co"),$H$7*H90*E90,AND(H90,A90="Re"),$H$7*H90*E90,H90,$J$7*H90*E90,I90,$I$7*I90*E90)</f>
        <v>0</v>
      </c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5.75" customHeight="1" x14ac:dyDescent="0.9">
      <c r="A91" s="124" t="str">
        <f>'PLANTILLA V6'!A91</f>
        <v>EE</v>
      </c>
      <c r="B91" s="124" t="str">
        <f>'PLANTILLA V6'!B91</f>
        <v xml:space="preserve">Cinta de aislar color negro </v>
      </c>
      <c r="C91" s="125">
        <f>'PLANTILLA V6'!C91</f>
        <v>1</v>
      </c>
      <c r="D91" s="116" t="str">
        <f>'PLANTILLA V6'!D91</f>
        <v>rollo</v>
      </c>
      <c r="E91" s="125">
        <v>0</v>
      </c>
      <c r="F91" s="116" t="b">
        <v>0</v>
      </c>
      <c r="G91" s="116" t="b">
        <v>0</v>
      </c>
      <c r="H91" s="116" t="b">
        <v>0</v>
      </c>
      <c r="I91" s="116" t="b">
        <v>1</v>
      </c>
      <c r="J91" s="119" cm="1">
        <f t="array" ref="J91">_xlfn.IFS(LEN(A91)&gt;2,A92,SUM(E91:I91)=0,0,F91,$F$7*F91*E91,G91,$G$7*G91*E91,AND(H91,A91="Co"),$H$7*H91*E91,AND(H91,A91="Re"),$H$7*H91*E91,H91,$J$7*H91*E91,I91,$I$7*I91*E91)</f>
        <v>0</v>
      </c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5.75" customHeight="1" x14ac:dyDescent="0.9">
      <c r="A92" s="124" t="str">
        <f>'PLANTILLA V6'!A92</f>
        <v>EE</v>
      </c>
      <c r="B92" s="124" t="str">
        <f>'PLANTILLA V6'!B92</f>
        <v xml:space="preserve">Cinta de aislar color rojo </v>
      </c>
      <c r="C92" s="125">
        <f>'PLANTILLA V6'!C92</f>
        <v>1</v>
      </c>
      <c r="D92" s="116" t="str">
        <f>'PLANTILLA V6'!D92</f>
        <v>rollo</v>
      </c>
      <c r="E92" s="125">
        <v>0</v>
      </c>
      <c r="F92" s="116" t="b">
        <v>0</v>
      </c>
      <c r="G92" s="116" t="b">
        <v>0</v>
      </c>
      <c r="H92" s="116" t="b">
        <v>0</v>
      </c>
      <c r="I92" s="116" t="b">
        <v>1</v>
      </c>
      <c r="J92" s="119" cm="1">
        <f t="array" ref="J92">_xlfn.IFS(LEN(A92)&gt;2,A93,SUM(E92:I92)=0,0,F92,$F$7*F92*E92,G92,$G$7*G92*E92,AND(H92,A92="Co"),$H$7*H92*E92,AND(H92,A92="Re"),$H$7*H92*E92,H92,$J$7*H92*E92,I92,$I$7*I92*E92)</f>
        <v>0</v>
      </c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5.75" customHeight="1" x14ac:dyDescent="0.9">
      <c r="A93" s="124" t="str">
        <f>'PLANTILLA V6'!A93</f>
        <v>EE</v>
      </c>
      <c r="B93" s="124" t="str">
        <f>'PLANTILLA V6'!B93</f>
        <v>Push button</v>
      </c>
      <c r="C93" s="125">
        <f>'PLANTILLA V6'!C93</f>
        <v>1</v>
      </c>
      <c r="D93" s="116" t="str">
        <f>'PLANTILLA V6'!D93</f>
        <v>pza</v>
      </c>
      <c r="E93" s="125">
        <v>0</v>
      </c>
      <c r="F93" s="116" t="b">
        <v>0</v>
      </c>
      <c r="G93" s="116" t="b">
        <v>0</v>
      </c>
      <c r="H93" s="116" t="b">
        <v>0</v>
      </c>
      <c r="I93" s="116" t="b">
        <v>0</v>
      </c>
      <c r="J93" s="119" cm="1">
        <f t="array" ref="J93">_xlfn.IFS(LEN(A93)&gt;2,A94,SUM(E93:I93)=0,0,F93,$F$7*F93*E93,G93,$G$7*G93*E93,AND(H93,A93="Co"),$H$7*H93*E93,AND(H93,A93="Re"),$H$7*H93*E93,H93,$J$7*H93*E93,I93,$I$7*I93*E93)</f>
        <v>0</v>
      </c>
      <c r="K93" s="122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5.75" customHeight="1" x14ac:dyDescent="0.9">
      <c r="A94" s="124" t="str">
        <f>'PLANTILLA V6'!A94</f>
        <v>EE</v>
      </c>
      <c r="B94" s="124" t="str">
        <f>'PLANTILLA V6'!B94</f>
        <v>Cautín</v>
      </c>
      <c r="C94" s="125">
        <f>'PLANTILLA V6'!C94</f>
        <v>1</v>
      </c>
      <c r="D94" s="116" t="str">
        <f>'PLANTILLA V6'!D94</f>
        <v>pza</v>
      </c>
      <c r="E94" s="125">
        <v>0</v>
      </c>
      <c r="F94" s="116" t="b">
        <v>0</v>
      </c>
      <c r="G94" s="116" t="b">
        <v>0</v>
      </c>
      <c r="H94" s="116" t="b">
        <v>0</v>
      </c>
      <c r="I94" s="116" t="b">
        <v>0</v>
      </c>
      <c r="J94" s="119" cm="1">
        <f t="array" ref="J94">_xlfn.IFS(LEN(A94)&gt;2,A95,SUM(E94:I94)=0,0,F94,$F$7*F94*E94,G94,$G$7*G94*E94,AND(H94,A94="Co"),$H$7*H94*E94,AND(H94,A94="Re"),$H$7*H94*E94,H94,$J$7*H94*E94,I94,$I$7*I94*E94)</f>
        <v>0</v>
      </c>
      <c r="K94" s="122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5.75" customHeight="1" x14ac:dyDescent="0.9">
      <c r="A95" s="124" t="str">
        <f>'PLANTILLA V6'!A95</f>
        <v>EE</v>
      </c>
      <c r="B95" s="124" t="str">
        <f>'PLANTILLA V6'!B95</f>
        <v>Soldadura eléctronica</v>
      </c>
      <c r="C95" s="125">
        <f>'PLANTILLA V6'!C95</f>
        <v>1</v>
      </c>
      <c r="D95" s="116" t="str">
        <f>'PLANTILLA V6'!D95</f>
        <v>pza</v>
      </c>
      <c r="E95" s="125">
        <v>0</v>
      </c>
      <c r="F95" s="116" t="b">
        <v>0</v>
      </c>
      <c r="G95" s="116" t="b">
        <v>0</v>
      </c>
      <c r="H95" s="116" t="b">
        <v>0</v>
      </c>
      <c r="I95" s="116" t="b">
        <v>0</v>
      </c>
      <c r="J95" s="119" cm="1">
        <f t="array" ref="J95">_xlfn.IFS(LEN(A95)&gt;2,A96,SUM(E95:I95)=0,0,F95,$F$7*F95*E95,G95,$G$7*G95*E95,AND(H95,A95="Co"),$H$7*H95*E95,AND(H95,A95="Re"),$H$7*H95*E95,H95,$J$7*H95*E95,I95,$I$7*I95*E95)</f>
        <v>0</v>
      </c>
      <c r="K95" s="122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5.75" customHeight="1" x14ac:dyDescent="0.9">
      <c r="A96" s="124" t="str">
        <f>'PLANTILLA V6'!A96</f>
        <v>EE</v>
      </c>
      <c r="B96" s="124" t="str">
        <f>'PLANTILLA V6'!B96</f>
        <v>Pasta para soldar</v>
      </c>
      <c r="C96" s="125">
        <f>'PLANTILLA V6'!C96</f>
        <v>1</v>
      </c>
      <c r="D96" s="116" t="str">
        <f>'PLANTILLA V6'!D96</f>
        <v>pza</v>
      </c>
      <c r="E96" s="125">
        <v>0</v>
      </c>
      <c r="F96" s="116" t="b">
        <v>0</v>
      </c>
      <c r="G96" s="116" t="b">
        <v>0</v>
      </c>
      <c r="H96" s="116" t="b">
        <v>0</v>
      </c>
      <c r="I96" s="116" t="b">
        <v>0</v>
      </c>
      <c r="J96" s="119" cm="1">
        <f t="array" ref="J96">_xlfn.IFS(LEN(A96)&gt;2,A97,SUM(E96:I96)=0,0,F96,$F$7*F96*E96,G96,$G$7*G96*E96,AND(H96,A96="Co"),$H$7*H96*E96,AND(H96,A96="Re"),$H$7*H96*E96,H96,$J$7*H96*E96,I96,$I$7*I96*E96)</f>
        <v>0</v>
      </c>
      <c r="K96" s="122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5.75" customHeight="1" x14ac:dyDescent="0.9">
      <c r="A97" s="124" t="str">
        <f>'PLANTILLA V6'!A97</f>
        <v>EE</v>
      </c>
      <c r="B97" s="124">
        <f>'PLANTILLA V6'!B97</f>
        <v>0</v>
      </c>
      <c r="C97" s="125">
        <f>'PLANTILLA V6'!C97</f>
        <v>1</v>
      </c>
      <c r="D97" s="116" t="str">
        <f>'PLANTILLA V6'!D97</f>
        <v>pza</v>
      </c>
      <c r="E97" s="125">
        <v>0</v>
      </c>
      <c r="F97" s="116" t="b">
        <v>0</v>
      </c>
      <c r="G97" s="116" t="b">
        <v>0</v>
      </c>
      <c r="H97" s="116" t="b">
        <v>0</v>
      </c>
      <c r="I97" s="116" t="b">
        <v>0</v>
      </c>
      <c r="J97" s="119" cm="1">
        <f t="array" ref="J97">_xlfn.IFS(LEN(A97)&gt;2,A98,SUM(E97:I97)=0,0,F97,$F$7*F97*E97,G97,$G$7*G97*E97,AND(H97,A97="Co"),$H$7*H97*E97,AND(H97,A97="Re"),$H$7*H97*E97,H97,$J$7*H97*E97,I97,$I$7*I97*E97)</f>
        <v>0</v>
      </c>
      <c r="K97" s="122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5.75" customHeight="1" x14ac:dyDescent="0.9">
      <c r="A98" s="124">
        <f>'PLANTILLA V6'!A98</f>
        <v>0</v>
      </c>
      <c r="B98" s="124">
        <f>'PLANTILLA V6'!B98</f>
        <v>0</v>
      </c>
      <c r="C98" s="125">
        <f>'PLANTILLA V6'!C98</f>
        <v>1</v>
      </c>
      <c r="D98" s="116" t="str">
        <f>'PLANTILLA V6'!D98</f>
        <v>pza</v>
      </c>
      <c r="E98" s="125">
        <v>0</v>
      </c>
      <c r="F98" s="116" t="b">
        <v>0</v>
      </c>
      <c r="G98" s="116" t="b">
        <v>0</v>
      </c>
      <c r="H98" s="116" t="b">
        <v>0</v>
      </c>
      <c r="I98" s="116" t="b">
        <v>0</v>
      </c>
      <c r="J98" s="119" cm="1">
        <f t="array" ref="J98">_xlfn.IFS(LEN(A98)&gt;2,A99,SUM(E98:I98)=0,0,F98,$F$7*F98*E98,G98,$G$7*G98*E98,AND(H98,A98="Co"),$H$7*H98*E98,AND(H98,A98="Re"),$H$7*H98*E98,H98,$J$7*H98*E98,I98,$I$7*I98*E98)</f>
        <v>0</v>
      </c>
      <c r="K98" s="122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5.75" customHeight="1" x14ac:dyDescent="0.9">
      <c r="A99" s="124">
        <f>'PLANTILLA V6'!A99</f>
        <v>0</v>
      </c>
      <c r="B99" s="124">
        <f>'PLANTILLA V6'!B99</f>
        <v>0</v>
      </c>
      <c r="C99" s="125">
        <f>'PLANTILLA V6'!C99</f>
        <v>1</v>
      </c>
      <c r="D99" s="116" t="str">
        <f>'PLANTILLA V6'!D99</f>
        <v>pza</v>
      </c>
      <c r="E99" s="125">
        <v>0</v>
      </c>
      <c r="F99" s="116" t="b">
        <v>0</v>
      </c>
      <c r="G99" s="116" t="b">
        <v>0</v>
      </c>
      <c r="H99" s="116" t="b">
        <v>0</v>
      </c>
      <c r="I99" s="116" t="b">
        <v>0</v>
      </c>
      <c r="J99" s="119" cm="1">
        <f t="array" ref="J99">_xlfn.IFS(LEN(A99)&gt;2,A100,SUM(E99:I99)=0,0,F99,$F$7*F99*E99,G99,$G$7*G99*E99,AND(H99,A99="Co"),$H$7*H99*E99,AND(H99,A99="Re"),$H$7*H99*E99,H99,$J$7*H99*E99,I99,$I$7*I99*E99)</f>
        <v>0</v>
      </c>
      <c r="K99" s="122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5.75" customHeight="1" x14ac:dyDescent="0.9">
      <c r="A100" s="124">
        <f>'PLANTILLA V6'!A100</f>
        <v>0</v>
      </c>
      <c r="B100" s="124">
        <f>'PLANTILLA V6'!B100</f>
        <v>0</v>
      </c>
      <c r="C100" s="125">
        <f>'PLANTILLA V6'!C100</f>
        <v>1</v>
      </c>
      <c r="D100" s="116" t="str">
        <f>'PLANTILLA V6'!D100</f>
        <v>pza</v>
      </c>
      <c r="E100" s="125">
        <v>0</v>
      </c>
      <c r="F100" s="116" t="b">
        <v>0</v>
      </c>
      <c r="G100" s="116" t="b">
        <v>0</v>
      </c>
      <c r="H100" s="116" t="b">
        <v>0</v>
      </c>
      <c r="I100" s="116" t="b">
        <v>0</v>
      </c>
      <c r="J100" s="119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22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5.75" customHeight="1" x14ac:dyDescent="0.9">
      <c r="A101" s="124">
        <f>'PLANTILLA V6'!A101</f>
        <v>0</v>
      </c>
      <c r="B101" s="124">
        <f>'PLANTILLA V6'!B101</f>
        <v>0</v>
      </c>
      <c r="C101" s="125">
        <f>'PLANTILLA V6'!C101</f>
        <v>1</v>
      </c>
      <c r="D101" s="116" t="str">
        <f>'PLANTILLA V6'!D101</f>
        <v>pza</v>
      </c>
      <c r="E101" s="125">
        <v>0</v>
      </c>
      <c r="F101" s="116" t="b">
        <v>0</v>
      </c>
      <c r="G101" s="116" t="b">
        <v>0</v>
      </c>
      <c r="H101" s="116" t="b">
        <v>0</v>
      </c>
      <c r="I101" s="116" t="b">
        <v>0</v>
      </c>
      <c r="J101" s="119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22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5.75" customHeight="1" x14ac:dyDescent="0.9">
      <c r="A102" s="124">
        <f>'PLANTILLA V6'!A102</f>
        <v>0</v>
      </c>
      <c r="B102" s="124">
        <f>'PLANTILLA V6'!B102</f>
        <v>0</v>
      </c>
      <c r="C102" s="125">
        <f>'PLANTILLA V6'!C102</f>
        <v>1</v>
      </c>
      <c r="D102" s="116" t="str">
        <f>'PLANTILLA V6'!D102</f>
        <v>pza</v>
      </c>
      <c r="E102" s="125">
        <v>0</v>
      </c>
      <c r="F102" s="116" t="b">
        <v>0</v>
      </c>
      <c r="G102" s="116" t="b">
        <v>0</v>
      </c>
      <c r="H102" s="116" t="b">
        <v>0</v>
      </c>
      <c r="I102" s="116" t="b">
        <v>0</v>
      </c>
      <c r="J102" s="119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22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5.75" customHeight="1" x14ac:dyDescent="0.9">
      <c r="A103" s="124">
        <f>'PLANTILLA V6'!A103</f>
        <v>0</v>
      </c>
      <c r="B103" s="124">
        <f>'PLANTILLA V6'!B103</f>
        <v>0</v>
      </c>
      <c r="C103" s="125">
        <f>'PLANTILLA V6'!C103</f>
        <v>1</v>
      </c>
      <c r="D103" s="116" t="str">
        <f>'PLANTILLA V6'!D103</f>
        <v>pza</v>
      </c>
      <c r="E103" s="125">
        <v>0</v>
      </c>
      <c r="F103" s="116" t="b">
        <v>0</v>
      </c>
      <c r="G103" s="116" t="b">
        <v>0</v>
      </c>
      <c r="H103" s="116" t="b">
        <v>0</v>
      </c>
      <c r="I103" s="116" t="b">
        <v>0</v>
      </c>
      <c r="J103" s="119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22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5.75" customHeight="1" x14ac:dyDescent="0.9">
      <c r="A104" s="124">
        <f>'PLANTILLA V6'!A104</f>
        <v>0</v>
      </c>
      <c r="B104" s="124">
        <f>'PLANTILLA V6'!B104</f>
        <v>0</v>
      </c>
      <c r="C104" s="125">
        <f>'PLANTILLA V6'!C104</f>
        <v>1</v>
      </c>
      <c r="D104" s="116" t="str">
        <f>'PLANTILLA V6'!D104</f>
        <v>pza</v>
      </c>
      <c r="E104" s="125">
        <v>0</v>
      </c>
      <c r="F104" s="116" t="b">
        <v>0</v>
      </c>
      <c r="G104" s="116" t="b">
        <v>0</v>
      </c>
      <c r="H104" s="116" t="b">
        <v>0</v>
      </c>
      <c r="I104" s="116" t="b">
        <v>0</v>
      </c>
      <c r="J104" s="119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22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5.75" customHeight="1" x14ac:dyDescent="0.9">
      <c r="A105" s="124">
        <f>'PLANTILLA V6'!A105</f>
        <v>0</v>
      </c>
      <c r="B105" s="124">
        <f>'PLANTILLA V6'!B105</f>
        <v>0</v>
      </c>
      <c r="C105" s="125">
        <f>'PLANTILLA V6'!C105</f>
        <v>1</v>
      </c>
      <c r="D105" s="116" t="str">
        <f>'PLANTILLA V6'!D105</f>
        <v>pza</v>
      </c>
      <c r="E105" s="125">
        <v>0</v>
      </c>
      <c r="F105" s="116" t="b">
        <v>0</v>
      </c>
      <c r="G105" s="116" t="b">
        <v>0</v>
      </c>
      <c r="H105" s="116" t="b">
        <v>0</v>
      </c>
      <c r="I105" s="116" t="b">
        <v>0</v>
      </c>
      <c r="J105" s="119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22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5.75" customHeight="1" x14ac:dyDescent="0.9">
      <c r="A106" s="124">
        <f>'PLANTILLA V6'!A106</f>
        <v>0</v>
      </c>
      <c r="B106" s="124">
        <f>'PLANTILLA V6'!B106</f>
        <v>0</v>
      </c>
      <c r="C106" s="125">
        <f>'PLANTILLA V6'!C106</f>
        <v>1</v>
      </c>
      <c r="D106" s="116" t="str">
        <f>'PLANTILLA V6'!D106</f>
        <v>pza</v>
      </c>
      <c r="E106" s="125">
        <v>0</v>
      </c>
      <c r="F106" s="116" t="b">
        <v>0</v>
      </c>
      <c r="G106" s="116" t="b">
        <v>0</v>
      </c>
      <c r="H106" s="116" t="b">
        <v>0</v>
      </c>
      <c r="I106" s="116" t="b">
        <v>0</v>
      </c>
      <c r="J106" s="119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22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5.75" customHeight="1" x14ac:dyDescent="0.9">
      <c r="A107" s="124">
        <f>'PLANTILLA V6'!A107</f>
        <v>0</v>
      </c>
      <c r="B107" s="124">
        <f>'PLANTILLA V6'!B107</f>
        <v>0</v>
      </c>
      <c r="C107" s="125">
        <f>'PLANTILLA V6'!C107</f>
        <v>1</v>
      </c>
      <c r="D107" s="116" t="str">
        <f>'PLANTILLA V6'!D107</f>
        <v>pza</v>
      </c>
      <c r="E107" s="125">
        <v>0</v>
      </c>
      <c r="F107" s="116" t="b">
        <v>0</v>
      </c>
      <c r="G107" s="116" t="b">
        <v>0</v>
      </c>
      <c r="H107" s="116" t="b">
        <v>0</v>
      </c>
      <c r="I107" s="116" t="b">
        <v>0</v>
      </c>
      <c r="J107" s="119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22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5.75" customHeight="1" x14ac:dyDescent="0.9">
      <c r="A108" s="124">
        <f>'PLANTILLA V6'!A108</f>
        <v>0</v>
      </c>
      <c r="B108" s="124">
        <f>'PLANTILLA V6'!B108</f>
        <v>0</v>
      </c>
      <c r="C108" s="125">
        <f>'PLANTILLA V6'!C108</f>
        <v>1</v>
      </c>
      <c r="D108" s="116" t="str">
        <f>'PLANTILLA V6'!D108</f>
        <v>pza</v>
      </c>
      <c r="E108" s="125">
        <v>0</v>
      </c>
      <c r="F108" s="116" t="b">
        <v>0</v>
      </c>
      <c r="G108" s="116" t="b">
        <v>0</v>
      </c>
      <c r="H108" s="116" t="b">
        <v>0</v>
      </c>
      <c r="I108" s="116" t="b">
        <v>0</v>
      </c>
      <c r="J108" s="119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22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5.75" customHeight="1" x14ac:dyDescent="0.9">
      <c r="A109" s="172" t="str">
        <f>'PLANTILLA V6'!A109</f>
        <v>Baterías</v>
      </c>
      <c r="B109" s="141"/>
      <c r="C109" s="125">
        <f>'PLANTILLA V6'!C109</f>
        <v>0</v>
      </c>
      <c r="D109" s="116">
        <f>'PLANTILLA V6'!D109</f>
        <v>0</v>
      </c>
      <c r="E109" s="125">
        <v>0</v>
      </c>
      <c r="F109" s="116" t="b">
        <v>0</v>
      </c>
      <c r="G109" s="116" t="b">
        <v>0</v>
      </c>
      <c r="H109" s="116" t="b">
        <v>0</v>
      </c>
      <c r="I109" s="116" t="b">
        <v>0</v>
      </c>
      <c r="J109" s="123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22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5.75" customHeight="1" x14ac:dyDescent="0.9">
      <c r="A110" s="124" t="str">
        <f>'PLANTILLA V6'!A110</f>
        <v>Ba</v>
      </c>
      <c r="B110" s="124" t="str">
        <f>'PLANTILLA V6'!B110</f>
        <v>Batería recargable (AA)</v>
      </c>
      <c r="C110" s="125">
        <f>'PLANTILLA V6'!C110</f>
        <v>1</v>
      </c>
      <c r="D110" s="116" t="str">
        <f>'PLANTILLA V6'!D110</f>
        <v>pza</v>
      </c>
      <c r="E110" s="125">
        <v>0</v>
      </c>
      <c r="F110" s="116" t="b">
        <v>0</v>
      </c>
      <c r="G110" s="116" t="b">
        <v>0</v>
      </c>
      <c r="H110" s="116" t="b">
        <v>1</v>
      </c>
      <c r="I110" s="116" t="b">
        <v>0</v>
      </c>
      <c r="J110" s="119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5.75" customHeight="1" x14ac:dyDescent="0.9">
      <c r="A111" s="124" t="str">
        <f>'PLANTILLA V6'!A111</f>
        <v>Ba</v>
      </c>
      <c r="B111" s="124" t="str">
        <f>'PLANTILLA V6'!B111</f>
        <v>Batería recargable (AAA)</v>
      </c>
      <c r="C111" s="125">
        <f>'PLANTILLA V6'!C111</f>
        <v>1</v>
      </c>
      <c r="D111" s="116" t="str">
        <f>'PLANTILLA V6'!D111</f>
        <v>pza</v>
      </c>
      <c r="E111" s="125">
        <v>0</v>
      </c>
      <c r="F111" s="116" t="b">
        <v>0</v>
      </c>
      <c r="G111" s="116" t="b">
        <v>0</v>
      </c>
      <c r="H111" s="116" t="b">
        <v>1</v>
      </c>
      <c r="I111" s="116" t="b">
        <v>0</v>
      </c>
      <c r="J111" s="119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5.75" customHeight="1" x14ac:dyDescent="0.9">
      <c r="A112" s="124" t="str">
        <f>'PLANTILLA V6'!A112</f>
        <v>Ba</v>
      </c>
      <c r="B112" s="124" t="str">
        <f>'PLANTILLA V6'!B112</f>
        <v>Batería recargable 9V Volteck</v>
      </c>
      <c r="C112" s="125">
        <f>'PLANTILLA V6'!C112</f>
        <v>1</v>
      </c>
      <c r="D112" s="116" t="str">
        <f>'PLANTILLA V6'!D112</f>
        <v>pza</v>
      </c>
      <c r="E112" s="125">
        <v>0</v>
      </c>
      <c r="F112" s="116" t="b">
        <v>0</v>
      </c>
      <c r="G112" s="116" t="b">
        <v>0</v>
      </c>
      <c r="H112" s="116" t="b">
        <v>1</v>
      </c>
      <c r="I112" s="116" t="b">
        <v>0</v>
      </c>
      <c r="J112" s="119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5.75" customHeight="1" x14ac:dyDescent="0.9">
      <c r="A113" s="124" t="str">
        <f>'PLANTILLA V6'!A113</f>
        <v>Ba</v>
      </c>
      <c r="B113" s="124" t="str">
        <f>'PLANTILLA V6'!B113</f>
        <v>Baterías alcalinas AAA de 1.5 V (no recargable) para microbit</v>
      </c>
      <c r="C113" s="125">
        <f>'PLANTILLA V6'!C113</f>
        <v>1</v>
      </c>
      <c r="D113" s="116" t="str">
        <f>'PLANTILLA V6'!D113</f>
        <v>pza</v>
      </c>
      <c r="E113" s="125">
        <v>0</v>
      </c>
      <c r="F113" s="116" t="b">
        <v>0</v>
      </c>
      <c r="G113" s="116" t="b">
        <v>0</v>
      </c>
      <c r="H113" s="116" t="b">
        <v>1</v>
      </c>
      <c r="I113" s="116" t="b">
        <v>0</v>
      </c>
      <c r="J113" s="119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</row>
    <row r="114" spans="1:26" ht="15.75" customHeight="1" x14ac:dyDescent="0.9">
      <c r="A114" s="124" t="str">
        <f>'PLANTILLA V6'!A114</f>
        <v>Ba</v>
      </c>
      <c r="B114" s="124" t="str">
        <f>'PLANTILLA V6'!B114</f>
        <v>Batería de 3V tipo CR2032</v>
      </c>
      <c r="C114" s="125">
        <f>'PLANTILLA V6'!C114</f>
        <v>1</v>
      </c>
      <c r="D114" s="116" t="str">
        <f>'PLANTILLA V6'!D114</f>
        <v>pza</v>
      </c>
      <c r="E114" s="125">
        <v>0</v>
      </c>
      <c r="F114" s="116" t="b">
        <v>0</v>
      </c>
      <c r="G114" s="116" t="b">
        <v>0</v>
      </c>
      <c r="H114" s="116" t="b">
        <v>1</v>
      </c>
      <c r="I114" s="116" t="b">
        <v>0</v>
      </c>
      <c r="J114" s="119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5.75" customHeight="1" x14ac:dyDescent="0.9">
      <c r="A115" s="124" t="str">
        <f>'PLANTILLA V6'!A115</f>
        <v>Ba</v>
      </c>
      <c r="B115" s="124" t="str">
        <f>'PLANTILLA V6'!B115</f>
        <v>Cargador universal de pilas recargable (9V, AA y AAA)</v>
      </c>
      <c r="C115" s="125">
        <f>'PLANTILLA V6'!C115</f>
        <v>1</v>
      </c>
      <c r="D115" s="116" t="str">
        <f>'PLANTILLA V6'!D115</f>
        <v>pza</v>
      </c>
      <c r="E115" s="125">
        <v>0</v>
      </c>
      <c r="F115" s="116" t="b">
        <v>0</v>
      </c>
      <c r="G115" s="116" t="b">
        <v>0</v>
      </c>
      <c r="H115" s="116" t="b">
        <v>0</v>
      </c>
      <c r="I115" s="116" t="b">
        <v>1</v>
      </c>
      <c r="J115" s="119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5.75" customHeight="1" x14ac:dyDescent="0.9">
      <c r="A116" s="124" t="str">
        <f>'PLANTILLA V6'!A116</f>
        <v>Ba</v>
      </c>
      <c r="B116" s="124" t="str">
        <f>'PLANTILLA V6'!B116</f>
        <v>Portapilas "AA" en serie</v>
      </c>
      <c r="C116" s="125">
        <f>'PLANTILLA V6'!C116</f>
        <v>1</v>
      </c>
      <c r="D116" s="116" t="str">
        <f>'PLANTILLA V6'!D116</f>
        <v>pza</v>
      </c>
      <c r="E116" s="125">
        <v>0</v>
      </c>
      <c r="F116" s="116" t="b">
        <v>0</v>
      </c>
      <c r="G116" s="116" t="b">
        <v>0</v>
      </c>
      <c r="H116" s="116" t="b">
        <v>1</v>
      </c>
      <c r="I116" s="116" t="b">
        <v>0</v>
      </c>
      <c r="J116" s="119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5.75" customHeight="1" x14ac:dyDescent="0.9">
      <c r="A117" s="124" t="str">
        <f>'PLANTILLA V6'!A117</f>
        <v>Ba</v>
      </c>
      <c r="B117" s="124" t="str">
        <f>'PLANTILLA V6'!B117</f>
        <v>Broche para pila de 9V</v>
      </c>
      <c r="C117" s="125">
        <f>'PLANTILLA V6'!C117</f>
        <v>1</v>
      </c>
      <c r="D117" s="116" t="str">
        <f>'PLANTILLA V6'!D117</f>
        <v>pza</v>
      </c>
      <c r="E117" s="125">
        <v>0</v>
      </c>
      <c r="F117" s="116" t="b">
        <v>0</v>
      </c>
      <c r="G117" s="116" t="b">
        <v>0</v>
      </c>
      <c r="H117" s="116" t="b">
        <v>1</v>
      </c>
      <c r="I117" s="116" t="b">
        <v>0</v>
      </c>
      <c r="J117" s="119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5.75" customHeight="1" x14ac:dyDescent="0.9">
      <c r="A118" s="124" t="str">
        <f>'PLANTILLA V6'!A118</f>
        <v>Ba</v>
      </c>
      <c r="B118" s="124" t="str">
        <f>'PLANTILLA V6'!B118</f>
        <v>Pila CR2032 tipo moneda</v>
      </c>
      <c r="C118" s="125">
        <f>'PLANTILLA V6'!C118</f>
        <v>1</v>
      </c>
      <c r="D118" s="116" t="str">
        <f>'PLANTILLA V6'!D118</f>
        <v>pza</v>
      </c>
      <c r="E118" s="125">
        <v>0</v>
      </c>
      <c r="F118" s="116" t="b">
        <v>0</v>
      </c>
      <c r="G118" s="116" t="b">
        <v>0</v>
      </c>
      <c r="H118" s="116" t="b">
        <v>1</v>
      </c>
      <c r="I118" s="116" t="b">
        <v>0</v>
      </c>
      <c r="J118" s="119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25">
        <f>'PLANTILLA V6'!C119</f>
        <v>0</v>
      </c>
      <c r="D119" s="116">
        <f>'PLANTILLA V6'!D119</f>
        <v>0</v>
      </c>
      <c r="E119" s="125">
        <v>0</v>
      </c>
      <c r="F119" s="116" t="b">
        <v>0</v>
      </c>
      <c r="G119" s="116" t="b">
        <v>0</v>
      </c>
      <c r="H119" s="116" t="b">
        <v>0</v>
      </c>
      <c r="I119" s="116" t="b">
        <v>0</v>
      </c>
      <c r="J119" s="119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25">
        <f>'PLANTILLA V6'!C120</f>
        <v>0</v>
      </c>
      <c r="D120" s="116">
        <f>'PLANTILLA V6'!D120</f>
        <v>0</v>
      </c>
      <c r="E120" s="125">
        <v>0</v>
      </c>
      <c r="F120" s="116" t="b">
        <v>0</v>
      </c>
      <c r="G120" s="116" t="b">
        <v>0</v>
      </c>
      <c r="H120" s="116" t="b">
        <v>0</v>
      </c>
      <c r="I120" s="116" t="b">
        <v>0</v>
      </c>
      <c r="J120" s="119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25">
        <f>'PLANTILLA V6'!C121</f>
        <v>0</v>
      </c>
      <c r="D121" s="116">
        <f>'PLANTILLA V6'!D121</f>
        <v>0</v>
      </c>
      <c r="E121" s="125">
        <v>0</v>
      </c>
      <c r="F121" s="116" t="b">
        <v>0</v>
      </c>
      <c r="G121" s="116" t="b">
        <v>0</v>
      </c>
      <c r="H121" s="116" t="b">
        <v>0</v>
      </c>
      <c r="I121" s="116" t="b">
        <v>0</v>
      </c>
      <c r="J121" s="119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25">
        <f>'PLANTILLA V6'!C122</f>
        <v>0</v>
      </c>
      <c r="D122" s="116">
        <f>'PLANTILLA V6'!D122</f>
        <v>0</v>
      </c>
      <c r="E122" s="125">
        <v>0</v>
      </c>
      <c r="F122" s="116" t="b">
        <v>0</v>
      </c>
      <c r="G122" s="116" t="b">
        <v>0</v>
      </c>
      <c r="H122" s="116" t="b">
        <v>0</v>
      </c>
      <c r="I122" s="116" t="b">
        <v>0</v>
      </c>
      <c r="J122" s="119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25">
        <f>'PLANTILLA V6'!C123</f>
        <v>0</v>
      </c>
      <c r="D123" s="116">
        <f>'PLANTILLA V6'!D123</f>
        <v>0</v>
      </c>
      <c r="E123" s="125">
        <v>0</v>
      </c>
      <c r="F123" s="116" t="b">
        <v>0</v>
      </c>
      <c r="G123" s="116" t="b">
        <v>0</v>
      </c>
      <c r="H123" s="116" t="b">
        <v>0</v>
      </c>
      <c r="I123" s="116" t="b">
        <v>0</v>
      </c>
      <c r="J123" s="119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25">
        <f>'PLANTILLA V6'!C124</f>
        <v>0</v>
      </c>
      <c r="D124" s="116">
        <f>'PLANTILLA V6'!D124</f>
        <v>0</v>
      </c>
      <c r="E124" s="125">
        <v>0</v>
      </c>
      <c r="F124" s="116" t="b">
        <v>0</v>
      </c>
      <c r="G124" s="116" t="b">
        <v>0</v>
      </c>
      <c r="H124" s="116" t="b">
        <v>0</v>
      </c>
      <c r="I124" s="116" t="b">
        <v>0</v>
      </c>
      <c r="J124" s="119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25">
        <f>'PLANTILLA V6'!C125</f>
        <v>0</v>
      </c>
      <c r="D125" s="116">
        <f>'PLANTILLA V6'!D125</f>
        <v>0</v>
      </c>
      <c r="E125" s="125">
        <v>0</v>
      </c>
      <c r="F125" s="116" t="b">
        <v>0</v>
      </c>
      <c r="G125" s="116" t="b">
        <v>0</v>
      </c>
      <c r="H125" s="116" t="b">
        <v>0</v>
      </c>
      <c r="I125" s="116" t="b">
        <v>0</v>
      </c>
      <c r="J125" s="119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25">
        <f>'PLANTILLA V6'!C126</f>
        <v>0</v>
      </c>
      <c r="D126" s="116">
        <f>'PLANTILLA V6'!D126</f>
        <v>0</v>
      </c>
      <c r="E126" s="125">
        <v>0</v>
      </c>
      <c r="F126" s="116" t="b">
        <v>0</v>
      </c>
      <c r="G126" s="116" t="b">
        <v>0</v>
      </c>
      <c r="H126" s="116" t="b">
        <v>0</v>
      </c>
      <c r="I126" s="116" t="b">
        <v>0</v>
      </c>
      <c r="J126" s="119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25">
        <f>'PLANTILLA V6'!C127</f>
        <v>0</v>
      </c>
      <c r="D127" s="116">
        <f>'PLANTILLA V6'!D127</f>
        <v>0</v>
      </c>
      <c r="E127" s="125">
        <v>0</v>
      </c>
      <c r="F127" s="116" t="b">
        <v>0</v>
      </c>
      <c r="G127" s="116" t="b">
        <v>0</v>
      </c>
      <c r="H127" s="116" t="b">
        <v>0</v>
      </c>
      <c r="I127" s="116" t="b">
        <v>0</v>
      </c>
      <c r="J127" s="119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25">
        <f>'PLANTILLA V6'!C128</f>
        <v>0</v>
      </c>
      <c r="D128" s="116">
        <f>'PLANTILLA V6'!D128</f>
        <v>0</v>
      </c>
      <c r="E128" s="125">
        <v>0</v>
      </c>
      <c r="F128" s="116" t="b">
        <v>0</v>
      </c>
      <c r="G128" s="116" t="b">
        <v>0</v>
      </c>
      <c r="H128" s="116" t="b">
        <v>0</v>
      </c>
      <c r="I128" s="116" t="b">
        <v>0</v>
      </c>
      <c r="J128" s="119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25">
        <f>'PLANTILLA V6'!C129</f>
        <v>0</v>
      </c>
      <c r="D129" s="116">
        <f>'PLANTILLA V6'!D129</f>
        <v>0</v>
      </c>
      <c r="E129" s="125">
        <v>0</v>
      </c>
      <c r="F129" s="116" t="b">
        <v>0</v>
      </c>
      <c r="G129" s="116" t="b">
        <v>0</v>
      </c>
      <c r="H129" s="116" t="b">
        <v>0</v>
      </c>
      <c r="I129" s="116" t="b">
        <v>0</v>
      </c>
      <c r="J129" s="119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25">
        <f>'PLANTILLA V6'!C130</f>
        <v>0</v>
      </c>
      <c r="D130" s="116">
        <f>'PLANTILLA V6'!D130</f>
        <v>0</v>
      </c>
      <c r="E130" s="125">
        <v>0</v>
      </c>
      <c r="F130" s="116" t="b">
        <v>0</v>
      </c>
      <c r="G130" s="116" t="b">
        <v>0</v>
      </c>
      <c r="H130" s="116" t="b">
        <v>0</v>
      </c>
      <c r="I130" s="116" t="b">
        <v>0</v>
      </c>
      <c r="J130" s="119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25">
        <f>'PLANTILLA V6'!C131</f>
        <v>0</v>
      </c>
      <c r="D131" s="116">
        <f>'PLANTILLA V6'!D131</f>
        <v>0</v>
      </c>
      <c r="E131" s="125">
        <v>0</v>
      </c>
      <c r="F131" s="116" t="b">
        <v>0</v>
      </c>
      <c r="G131" s="116" t="b">
        <v>0</v>
      </c>
      <c r="H131" s="116" t="b">
        <v>0</v>
      </c>
      <c r="I131" s="116" t="b">
        <v>0</v>
      </c>
      <c r="J131" s="119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25">
        <f>'PLANTILLA V6'!C132</f>
        <v>0</v>
      </c>
      <c r="D132" s="116">
        <f>'PLANTILLA V6'!D132</f>
        <v>0</v>
      </c>
      <c r="E132" s="125">
        <v>0</v>
      </c>
      <c r="F132" s="116" t="b">
        <v>0</v>
      </c>
      <c r="G132" s="116" t="b">
        <v>0</v>
      </c>
      <c r="H132" s="116" t="b">
        <v>0</v>
      </c>
      <c r="I132" s="116" t="b">
        <v>0</v>
      </c>
      <c r="J132" s="119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25">
        <f>'PLANTILLA V6'!C133</f>
        <v>0</v>
      </c>
      <c r="D133" s="116">
        <f>'PLANTILLA V6'!D133</f>
        <v>0</v>
      </c>
      <c r="E133" s="125">
        <v>0</v>
      </c>
      <c r="F133" s="116" t="b">
        <v>0</v>
      </c>
      <c r="G133" s="116" t="b">
        <v>0</v>
      </c>
      <c r="H133" s="116" t="b">
        <v>0</v>
      </c>
      <c r="I133" s="116" t="b">
        <v>0</v>
      </c>
      <c r="J133" s="119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25">
        <f>'PLANTILLA V6'!C134</f>
        <v>0</v>
      </c>
      <c r="D134" s="116">
        <f>'PLANTILLA V6'!D134</f>
        <v>0</v>
      </c>
      <c r="E134" s="125">
        <v>0</v>
      </c>
      <c r="F134" s="116" t="b">
        <v>0</v>
      </c>
      <c r="G134" s="116" t="b">
        <v>0</v>
      </c>
      <c r="H134" s="116" t="b">
        <v>0</v>
      </c>
      <c r="I134" s="116" t="b">
        <v>0</v>
      </c>
      <c r="J134" s="119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25">
        <f>'PLANTILLA V6'!C135</f>
        <v>0</v>
      </c>
      <c r="D135" s="116">
        <f>'PLANTILLA V6'!D135</f>
        <v>0</v>
      </c>
      <c r="E135" s="125">
        <v>0</v>
      </c>
      <c r="F135" s="116" t="b">
        <v>0</v>
      </c>
      <c r="G135" s="116" t="b">
        <v>0</v>
      </c>
      <c r="H135" s="116" t="b">
        <v>0</v>
      </c>
      <c r="I135" s="116" t="b">
        <v>0</v>
      </c>
      <c r="J135" s="119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25">
        <f>'PLANTILLA V6'!C136</f>
        <v>0</v>
      </c>
      <c r="D136" s="116">
        <f>'PLANTILLA V6'!D136</f>
        <v>0</v>
      </c>
      <c r="E136" s="125">
        <v>0</v>
      </c>
      <c r="F136" s="116" t="b">
        <v>0</v>
      </c>
      <c r="G136" s="116" t="b">
        <v>0</v>
      </c>
      <c r="H136" s="116" t="b">
        <v>0</v>
      </c>
      <c r="I136" s="116" t="b">
        <v>0</v>
      </c>
      <c r="J136" s="119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25">
        <f>'PLANTILLA V6'!C137</f>
        <v>0</v>
      </c>
      <c r="D137" s="116">
        <f>'PLANTILLA V6'!D137</f>
        <v>0</v>
      </c>
      <c r="E137" s="125">
        <v>0</v>
      </c>
      <c r="F137" s="116" t="b">
        <v>0</v>
      </c>
      <c r="G137" s="116" t="b">
        <v>0</v>
      </c>
      <c r="H137" s="116" t="b">
        <v>0</v>
      </c>
      <c r="I137" s="116" t="b">
        <v>0</v>
      </c>
      <c r="J137" s="119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25">
        <f>'PLANTILLA V6'!C138</f>
        <v>0</v>
      </c>
      <c r="D138" s="116">
        <f>'PLANTILLA V6'!D138</f>
        <v>0</v>
      </c>
      <c r="E138" s="125">
        <v>0</v>
      </c>
      <c r="F138" s="116" t="b">
        <v>0</v>
      </c>
      <c r="G138" s="116" t="b">
        <v>0</v>
      </c>
      <c r="H138" s="116" t="b">
        <v>0</v>
      </c>
      <c r="I138" s="116" t="b">
        <v>0</v>
      </c>
      <c r="J138" s="119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1" t="str">
        <f>'PLANTILLA V6'!A139</f>
        <v>Seguridad y Orden</v>
      </c>
      <c r="B139" s="141"/>
      <c r="C139" s="125"/>
      <c r="D139" s="116"/>
      <c r="E139" s="125"/>
      <c r="F139" s="122"/>
      <c r="G139" s="122"/>
      <c r="H139" s="122"/>
      <c r="I139" s="122"/>
      <c r="J139" s="123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5.75" customHeight="1" x14ac:dyDescent="0.9">
      <c r="A140" s="124" t="str">
        <f>'PLANTILLA V6'!A140</f>
        <v>So</v>
      </c>
      <c r="B140" s="124" t="str">
        <f>'PLANTILLA V6'!B140</f>
        <v>Cubrebocas industrial N95 o similar</v>
      </c>
      <c r="C140" s="125">
        <f>'PLANTILLA V6'!C140</f>
        <v>1</v>
      </c>
      <c r="D140" s="116" t="str">
        <f>'PLANTILLA V6'!D140</f>
        <v>pza</v>
      </c>
      <c r="E140" s="125">
        <v>0</v>
      </c>
      <c r="F140" s="116" t="b">
        <v>1</v>
      </c>
      <c r="G140" s="116" t="b">
        <v>0</v>
      </c>
      <c r="H140" s="116" t="b">
        <v>0</v>
      </c>
      <c r="I140" s="116" t="b">
        <v>0</v>
      </c>
      <c r="J140" s="119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5.75" customHeight="1" x14ac:dyDescent="0.9">
      <c r="A141" s="124" t="str">
        <f>'PLANTILLA V6'!A141</f>
        <v>So</v>
      </c>
      <c r="B141" s="124" t="str">
        <f>'PLANTILLA V6'!B141</f>
        <v>Lentes de seguridad</v>
      </c>
      <c r="C141" s="125">
        <f>'PLANTILLA V6'!C141</f>
        <v>1</v>
      </c>
      <c r="D141" s="116" t="str">
        <f>'PLANTILLA V6'!D141</f>
        <v>pza</v>
      </c>
      <c r="E141" s="125">
        <v>0</v>
      </c>
      <c r="F141" s="116" t="b">
        <v>0</v>
      </c>
      <c r="G141" s="116" t="b">
        <v>0</v>
      </c>
      <c r="H141" s="116" t="b">
        <v>1</v>
      </c>
      <c r="I141" s="116" t="b">
        <v>0</v>
      </c>
      <c r="J141" s="119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5.75" customHeight="1" x14ac:dyDescent="0.9">
      <c r="A142" s="124" t="str">
        <f>'PLANTILLA V6'!A142</f>
        <v>So</v>
      </c>
      <c r="B142" s="124" t="str">
        <f>'PLANTILLA V6'!B142</f>
        <v>Guantes de seguridad</v>
      </c>
      <c r="C142" s="125">
        <f>'PLANTILLA V6'!C142</f>
        <v>1</v>
      </c>
      <c r="D142" s="116" t="str">
        <f>'PLANTILLA V6'!D142</f>
        <v>pza</v>
      </c>
      <c r="E142" s="125">
        <v>0</v>
      </c>
      <c r="F142" s="116" t="b">
        <v>0</v>
      </c>
      <c r="G142" s="116" t="b">
        <v>0</v>
      </c>
      <c r="H142" s="116" t="b">
        <v>1</v>
      </c>
      <c r="I142" s="116" t="b">
        <v>0</v>
      </c>
      <c r="J142" s="119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5.75" customHeight="1" x14ac:dyDescent="0.9">
      <c r="A143" s="124" t="str">
        <f>'PLANTILLA V6'!A143</f>
        <v>So</v>
      </c>
      <c r="B143" s="124" t="str">
        <f>'PLANTILLA V6'!B143</f>
        <v>Botiquín de primeros auxilios (caja con algodón, alcohol, gasas, antiséptico, agua oxigenada, vendas)</v>
      </c>
      <c r="C143" s="125">
        <f>'PLANTILLA V6'!C143</f>
        <v>1</v>
      </c>
      <c r="D143" s="116" t="str">
        <f>'PLANTILLA V6'!D143</f>
        <v>pza</v>
      </c>
      <c r="E143" s="125">
        <v>0</v>
      </c>
      <c r="F143" s="116" t="b">
        <v>0</v>
      </c>
      <c r="G143" s="116" t="b">
        <v>0</v>
      </c>
      <c r="H143" s="116" t="b">
        <v>0</v>
      </c>
      <c r="I143" s="116" t="b">
        <v>1</v>
      </c>
      <c r="J143" s="119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5.75" customHeight="1" x14ac:dyDescent="0.9">
      <c r="A144" s="124" t="str">
        <f>'PLANTILLA V6'!A144</f>
        <v>So</v>
      </c>
      <c r="B144" s="124" t="str">
        <f>'PLANTILLA V6'!B144</f>
        <v>Trapo de limpieza/franela</v>
      </c>
      <c r="C144" s="125">
        <f>'PLANTILLA V6'!C144</f>
        <v>1</v>
      </c>
      <c r="D144" s="116" t="str">
        <f>'PLANTILLA V6'!D144</f>
        <v>pza</v>
      </c>
      <c r="E144" s="125">
        <v>0</v>
      </c>
      <c r="F144" s="116" t="b">
        <v>0</v>
      </c>
      <c r="G144" s="116" t="b">
        <v>0</v>
      </c>
      <c r="H144" s="116" t="b">
        <v>1</v>
      </c>
      <c r="I144" s="116" t="b">
        <v>0</v>
      </c>
      <c r="J144" s="119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5.75" customHeight="1" x14ac:dyDescent="0.9">
      <c r="A145" s="124">
        <f>'PLANTILLA V6'!A145</f>
        <v>0</v>
      </c>
      <c r="B145" s="116">
        <f>'PLANTILLA V6'!B145</f>
        <v>0</v>
      </c>
      <c r="C145" s="125">
        <f>'PLANTILLA V6'!C145</f>
        <v>1</v>
      </c>
      <c r="D145" s="116" t="str">
        <f>'PLANTILLA V6'!D145</f>
        <v>pza</v>
      </c>
      <c r="E145" s="125">
        <v>0</v>
      </c>
      <c r="F145" s="116" t="b">
        <v>0</v>
      </c>
      <c r="G145" s="116" t="b">
        <v>0</v>
      </c>
      <c r="H145" s="116" t="b">
        <v>0</v>
      </c>
      <c r="I145" s="116" t="b">
        <v>0</v>
      </c>
      <c r="J145" s="119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5.75" customHeight="1" x14ac:dyDescent="0.9">
      <c r="A146" s="124">
        <f>'PLANTILLA V6'!A146</f>
        <v>0</v>
      </c>
      <c r="B146" s="116">
        <f>'PLANTILLA V6'!B146</f>
        <v>0</v>
      </c>
      <c r="C146" s="125">
        <f>'PLANTILLA V6'!C146</f>
        <v>1</v>
      </c>
      <c r="D146" s="116" t="str">
        <f>'PLANTILLA V6'!D146</f>
        <v>pza</v>
      </c>
      <c r="E146" s="125">
        <v>0</v>
      </c>
      <c r="F146" s="116" t="b">
        <v>0</v>
      </c>
      <c r="G146" s="116" t="b">
        <v>0</v>
      </c>
      <c r="H146" s="116" t="b">
        <v>0</v>
      </c>
      <c r="I146" s="116" t="b">
        <v>0</v>
      </c>
      <c r="J146" s="119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5.75" customHeight="1" x14ac:dyDescent="0.9">
      <c r="A147" s="124">
        <f>'PLANTILLA V6'!A147</f>
        <v>0</v>
      </c>
      <c r="B147" s="116">
        <f>'PLANTILLA V6'!B147</f>
        <v>0</v>
      </c>
      <c r="C147" s="125">
        <f>'PLANTILLA V6'!C147</f>
        <v>1</v>
      </c>
      <c r="D147" s="116" t="str">
        <f>'PLANTILLA V6'!D147</f>
        <v>pza</v>
      </c>
      <c r="E147" s="125">
        <v>0</v>
      </c>
      <c r="F147" s="116" t="b">
        <v>0</v>
      </c>
      <c r="G147" s="116" t="b">
        <v>0</v>
      </c>
      <c r="H147" s="116" t="b">
        <v>0</v>
      </c>
      <c r="I147" s="116" t="b">
        <v>0</v>
      </c>
      <c r="J147" s="119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5.75" customHeight="1" x14ac:dyDescent="0.9">
      <c r="A148" s="124">
        <f>'PLANTILLA V6'!A148</f>
        <v>0</v>
      </c>
      <c r="B148" s="116">
        <f>'PLANTILLA V6'!B148</f>
        <v>0</v>
      </c>
      <c r="C148" s="125">
        <f>'PLANTILLA V6'!C148</f>
        <v>1</v>
      </c>
      <c r="D148" s="116" t="str">
        <f>'PLANTILLA V6'!D148</f>
        <v>pza</v>
      </c>
      <c r="E148" s="125">
        <v>0</v>
      </c>
      <c r="F148" s="116" t="b">
        <v>0</v>
      </c>
      <c r="G148" s="116" t="b">
        <v>0</v>
      </c>
      <c r="H148" s="116" t="b">
        <v>0</v>
      </c>
      <c r="I148" s="116" t="b">
        <v>0</v>
      </c>
      <c r="J148" s="119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5.75" customHeight="1" x14ac:dyDescent="0.9">
      <c r="A149" s="124">
        <f>'PLANTILLA V6'!A149</f>
        <v>0</v>
      </c>
      <c r="B149" s="116">
        <f>'PLANTILLA V6'!B149</f>
        <v>0</v>
      </c>
      <c r="C149" s="125">
        <f>'PLANTILLA V6'!C149</f>
        <v>1</v>
      </c>
      <c r="D149" s="116" t="str">
        <f>'PLANTILLA V6'!D149</f>
        <v>pza</v>
      </c>
      <c r="E149" s="125">
        <v>0</v>
      </c>
      <c r="F149" s="116" t="b">
        <v>0</v>
      </c>
      <c r="G149" s="116" t="b">
        <v>0</v>
      </c>
      <c r="H149" s="116" t="b">
        <v>0</v>
      </c>
      <c r="I149" s="116" t="b">
        <v>0</v>
      </c>
      <c r="J149" s="119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5.75" customHeight="1" x14ac:dyDescent="0.9">
      <c r="A150" s="124">
        <f>'PLANTILLA V6'!A150</f>
        <v>0</v>
      </c>
      <c r="B150" s="116">
        <f>'PLANTILLA V6'!B150</f>
        <v>0</v>
      </c>
      <c r="C150" s="125">
        <f>'PLANTILLA V6'!C150</f>
        <v>1</v>
      </c>
      <c r="D150" s="116" t="str">
        <f>'PLANTILLA V6'!D150</f>
        <v>pza</v>
      </c>
      <c r="E150" s="125">
        <v>0</v>
      </c>
      <c r="F150" s="116" t="b">
        <v>0</v>
      </c>
      <c r="G150" s="116" t="b">
        <v>0</v>
      </c>
      <c r="H150" s="116" t="b">
        <v>0</v>
      </c>
      <c r="I150" s="116" t="b">
        <v>0</v>
      </c>
      <c r="J150" s="119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5.75" customHeight="1" x14ac:dyDescent="0.9">
      <c r="A151" s="124">
        <f>'PLANTILLA V6'!A151</f>
        <v>0</v>
      </c>
      <c r="B151" s="116">
        <f>'PLANTILLA V6'!B151</f>
        <v>0</v>
      </c>
      <c r="C151" s="125">
        <f>'PLANTILLA V6'!C151</f>
        <v>1</v>
      </c>
      <c r="D151" s="116" t="str">
        <f>'PLANTILLA V6'!D151</f>
        <v>pza</v>
      </c>
      <c r="E151" s="125">
        <v>0</v>
      </c>
      <c r="F151" s="116" t="b">
        <v>0</v>
      </c>
      <c r="G151" s="116" t="b">
        <v>0</v>
      </c>
      <c r="H151" s="116" t="b">
        <v>0</v>
      </c>
      <c r="I151" s="116" t="b">
        <v>0</v>
      </c>
      <c r="J151" s="119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5.75" customHeight="1" x14ac:dyDescent="0.9">
      <c r="A152" s="124">
        <f>'PLANTILLA V6'!A152</f>
        <v>0</v>
      </c>
      <c r="B152" s="116">
        <f>'PLANTILLA V6'!B152</f>
        <v>0</v>
      </c>
      <c r="C152" s="125">
        <f>'PLANTILLA V6'!C152</f>
        <v>1</v>
      </c>
      <c r="D152" s="116" t="str">
        <f>'PLANTILLA V6'!D152</f>
        <v>pza</v>
      </c>
      <c r="E152" s="125">
        <v>0</v>
      </c>
      <c r="F152" s="116" t="b">
        <v>0</v>
      </c>
      <c r="G152" s="116" t="b">
        <v>0</v>
      </c>
      <c r="H152" s="116" t="b">
        <v>0</v>
      </c>
      <c r="I152" s="116" t="b">
        <v>0</v>
      </c>
      <c r="J152" s="119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5.75" customHeight="1" x14ac:dyDescent="0.9">
      <c r="A153" s="124">
        <f>'PLANTILLA V6'!A153</f>
        <v>0</v>
      </c>
      <c r="B153" s="116">
        <f>'PLANTILLA V6'!B153</f>
        <v>0</v>
      </c>
      <c r="C153" s="125">
        <f>'PLANTILLA V6'!C153</f>
        <v>1</v>
      </c>
      <c r="D153" s="116" t="str">
        <f>'PLANTILLA V6'!D153</f>
        <v>pza</v>
      </c>
      <c r="E153" s="125">
        <v>0</v>
      </c>
      <c r="F153" s="116" t="b">
        <v>0</v>
      </c>
      <c r="G153" s="116" t="b">
        <v>0</v>
      </c>
      <c r="H153" s="116" t="b">
        <v>0</v>
      </c>
      <c r="I153" s="116" t="b">
        <v>0</v>
      </c>
      <c r="J153" s="119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5.75" customHeight="1" x14ac:dyDescent="0.9">
      <c r="A154" s="124">
        <f>'PLANTILLA V6'!A154</f>
        <v>0</v>
      </c>
      <c r="B154" s="116">
        <f>'PLANTILLA V6'!B154</f>
        <v>0</v>
      </c>
      <c r="C154" s="125">
        <f>'PLANTILLA V6'!C154</f>
        <v>1</v>
      </c>
      <c r="D154" s="116" t="str">
        <f>'PLANTILLA V6'!D154</f>
        <v>pza</v>
      </c>
      <c r="E154" s="125">
        <v>0</v>
      </c>
      <c r="F154" s="116" t="b">
        <v>0</v>
      </c>
      <c r="G154" s="116" t="b">
        <v>0</v>
      </c>
      <c r="H154" s="116" t="b">
        <v>0</v>
      </c>
      <c r="I154" s="116" t="b">
        <v>0</v>
      </c>
      <c r="J154" s="119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5.75" customHeight="1" x14ac:dyDescent="0.9">
      <c r="A155" s="124">
        <f>'PLANTILLA V6'!A155</f>
        <v>0</v>
      </c>
      <c r="B155" s="116">
        <f>'PLANTILLA V6'!B155</f>
        <v>0</v>
      </c>
      <c r="C155" s="125">
        <f>'PLANTILLA V6'!C155</f>
        <v>1</v>
      </c>
      <c r="D155" s="116" t="str">
        <f>'PLANTILLA V6'!D155</f>
        <v>pza</v>
      </c>
      <c r="E155" s="125">
        <v>0</v>
      </c>
      <c r="F155" s="116" t="b">
        <v>0</v>
      </c>
      <c r="G155" s="116" t="b">
        <v>0</v>
      </c>
      <c r="H155" s="116" t="b">
        <v>0</v>
      </c>
      <c r="I155" s="116" t="b">
        <v>0</v>
      </c>
      <c r="J155" s="119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5.75" customHeight="1" x14ac:dyDescent="0.9">
      <c r="A156" s="124">
        <f>'PLANTILLA V6'!A156</f>
        <v>0</v>
      </c>
      <c r="B156" s="116">
        <f>'PLANTILLA V6'!B156</f>
        <v>0</v>
      </c>
      <c r="C156" s="125">
        <f>'PLANTILLA V6'!C156</f>
        <v>1</v>
      </c>
      <c r="D156" s="116" t="str">
        <f>'PLANTILLA V6'!D156</f>
        <v>pza</v>
      </c>
      <c r="E156" s="125">
        <v>0</v>
      </c>
      <c r="F156" s="116" t="b">
        <v>0</v>
      </c>
      <c r="G156" s="116" t="b">
        <v>0</v>
      </c>
      <c r="H156" s="116" t="b">
        <v>0</v>
      </c>
      <c r="I156" s="116" t="b">
        <v>0</v>
      </c>
      <c r="J156" s="119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5.75" customHeight="1" x14ac:dyDescent="0.9">
      <c r="A157" s="124">
        <f>'PLANTILLA V6'!A157</f>
        <v>0</v>
      </c>
      <c r="B157" s="116">
        <f>'PLANTILLA V6'!B157</f>
        <v>0</v>
      </c>
      <c r="C157" s="125">
        <f>'PLANTILLA V6'!C157</f>
        <v>1</v>
      </c>
      <c r="D157" s="116" t="str">
        <f>'PLANTILLA V6'!D157</f>
        <v>pza</v>
      </c>
      <c r="E157" s="125">
        <v>0</v>
      </c>
      <c r="F157" s="116" t="b">
        <v>0</v>
      </c>
      <c r="G157" s="116" t="b">
        <v>0</v>
      </c>
      <c r="H157" s="116" t="b">
        <v>0</v>
      </c>
      <c r="I157" s="116" t="b">
        <v>0</v>
      </c>
      <c r="J157" s="119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5.75" customHeight="1" x14ac:dyDescent="0.9">
      <c r="A158" s="124">
        <f>'PLANTILLA V6'!A158</f>
        <v>0</v>
      </c>
      <c r="B158" s="116">
        <f>'PLANTILLA V6'!B158</f>
        <v>0</v>
      </c>
      <c r="C158" s="125">
        <f>'PLANTILLA V6'!C158</f>
        <v>1</v>
      </c>
      <c r="D158" s="116" t="str">
        <f>'PLANTILLA V6'!D158</f>
        <v>pza</v>
      </c>
      <c r="E158" s="125">
        <v>0</v>
      </c>
      <c r="F158" s="116" t="b">
        <v>0</v>
      </c>
      <c r="G158" s="116" t="b">
        <v>0</v>
      </c>
      <c r="H158" s="116" t="b">
        <v>0</v>
      </c>
      <c r="I158" s="116" t="b">
        <v>0</v>
      </c>
      <c r="J158" s="119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5.75" customHeight="1" x14ac:dyDescent="0.9">
      <c r="A159" s="124">
        <f>'PLANTILLA V6'!A159</f>
        <v>0</v>
      </c>
      <c r="B159" s="116">
        <f>'PLANTILLA V6'!B159</f>
        <v>0</v>
      </c>
      <c r="C159" s="125">
        <f>'PLANTILLA V6'!C159</f>
        <v>1</v>
      </c>
      <c r="D159" s="116" t="str">
        <f>'PLANTILLA V6'!D159</f>
        <v>pza</v>
      </c>
      <c r="E159" s="125">
        <v>0</v>
      </c>
      <c r="F159" s="116" t="b">
        <v>0</v>
      </c>
      <c r="G159" s="116" t="b">
        <v>0</v>
      </c>
      <c r="H159" s="116" t="b">
        <v>0</v>
      </c>
      <c r="I159" s="116" t="b">
        <v>0</v>
      </c>
      <c r="J159" s="119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5.75" customHeight="1" x14ac:dyDescent="0.9">
      <c r="A160" s="124">
        <f>'PLANTILLA V6'!A160</f>
        <v>0</v>
      </c>
      <c r="B160" s="116">
        <f>'PLANTILLA V6'!B160</f>
        <v>0</v>
      </c>
      <c r="C160" s="125">
        <f>'PLANTILLA V6'!C160</f>
        <v>1</v>
      </c>
      <c r="D160" s="116" t="str">
        <f>'PLANTILLA V6'!D160</f>
        <v>pza</v>
      </c>
      <c r="E160" s="125">
        <v>0</v>
      </c>
      <c r="F160" s="116" t="b">
        <v>0</v>
      </c>
      <c r="G160" s="116" t="b">
        <v>0</v>
      </c>
      <c r="H160" s="116" t="b">
        <v>0</v>
      </c>
      <c r="I160" s="116" t="b">
        <v>0</v>
      </c>
      <c r="J160" s="119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5.75" customHeight="1" x14ac:dyDescent="0.9">
      <c r="A161" s="171" t="str">
        <f>'PLANTILLA V6'!A161</f>
        <v>Estuche Individual</v>
      </c>
      <c r="B161" s="141"/>
      <c r="C161" s="125"/>
      <c r="D161" s="116"/>
      <c r="E161" s="125"/>
      <c r="F161" s="122"/>
      <c r="G161" s="122"/>
      <c r="H161" s="122"/>
      <c r="I161" s="122"/>
      <c r="J161" s="123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22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5.75" customHeight="1" x14ac:dyDescent="0.9">
      <c r="A162" s="124" t="str">
        <f>'PLANTILLA V6'!A162</f>
        <v>In</v>
      </c>
      <c r="B162" s="124" t="str">
        <f>'PLANTILLA V6'!B162</f>
        <v>Lápiz</v>
      </c>
      <c r="C162" s="125">
        <f>'PLANTILLA V6'!C162</f>
        <v>1</v>
      </c>
      <c r="D162" s="116" t="str">
        <f>'PLANTILLA V6'!D162</f>
        <v>pza</v>
      </c>
      <c r="E162" s="125">
        <v>0</v>
      </c>
      <c r="F162" s="116" t="b">
        <v>1</v>
      </c>
      <c r="G162" s="116" t="b">
        <v>0</v>
      </c>
      <c r="H162" s="116" t="b">
        <v>0</v>
      </c>
      <c r="I162" s="116" t="b">
        <v>0</v>
      </c>
      <c r="J162" s="119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15.75" customHeight="1" x14ac:dyDescent="0.9">
      <c r="A163" s="124" t="str">
        <f>'PLANTILLA V6'!A163</f>
        <v>In</v>
      </c>
      <c r="B163" s="124" t="str">
        <f>'PLANTILLA V6'!B163</f>
        <v>Goma</v>
      </c>
      <c r="C163" s="125">
        <f>'PLANTILLA V6'!C163</f>
        <v>1</v>
      </c>
      <c r="D163" s="116" t="str">
        <f>'PLANTILLA V6'!D163</f>
        <v>pza</v>
      </c>
      <c r="E163" s="125">
        <v>0</v>
      </c>
      <c r="F163" s="116" t="b">
        <v>1</v>
      </c>
      <c r="G163" s="116" t="b">
        <v>0</v>
      </c>
      <c r="H163" s="116" t="b">
        <v>0</v>
      </c>
      <c r="I163" s="116" t="b">
        <v>0</v>
      </c>
      <c r="J163" s="119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15.75" customHeight="1" x14ac:dyDescent="0.9">
      <c r="A164" s="124" t="str">
        <f>'PLANTILLA V6'!A164</f>
        <v>In</v>
      </c>
      <c r="B164" s="124" t="str">
        <f>'PLANTILLA V6'!B164</f>
        <v>Sacapuntas</v>
      </c>
      <c r="C164" s="125">
        <f>'PLANTILLA V6'!C164</f>
        <v>1</v>
      </c>
      <c r="D164" s="116" t="str">
        <f>'PLANTILLA V6'!D164</f>
        <v>pza</v>
      </c>
      <c r="E164" s="125">
        <v>0</v>
      </c>
      <c r="F164" s="116" t="b">
        <v>1</v>
      </c>
      <c r="G164" s="116" t="b">
        <v>0</v>
      </c>
      <c r="H164" s="116" t="b">
        <v>0</v>
      </c>
      <c r="I164" s="116" t="b">
        <v>0</v>
      </c>
      <c r="J164" s="119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15.75" customHeight="1" x14ac:dyDescent="0.9">
      <c r="A165" s="124" t="str">
        <f>'PLANTILLA V6'!A165</f>
        <v>In</v>
      </c>
      <c r="B165" s="124" t="str">
        <f>'PLANTILLA V6'!B165</f>
        <v>Bolígrafo</v>
      </c>
      <c r="C165" s="125">
        <f>'PLANTILLA V6'!C165</f>
        <v>1</v>
      </c>
      <c r="D165" s="116" t="str">
        <f>'PLANTILLA V6'!D165</f>
        <v>pza</v>
      </c>
      <c r="E165" s="125">
        <v>0</v>
      </c>
      <c r="F165" s="116" t="b">
        <v>1</v>
      </c>
      <c r="G165" s="116" t="b">
        <v>0</v>
      </c>
      <c r="H165" s="116" t="b">
        <v>0</v>
      </c>
      <c r="I165" s="116" t="b">
        <v>0</v>
      </c>
      <c r="J165" s="119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5.75" customHeight="1" x14ac:dyDescent="0.9">
      <c r="A166" s="124" t="str">
        <f>'PLANTILLA V6'!A166</f>
        <v>In</v>
      </c>
      <c r="B166" s="124" t="str">
        <f>'PLANTILLA V6'!B166</f>
        <v>Tijeras</v>
      </c>
      <c r="C166" s="125">
        <f>'PLANTILLA V6'!C166</f>
        <v>1</v>
      </c>
      <c r="D166" s="116" t="str">
        <f>'PLANTILLA V6'!D166</f>
        <v>pza</v>
      </c>
      <c r="E166" s="125">
        <v>0</v>
      </c>
      <c r="F166" s="116" t="b">
        <v>1</v>
      </c>
      <c r="G166" s="116" t="b">
        <v>0</v>
      </c>
      <c r="H166" s="116" t="b">
        <v>0</v>
      </c>
      <c r="I166" s="116" t="b">
        <v>0</v>
      </c>
      <c r="J166" s="119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5.75" customHeight="1" x14ac:dyDescent="0.9">
      <c r="A167" s="124" t="str">
        <f>'PLANTILLA V6'!A167</f>
        <v>In</v>
      </c>
      <c r="B167" s="124" t="str">
        <f>'PLANTILLA V6'!B167</f>
        <v>Pegamento en barra (Pritt) de 8 g</v>
      </c>
      <c r="C167" s="125">
        <f>'PLANTILLA V6'!C167</f>
        <v>1</v>
      </c>
      <c r="D167" s="116" t="str">
        <f>'PLANTILLA V6'!D167</f>
        <v>pza</v>
      </c>
      <c r="E167" s="125">
        <v>0</v>
      </c>
      <c r="F167" s="116" t="b">
        <v>1</v>
      </c>
      <c r="G167" s="116" t="b">
        <v>0</v>
      </c>
      <c r="H167" s="116" t="b">
        <v>0</v>
      </c>
      <c r="I167" s="116" t="b">
        <v>0</v>
      </c>
      <c r="J167" s="119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15.75" customHeight="1" x14ac:dyDescent="0.9">
      <c r="A168" s="124" t="str">
        <f>'PLANTILLA V6'!A168</f>
        <v>In</v>
      </c>
      <c r="B168" s="124" t="str">
        <f>'PLANTILLA V6'!B168</f>
        <v>Caja de 12 colores de madera</v>
      </c>
      <c r="C168" s="125">
        <f>'PLANTILLA V6'!C168</f>
        <v>1</v>
      </c>
      <c r="D168" s="116" t="str">
        <f>'PLANTILLA V6'!D168</f>
        <v>caja</v>
      </c>
      <c r="E168" s="125">
        <v>0</v>
      </c>
      <c r="F168" s="116" t="b">
        <v>1</v>
      </c>
      <c r="G168" s="116" t="b">
        <v>0</v>
      </c>
      <c r="H168" s="116" t="b">
        <v>0</v>
      </c>
      <c r="I168" s="116" t="b">
        <v>0</v>
      </c>
      <c r="J168" s="119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spans="1:26" ht="15.75" customHeight="1" x14ac:dyDescent="0.9">
      <c r="A169" s="124" t="str">
        <f>'PLANTILLA V6'!A169</f>
        <v>In</v>
      </c>
      <c r="B169" s="124" t="str">
        <f>'PLANTILLA V6'!B169</f>
        <v>Plumón marcador permanente punto fino (Sharpie)</v>
      </c>
      <c r="C169" s="125">
        <f>'PLANTILLA V6'!C169</f>
        <v>1</v>
      </c>
      <c r="D169" s="116" t="str">
        <f>'PLANTILLA V6'!D169</f>
        <v>pza</v>
      </c>
      <c r="E169" s="125">
        <v>0</v>
      </c>
      <c r="F169" s="116" t="b">
        <v>1</v>
      </c>
      <c r="G169" s="116" t="b">
        <v>0</v>
      </c>
      <c r="H169" s="116" t="b">
        <v>0</v>
      </c>
      <c r="I169" s="116" t="b">
        <v>0</v>
      </c>
      <c r="J169" s="119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5.75" customHeight="1" x14ac:dyDescent="0.9">
      <c r="A170" s="124" t="str">
        <f>'PLANTILLA V6'!A170</f>
        <v>In</v>
      </c>
      <c r="B170" s="124" t="str">
        <f>'PLANTILLA V6'!B170</f>
        <v xml:space="preserve">Juego de geometría (regla, escuadra 45°,  escuadra 60°, 1 compás, transportador) </v>
      </c>
      <c r="C170" s="125">
        <f>'PLANTILLA V6'!C170</f>
        <v>1</v>
      </c>
      <c r="D170" s="116" t="str">
        <f>'PLANTILLA V6'!D170</f>
        <v>juego</v>
      </c>
      <c r="E170" s="125">
        <v>0</v>
      </c>
      <c r="F170" s="116" t="b">
        <v>1</v>
      </c>
      <c r="G170" s="116" t="b">
        <v>0</v>
      </c>
      <c r="H170" s="116" t="b">
        <v>0</v>
      </c>
      <c r="I170" s="116" t="b">
        <v>0</v>
      </c>
      <c r="J170" s="119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5.75" customHeight="1" x14ac:dyDescent="0.9">
      <c r="A171" s="124" t="str">
        <f>'PLANTILLA V6'!A171</f>
        <v>In</v>
      </c>
      <c r="B171" s="124" t="str">
        <f>'PLANTILLA V6'!B171</f>
        <v>Plumón negro de base agua punta gruesa (aquacolor)</v>
      </c>
      <c r="C171" s="125">
        <f>'PLANTILLA V6'!C171</f>
        <v>1</v>
      </c>
      <c r="D171" s="116" t="str">
        <f>'PLANTILLA V6'!D171</f>
        <v>pza</v>
      </c>
      <c r="E171" s="125">
        <v>0</v>
      </c>
      <c r="F171" s="116" t="b">
        <v>0</v>
      </c>
      <c r="G171" s="116" t="b">
        <v>0</v>
      </c>
      <c r="H171" s="116" t="b">
        <v>0</v>
      </c>
      <c r="I171" s="116" t="b">
        <v>0</v>
      </c>
      <c r="J171" s="119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22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15.75" customHeight="1" x14ac:dyDescent="0.9">
      <c r="A172" s="124" t="str">
        <f>'PLANTILLA V6'!A172</f>
        <v>In</v>
      </c>
      <c r="B172" s="124" t="str">
        <f>'PLANTILLA V6'!B172</f>
        <v>Juego de crayones (10 piezas)</v>
      </c>
      <c r="C172" s="125">
        <f>'PLANTILLA V6'!C172</f>
        <v>1</v>
      </c>
      <c r="D172" s="116" t="str">
        <f>'PLANTILLA V6'!D172</f>
        <v>pza</v>
      </c>
      <c r="E172" s="125">
        <v>0</v>
      </c>
      <c r="F172" s="116" t="b">
        <v>0</v>
      </c>
      <c r="G172" s="116" t="b">
        <v>0</v>
      </c>
      <c r="H172" s="116" t="b">
        <v>0</v>
      </c>
      <c r="I172" s="116" t="b">
        <v>0</v>
      </c>
      <c r="J172" s="119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22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15.75" customHeight="1" x14ac:dyDescent="0.9">
      <c r="A173" s="124" t="str">
        <f>'PLANTILLA V6'!A173</f>
        <v>In</v>
      </c>
      <c r="B173" s="124" t="str">
        <f>'PLANTILLA V6'!B173</f>
        <v>Caja de plumones base agua punta gruesa (tipo aquacolor)</v>
      </c>
      <c r="C173" s="125">
        <f>'PLANTILLA V6'!C173</f>
        <v>1</v>
      </c>
      <c r="D173" s="116" t="str">
        <f>'PLANTILLA V6'!D173</f>
        <v>pza</v>
      </c>
      <c r="E173" s="125">
        <v>0</v>
      </c>
      <c r="F173" s="116" t="b">
        <v>0</v>
      </c>
      <c r="G173" s="116" t="b">
        <v>0</v>
      </c>
      <c r="H173" s="116" t="b">
        <v>0</v>
      </c>
      <c r="I173" s="116" t="b">
        <v>0</v>
      </c>
      <c r="J173" s="119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22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5.75" customHeight="1" x14ac:dyDescent="0.9">
      <c r="A174" s="124">
        <f>'PLANTILLA V6'!A174</f>
        <v>0</v>
      </c>
      <c r="B174" s="124">
        <f>'PLANTILLA V6'!B174</f>
        <v>0</v>
      </c>
      <c r="C174" s="125">
        <f>'PLANTILLA V6'!C174</f>
        <v>1</v>
      </c>
      <c r="D174" s="116" t="str">
        <f>'PLANTILLA V6'!D174</f>
        <v>pza</v>
      </c>
      <c r="E174" s="125">
        <v>0</v>
      </c>
      <c r="F174" s="116" t="b">
        <v>0</v>
      </c>
      <c r="G174" s="116" t="b">
        <v>0</v>
      </c>
      <c r="H174" s="116" t="b">
        <v>0</v>
      </c>
      <c r="I174" s="116" t="b">
        <v>0</v>
      </c>
      <c r="J174" s="119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22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5.75" customHeight="1" x14ac:dyDescent="0.9">
      <c r="A175" s="124">
        <f>'PLANTILLA V6'!A175</f>
        <v>0</v>
      </c>
      <c r="B175" s="124">
        <f>'PLANTILLA V6'!B175</f>
        <v>0</v>
      </c>
      <c r="C175" s="125">
        <f>'PLANTILLA V6'!C175</f>
        <v>1</v>
      </c>
      <c r="D175" s="116" t="str">
        <f>'PLANTILLA V6'!D175</f>
        <v>pza</v>
      </c>
      <c r="E175" s="125">
        <v>0</v>
      </c>
      <c r="F175" s="116" t="b">
        <v>0</v>
      </c>
      <c r="G175" s="116" t="b">
        <v>0</v>
      </c>
      <c r="H175" s="116" t="b">
        <v>0</v>
      </c>
      <c r="I175" s="116" t="b">
        <v>0</v>
      </c>
      <c r="J175" s="119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22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5.75" customHeight="1" x14ac:dyDescent="0.9">
      <c r="A176" s="124">
        <f>'PLANTILLA V6'!A176</f>
        <v>0</v>
      </c>
      <c r="B176" s="124">
        <f>'PLANTILLA V6'!B176</f>
        <v>0</v>
      </c>
      <c r="C176" s="125">
        <f>'PLANTILLA V6'!C176</f>
        <v>1</v>
      </c>
      <c r="D176" s="116" t="str">
        <f>'PLANTILLA V6'!D176</f>
        <v>pza</v>
      </c>
      <c r="E176" s="125">
        <v>0</v>
      </c>
      <c r="F176" s="116" t="b">
        <v>0</v>
      </c>
      <c r="G176" s="116" t="b">
        <v>0</v>
      </c>
      <c r="H176" s="116" t="b">
        <v>0</v>
      </c>
      <c r="I176" s="116" t="b">
        <v>0</v>
      </c>
      <c r="J176" s="119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22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5.75" customHeight="1" x14ac:dyDescent="0.9">
      <c r="A177" s="112">
        <f>'PLANTILLA V6'!A177</f>
        <v>0</v>
      </c>
      <c r="B177" s="124">
        <f>'PLANTILLA V6'!B177</f>
        <v>0</v>
      </c>
      <c r="C177" s="125">
        <f>'PLANTILLA V6'!C177</f>
        <v>1</v>
      </c>
      <c r="D177" s="116" t="str">
        <f>'PLANTILLA V6'!D177</f>
        <v>pza</v>
      </c>
      <c r="E177" s="125">
        <v>0</v>
      </c>
      <c r="F177" s="116" t="b">
        <v>0</v>
      </c>
      <c r="G177" s="116" t="b">
        <v>0</v>
      </c>
      <c r="H177" s="116" t="b">
        <v>0</v>
      </c>
      <c r="I177" s="116" t="b">
        <v>0</v>
      </c>
      <c r="J177" s="119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22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5.75" customHeight="1" x14ac:dyDescent="0.9">
      <c r="A178" s="112">
        <f>'PLANTILLA V6'!A178</f>
        <v>0</v>
      </c>
      <c r="B178" s="124">
        <f>'PLANTILLA V6'!B178</f>
        <v>0</v>
      </c>
      <c r="C178" s="125">
        <f>'PLANTILLA V6'!C178</f>
        <v>1</v>
      </c>
      <c r="D178" s="116" t="str">
        <f>'PLANTILLA V6'!D178</f>
        <v>pza</v>
      </c>
      <c r="E178" s="125">
        <v>0</v>
      </c>
      <c r="F178" s="116" t="b">
        <v>0</v>
      </c>
      <c r="G178" s="116" t="b">
        <v>0</v>
      </c>
      <c r="H178" s="116" t="b">
        <v>0</v>
      </c>
      <c r="I178" s="116" t="b">
        <v>0</v>
      </c>
      <c r="J178" s="119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22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5.75" customHeight="1" x14ac:dyDescent="0.9">
      <c r="A179" s="112">
        <f>'PLANTILLA V6'!A179</f>
        <v>0</v>
      </c>
      <c r="B179" s="124">
        <f>'PLANTILLA V6'!B179</f>
        <v>0</v>
      </c>
      <c r="C179" s="125">
        <f>'PLANTILLA V6'!C179</f>
        <v>1</v>
      </c>
      <c r="D179" s="116" t="str">
        <f>'PLANTILLA V6'!D179</f>
        <v>pza</v>
      </c>
      <c r="E179" s="125">
        <v>0</v>
      </c>
      <c r="F179" s="116" t="b">
        <v>0</v>
      </c>
      <c r="G179" s="116" t="b">
        <v>0</v>
      </c>
      <c r="H179" s="116" t="b">
        <v>0</v>
      </c>
      <c r="I179" s="116" t="b">
        <v>0</v>
      </c>
      <c r="J179" s="119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22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5.75" customHeight="1" x14ac:dyDescent="0.9">
      <c r="A180" s="112">
        <f>'PLANTILLA V6'!A180</f>
        <v>0</v>
      </c>
      <c r="B180" s="124">
        <f>'PLANTILLA V6'!B180</f>
        <v>0</v>
      </c>
      <c r="C180" s="125">
        <f>'PLANTILLA V6'!C180</f>
        <v>1</v>
      </c>
      <c r="D180" s="116" t="str">
        <f>'PLANTILLA V6'!D180</f>
        <v>pza</v>
      </c>
      <c r="E180" s="125">
        <v>0</v>
      </c>
      <c r="F180" s="116" t="b">
        <v>0</v>
      </c>
      <c r="G180" s="116" t="b">
        <v>0</v>
      </c>
      <c r="H180" s="116" t="b">
        <v>0</v>
      </c>
      <c r="I180" s="116" t="b">
        <v>0</v>
      </c>
      <c r="J180" s="119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22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5.75" customHeight="1" x14ac:dyDescent="0.9">
      <c r="A181" s="112">
        <f>'PLANTILLA V6'!A181</f>
        <v>0</v>
      </c>
      <c r="B181" s="124">
        <f>'PLANTILLA V6'!B181</f>
        <v>0</v>
      </c>
      <c r="C181" s="125">
        <f>'PLANTILLA V6'!C181</f>
        <v>1</v>
      </c>
      <c r="D181" s="116" t="str">
        <f>'PLANTILLA V6'!D181</f>
        <v>pza</v>
      </c>
      <c r="E181" s="125">
        <v>0</v>
      </c>
      <c r="F181" s="116" t="b">
        <v>0</v>
      </c>
      <c r="G181" s="116" t="b">
        <v>0</v>
      </c>
      <c r="H181" s="116" t="b">
        <v>0</v>
      </c>
      <c r="I181" s="116" t="b">
        <v>0</v>
      </c>
      <c r="J181" s="119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22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5.75" customHeight="1" x14ac:dyDescent="0.9">
      <c r="A182" s="112">
        <f>'PLANTILLA V6'!A182</f>
        <v>0</v>
      </c>
      <c r="B182" s="124">
        <f>'PLANTILLA V6'!B182</f>
        <v>0</v>
      </c>
      <c r="C182" s="125">
        <f>'PLANTILLA V6'!C182</f>
        <v>1</v>
      </c>
      <c r="D182" s="116" t="str">
        <f>'PLANTILLA V6'!D182</f>
        <v>pza</v>
      </c>
      <c r="E182" s="125">
        <v>0</v>
      </c>
      <c r="F182" s="116" t="b">
        <v>0</v>
      </c>
      <c r="G182" s="116" t="b">
        <v>0</v>
      </c>
      <c r="H182" s="116" t="b">
        <v>0</v>
      </c>
      <c r="I182" s="116" t="b">
        <v>0</v>
      </c>
      <c r="J182" s="119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22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5.75" customHeight="1" x14ac:dyDescent="0.9">
      <c r="A183" s="112">
        <f>'PLANTILLA V6'!A183</f>
        <v>0</v>
      </c>
      <c r="B183" s="124">
        <f>'PLANTILLA V6'!B183</f>
        <v>0</v>
      </c>
      <c r="C183" s="125">
        <f>'PLANTILLA V6'!C183</f>
        <v>1</v>
      </c>
      <c r="D183" s="116" t="str">
        <f>'PLANTILLA V6'!D183</f>
        <v>pza</v>
      </c>
      <c r="E183" s="125">
        <v>0</v>
      </c>
      <c r="F183" s="116" t="b">
        <v>0</v>
      </c>
      <c r="G183" s="116" t="b">
        <v>0</v>
      </c>
      <c r="H183" s="116" t="b">
        <v>0</v>
      </c>
      <c r="I183" s="116" t="b">
        <v>0</v>
      </c>
      <c r="J183" s="119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22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5.75" customHeight="1" x14ac:dyDescent="0.9">
      <c r="A184" s="112">
        <f>'PLANTILLA V6'!A184</f>
        <v>0</v>
      </c>
      <c r="B184" s="124">
        <f>'PLANTILLA V6'!B184</f>
        <v>0</v>
      </c>
      <c r="C184" s="125">
        <f>'PLANTILLA V6'!C184</f>
        <v>1</v>
      </c>
      <c r="D184" s="116" t="str">
        <f>'PLANTILLA V6'!D184</f>
        <v>pza</v>
      </c>
      <c r="E184" s="125">
        <v>0</v>
      </c>
      <c r="F184" s="116" t="b">
        <v>0</v>
      </c>
      <c r="G184" s="116" t="b">
        <v>0</v>
      </c>
      <c r="H184" s="116" t="b">
        <v>0</v>
      </c>
      <c r="I184" s="116" t="b">
        <v>0</v>
      </c>
      <c r="J184" s="119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22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5.75" customHeight="1" x14ac:dyDescent="0.9">
      <c r="A185" s="171" t="str">
        <f>'PLANTILLA V6'!A185</f>
        <v>Materiales Consumibles</v>
      </c>
      <c r="B185" s="141"/>
      <c r="C185" s="125">
        <f>'PLANTILLA V6'!C185</f>
        <v>0</v>
      </c>
      <c r="D185" s="116"/>
      <c r="E185" s="125"/>
      <c r="F185" s="116"/>
      <c r="G185" s="116"/>
      <c r="H185" s="116"/>
      <c r="I185" s="116"/>
      <c r="J185" s="123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22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5.75" customHeight="1" x14ac:dyDescent="0.9">
      <c r="A186" s="124" t="str">
        <f>'PLANTILLA V6'!A186</f>
        <v>Co</v>
      </c>
      <c r="B186" s="124" t="str">
        <f>'PLANTILLA V6'!B186</f>
        <v>MDF 3 mm de espesor de 30 x 30 cm</v>
      </c>
      <c r="C186" s="125">
        <f>'PLANTILLA V6'!C186</f>
        <v>1</v>
      </c>
      <c r="D186" s="116" t="str">
        <f>'PLANTILLA V6'!D186</f>
        <v>pza</v>
      </c>
      <c r="E186" s="125">
        <v>0</v>
      </c>
      <c r="F186" s="116" t="b">
        <v>0</v>
      </c>
      <c r="G186" s="116" t="b">
        <v>0</v>
      </c>
      <c r="H186" s="116" t="b">
        <v>0</v>
      </c>
      <c r="I186" s="116" t="b">
        <v>0</v>
      </c>
      <c r="J186" s="119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5.75" customHeight="1" x14ac:dyDescent="0.9">
      <c r="A187" s="124" t="str">
        <f>'PLANTILLA V6'!A187</f>
        <v>Co</v>
      </c>
      <c r="B187" s="124" t="str">
        <f>'PLANTILLA V6'!B187</f>
        <v>Cartulina blanca</v>
      </c>
      <c r="C187" s="125">
        <f>'PLANTILLA V6'!C187</f>
        <v>1</v>
      </c>
      <c r="D187" s="116" t="str">
        <f>'PLANTILLA V6'!D187</f>
        <v>pza</v>
      </c>
      <c r="E187" s="125">
        <v>0</v>
      </c>
      <c r="F187" s="116" t="b">
        <v>0</v>
      </c>
      <c r="G187" s="116" t="b">
        <v>0</v>
      </c>
      <c r="H187" s="116" t="b">
        <v>0</v>
      </c>
      <c r="I187" s="116" t="b">
        <v>0</v>
      </c>
      <c r="J187" s="119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5.75" customHeight="1" x14ac:dyDescent="0.9">
      <c r="A188" s="124" t="str">
        <f>'PLANTILLA V6'!A188</f>
        <v>Co</v>
      </c>
      <c r="B188" s="124" t="str">
        <f>'PLANTILLA V6'!B188</f>
        <v>Hojas blancas tamaño carta</v>
      </c>
      <c r="C188" s="125">
        <f>'PLANTILLA V6'!C188</f>
        <v>1</v>
      </c>
      <c r="D188" s="116" t="str">
        <f>'PLANTILLA V6'!D188</f>
        <v>hoja</v>
      </c>
      <c r="E188" s="125">
        <v>0</v>
      </c>
      <c r="F188" s="116" t="b">
        <v>0</v>
      </c>
      <c r="G188" s="116" t="b">
        <v>0</v>
      </c>
      <c r="H188" s="116" t="b">
        <v>0</v>
      </c>
      <c r="I188" s="116" t="b">
        <v>0</v>
      </c>
      <c r="J188" s="119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</row>
    <row r="189" spans="1:26" ht="15.75" customHeight="1" x14ac:dyDescent="0.9">
      <c r="A189" s="70" t="str">
        <f>'PLANTILLA V6'!A189</f>
        <v>Co</v>
      </c>
      <c r="B189" s="70" t="str">
        <f>'PLANTILLA V6'!B189</f>
        <v>Hojas de colores (varios) tamaño carta</v>
      </c>
      <c r="C189" s="37">
        <f>'PLANTILLA V6'!C189</f>
        <v>1</v>
      </c>
      <c r="D189" s="74" t="str">
        <f>'PLANTILLA V6'!D189</f>
        <v>hoja</v>
      </c>
      <c r="E189" s="37">
        <v>3</v>
      </c>
      <c r="F189" s="74" t="b">
        <v>0</v>
      </c>
      <c r="G189" s="74" t="b">
        <v>0</v>
      </c>
      <c r="H189" s="74" t="b">
        <v>1</v>
      </c>
      <c r="I189" s="74" t="b">
        <v>0</v>
      </c>
      <c r="J189" s="119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 x14ac:dyDescent="0.9">
      <c r="A190" s="124" t="str">
        <f>'PLANTILLA V6'!A190</f>
        <v>Co</v>
      </c>
      <c r="B190" s="124" t="str">
        <f>'PLANTILLA V6'!B190</f>
        <v>Post-it</v>
      </c>
      <c r="C190" s="125">
        <f>'PLANTILLA V6'!C190</f>
        <v>1</v>
      </c>
      <c r="D190" s="116" t="str">
        <f>'PLANTILLA V6'!D190</f>
        <v>bloc de 100 hojas</v>
      </c>
      <c r="E190" s="125">
        <v>0</v>
      </c>
      <c r="F190" s="116" t="b">
        <v>0</v>
      </c>
      <c r="G190" s="116" t="b">
        <v>0</v>
      </c>
      <c r="H190" s="116" t="b">
        <v>0</v>
      </c>
      <c r="I190" s="116" t="b">
        <v>0</v>
      </c>
      <c r="J190" s="119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5.75" customHeight="1" x14ac:dyDescent="0.9">
      <c r="A191" s="124" t="str">
        <f>'PLANTILLA V6'!A191</f>
        <v>Co</v>
      </c>
      <c r="B191" s="124" t="str">
        <f>'PLANTILLA V6'!B191</f>
        <v>Fomi tamaño carta</v>
      </c>
      <c r="C191" s="125">
        <f>'PLANTILLA V6'!C191</f>
        <v>1</v>
      </c>
      <c r="D191" s="116" t="str">
        <f>'PLANTILLA V6'!D191</f>
        <v>hoja</v>
      </c>
      <c r="E191" s="125">
        <v>0</v>
      </c>
      <c r="F191" s="116" t="b">
        <v>0</v>
      </c>
      <c r="G191" s="116" t="b">
        <v>0</v>
      </c>
      <c r="H191" s="116" t="b">
        <v>0</v>
      </c>
      <c r="I191" s="116" t="b">
        <v>0</v>
      </c>
      <c r="J191" s="119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5.75" customHeight="1" x14ac:dyDescent="0.9">
      <c r="A192" s="124" t="str">
        <f>'PLANTILLA V6'!A192</f>
        <v>Co</v>
      </c>
      <c r="B192" s="124" t="str">
        <f>'PLANTILLA V6'!B192</f>
        <v>Papel aluminio</v>
      </c>
      <c r="C192" s="125">
        <f>'PLANTILLA V6'!C192</f>
        <v>1</v>
      </c>
      <c r="D192" s="116" t="str">
        <f>'PLANTILLA V6'!D192</f>
        <v>rollo</v>
      </c>
      <c r="E192" s="125">
        <v>0</v>
      </c>
      <c r="F192" s="116" t="b">
        <v>0</v>
      </c>
      <c r="G192" s="116" t="b">
        <v>0</v>
      </c>
      <c r="H192" s="116" t="b">
        <v>0</v>
      </c>
      <c r="I192" s="116" t="b">
        <v>0</v>
      </c>
      <c r="J192" s="119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5.75" customHeight="1" x14ac:dyDescent="0.9">
      <c r="A193" s="124" t="str">
        <f>'PLANTILLA V6'!A193</f>
        <v>Co</v>
      </c>
      <c r="B193" s="124" t="str">
        <f>'PLANTILLA V6'!B193</f>
        <v>Abatelenguas (palitos planos) 15 cm largo x 18 mm ancho</v>
      </c>
      <c r="C193" s="125">
        <f>'PLANTILLA V6'!C193</f>
        <v>1</v>
      </c>
      <c r="D193" s="116" t="str">
        <f>'PLANTILLA V6'!D193</f>
        <v>pza</v>
      </c>
      <c r="E193" s="125">
        <v>0</v>
      </c>
      <c r="F193" s="116" t="b">
        <v>0</v>
      </c>
      <c r="G193" s="116" t="b">
        <v>0</v>
      </c>
      <c r="H193" s="116" t="b">
        <v>0</v>
      </c>
      <c r="I193" s="116" t="b">
        <v>0</v>
      </c>
      <c r="J193" s="119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5.75" customHeight="1" x14ac:dyDescent="0.9">
      <c r="A194" s="124" t="str">
        <f>'PLANTILLA V6'!A194</f>
        <v>Co</v>
      </c>
      <c r="B194" s="124" t="str">
        <f>'PLANTILLA V6'!B194</f>
        <v xml:space="preserve">Palito de madera redondo 60 largo x 1 cm de diámetro </v>
      </c>
      <c r="C194" s="125">
        <f>'PLANTILLA V6'!C194</f>
        <v>1</v>
      </c>
      <c r="D194" s="116" t="str">
        <f>'PLANTILLA V6'!D194</f>
        <v>pza</v>
      </c>
      <c r="E194" s="125">
        <v>0</v>
      </c>
      <c r="F194" s="116" t="b">
        <v>0</v>
      </c>
      <c r="G194" s="116" t="b">
        <v>0</v>
      </c>
      <c r="H194" s="116" t="b">
        <v>0</v>
      </c>
      <c r="I194" s="116" t="b">
        <v>0</v>
      </c>
      <c r="J194" s="119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5.75" customHeight="1" x14ac:dyDescent="0.9">
      <c r="A195" s="124" t="str">
        <f>'PLANTILLA V6'!A195</f>
        <v>Co</v>
      </c>
      <c r="B195" s="124" t="str">
        <f>'PLANTILLA V6'!B195</f>
        <v xml:space="preserve">Palito de madera redondo 30 largo x 1 cm de diámetro  </v>
      </c>
      <c r="C195" s="125">
        <f>'PLANTILLA V6'!C195</f>
        <v>1</v>
      </c>
      <c r="D195" s="116" t="str">
        <f>'PLANTILLA V6'!D195</f>
        <v>pza</v>
      </c>
      <c r="E195" s="125">
        <v>0</v>
      </c>
      <c r="F195" s="116" t="b">
        <v>0</v>
      </c>
      <c r="G195" s="116" t="b">
        <v>0</v>
      </c>
      <c r="H195" s="116" t="b">
        <v>0</v>
      </c>
      <c r="I195" s="116" t="b">
        <v>0</v>
      </c>
      <c r="J195" s="119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5.75" customHeight="1" x14ac:dyDescent="0.9">
      <c r="A196" s="124" t="str">
        <f>'PLANTILLA V6'!A196</f>
        <v>Co</v>
      </c>
      <c r="B196" s="127" t="str">
        <f>'PLANTILLA V6'!B196</f>
        <v>Cuerda</v>
      </c>
      <c r="C196" s="125">
        <f>'PLANTILLA V6'!C196</f>
        <v>1</v>
      </c>
      <c r="D196" s="116" t="str">
        <f>'PLANTILLA V6'!D196</f>
        <v>metro</v>
      </c>
      <c r="E196" s="125">
        <v>0</v>
      </c>
      <c r="F196" s="116" t="b">
        <v>0</v>
      </c>
      <c r="G196" s="116" t="b">
        <v>0</v>
      </c>
      <c r="H196" s="116" t="b">
        <v>0</v>
      </c>
      <c r="I196" s="116" t="b">
        <v>0</v>
      </c>
      <c r="J196" s="119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5.75" customHeight="1" x14ac:dyDescent="0.9">
      <c r="A197" s="124" t="str">
        <f>'PLANTILLA V6'!A197</f>
        <v>Co</v>
      </c>
      <c r="B197" s="127" t="str">
        <f>'PLANTILLA V6'!B197</f>
        <v>Hilo de coser</v>
      </c>
      <c r="C197" s="125">
        <f>'PLANTILLA V6'!C197</f>
        <v>1</v>
      </c>
      <c r="D197" s="116" t="str">
        <f>'PLANTILLA V6'!D197</f>
        <v>carrete</v>
      </c>
      <c r="E197" s="125">
        <v>0</v>
      </c>
      <c r="F197" s="116" t="b">
        <v>0</v>
      </c>
      <c r="G197" s="116" t="b">
        <v>0</v>
      </c>
      <c r="H197" s="116" t="b">
        <v>0</v>
      </c>
      <c r="I197" s="116" t="b">
        <v>0</v>
      </c>
      <c r="J197" s="119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5.75" customHeight="1" x14ac:dyDescent="0.9">
      <c r="A198" s="124" t="str">
        <f>'PLANTILLA V6'!A198</f>
        <v>Co</v>
      </c>
      <c r="B198" s="127" t="str">
        <f>'PLANTILLA V6'!B198</f>
        <v>Estambre</v>
      </c>
      <c r="C198" s="125">
        <f>'PLANTILLA V6'!C198</f>
        <v>1</v>
      </c>
      <c r="D198" s="116" t="str">
        <f>'PLANTILLA V6'!D198</f>
        <v>metro</v>
      </c>
      <c r="E198" s="125">
        <v>0</v>
      </c>
      <c r="F198" s="116" t="b">
        <v>0</v>
      </c>
      <c r="G198" s="116" t="b">
        <v>0</v>
      </c>
      <c r="H198" s="116" t="b">
        <v>0</v>
      </c>
      <c r="I198" s="116" t="b">
        <v>0</v>
      </c>
      <c r="J198" s="119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5.75" customHeight="1" x14ac:dyDescent="0.9">
      <c r="A199" s="124" t="str">
        <f>'PLANTILLA V6'!A199</f>
        <v>Co</v>
      </c>
      <c r="B199" s="124" t="str">
        <f>'PLANTILLA V6'!B199</f>
        <v>Globos de tamaño # 9</v>
      </c>
      <c r="C199" s="125">
        <f>'PLANTILLA V6'!C199</f>
        <v>1</v>
      </c>
      <c r="D199" s="116" t="str">
        <f>'PLANTILLA V6'!D199</f>
        <v>pza</v>
      </c>
      <c r="E199" s="125">
        <v>0</v>
      </c>
      <c r="F199" s="116" t="b">
        <v>0</v>
      </c>
      <c r="G199" s="116" t="b">
        <v>0</v>
      </c>
      <c r="H199" s="116" t="b">
        <v>0</v>
      </c>
      <c r="I199" s="116" t="b">
        <v>0</v>
      </c>
      <c r="J199" s="119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5.75" customHeight="1" x14ac:dyDescent="0.9">
      <c r="A200" s="124" t="str">
        <f>'PLANTILLA V6'!A200</f>
        <v>Co</v>
      </c>
      <c r="B200" s="124" t="str">
        <f>'PLANTILLA V6'!B200</f>
        <v>Limpiapipas</v>
      </c>
      <c r="C200" s="125">
        <f>'PLANTILLA V6'!C200</f>
        <v>1</v>
      </c>
      <c r="D200" s="116" t="str">
        <f>'PLANTILLA V6'!D200</f>
        <v>pza</v>
      </c>
      <c r="E200" s="125">
        <v>0</v>
      </c>
      <c r="F200" s="116" t="b">
        <v>0</v>
      </c>
      <c r="G200" s="116" t="b">
        <v>0</v>
      </c>
      <c r="H200" s="116" t="b">
        <v>0</v>
      </c>
      <c r="I200" s="116" t="b">
        <v>0</v>
      </c>
      <c r="J200" s="119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5.75" customHeight="1" x14ac:dyDescent="0.9">
      <c r="A201" s="124" t="str">
        <f>'PLANTILLA V6'!A201</f>
        <v>Co</v>
      </c>
      <c r="B201" s="124" t="str">
        <f>'PLANTILLA V6'!B201</f>
        <v>Barra de plastilina 180 g</v>
      </c>
      <c r="C201" s="125">
        <f>'PLANTILLA V6'!C201</f>
        <v>1</v>
      </c>
      <c r="D201" s="116" t="str">
        <f>'PLANTILLA V6'!D201</f>
        <v>pza</v>
      </c>
      <c r="E201" s="125">
        <v>0</v>
      </c>
      <c r="F201" s="116" t="b">
        <v>0</v>
      </c>
      <c r="G201" s="116" t="b">
        <v>0</v>
      </c>
      <c r="H201" s="116" t="b">
        <v>0</v>
      </c>
      <c r="I201" s="116" t="b">
        <v>0</v>
      </c>
      <c r="J201" s="119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5.75" customHeight="1" x14ac:dyDescent="0.9">
      <c r="A202" s="124" t="str">
        <f>'PLANTILLA V6'!A202</f>
        <v>Co</v>
      </c>
      <c r="B202" s="124" t="str">
        <f>'PLANTILLA V6'!B202</f>
        <v>Paquete de 10 barritas de plastilina de colores</v>
      </c>
      <c r="C202" s="125">
        <f>'PLANTILLA V6'!C202</f>
        <v>1</v>
      </c>
      <c r="D202" s="116" t="str">
        <f>'PLANTILLA V6'!D202</f>
        <v>pza</v>
      </c>
      <c r="E202" s="125">
        <v>0</v>
      </c>
      <c r="F202" s="116" t="b">
        <v>0</v>
      </c>
      <c r="G202" s="116" t="b">
        <v>0</v>
      </c>
      <c r="H202" s="116" t="b">
        <v>0</v>
      </c>
      <c r="I202" s="116" t="b">
        <v>0</v>
      </c>
      <c r="J202" s="119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5.75" customHeight="1" x14ac:dyDescent="0.9">
      <c r="A203" s="124" t="str">
        <f>'PLANTILLA V6'!A203</f>
        <v>Co</v>
      </c>
      <c r="B203" s="124" t="str">
        <f>'PLANTILLA V6'!B203</f>
        <v>Fomi moldeable</v>
      </c>
      <c r="C203" s="125">
        <f>'PLANTILLA V6'!C203</f>
        <v>1</v>
      </c>
      <c r="D203" s="116" t="str">
        <f>'PLANTILLA V6'!D203</f>
        <v>bolsa</v>
      </c>
      <c r="E203" s="125">
        <v>0</v>
      </c>
      <c r="F203" s="116" t="b">
        <v>0</v>
      </c>
      <c r="G203" s="116" t="b">
        <v>0</v>
      </c>
      <c r="H203" s="116" t="b">
        <v>0</v>
      </c>
      <c r="I203" s="116" t="b">
        <v>0</v>
      </c>
      <c r="J203" s="119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5.75" customHeight="1" x14ac:dyDescent="0.9">
      <c r="A204" s="124" t="str">
        <f>'PLANTILLA V6'!A204</f>
        <v>Co</v>
      </c>
      <c r="B204" s="126" t="str">
        <f>'PLANTILLA V6'!B204</f>
        <v>Pasta para modelar</v>
      </c>
      <c r="C204" s="125">
        <f>'PLANTILLA V6'!C204</f>
        <v>1</v>
      </c>
      <c r="D204" s="116" t="str">
        <f>'PLANTILLA V6'!D204</f>
        <v>pza</v>
      </c>
      <c r="E204" s="125">
        <v>0</v>
      </c>
      <c r="F204" s="116" t="b">
        <v>0</v>
      </c>
      <c r="G204" s="116" t="b">
        <v>0</v>
      </c>
      <c r="H204" s="116" t="b">
        <v>0</v>
      </c>
      <c r="I204" s="116" t="b">
        <v>0</v>
      </c>
      <c r="J204" s="119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5.75" customHeight="1" x14ac:dyDescent="0.9">
      <c r="A205" s="124" t="str">
        <f>'PLANTILLA V6'!A205</f>
        <v>Co</v>
      </c>
      <c r="B205" s="124" t="str">
        <f>'PLANTILLA V6'!B205</f>
        <v>Silicón frío (bote de 250 ml)</v>
      </c>
      <c r="C205" s="125">
        <f>'PLANTILLA V6'!C205</f>
        <v>1</v>
      </c>
      <c r="D205" s="116" t="str">
        <f>'PLANTILLA V6'!D205</f>
        <v>pza</v>
      </c>
      <c r="E205" s="125">
        <v>0</v>
      </c>
      <c r="F205" s="116" t="b">
        <v>0</v>
      </c>
      <c r="G205" s="116" t="b">
        <v>0</v>
      </c>
      <c r="H205" s="116" t="b">
        <v>0</v>
      </c>
      <c r="I205" s="116" t="b">
        <v>0</v>
      </c>
      <c r="J205" s="119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5.75" customHeight="1" x14ac:dyDescent="0.9">
      <c r="A206" s="124" t="str">
        <f>'PLANTILLA V6'!A206</f>
        <v>Co</v>
      </c>
      <c r="B206" s="124" t="str">
        <f>'PLANTILLA V6'!B206</f>
        <v>Barra de silicón (tubito del diámetro de la pistola de silicón)</v>
      </c>
      <c r="C206" s="125">
        <f>'PLANTILLA V6'!C206</f>
        <v>1</v>
      </c>
      <c r="D206" s="116" t="str">
        <f>'PLANTILLA V6'!D206</f>
        <v>pza</v>
      </c>
      <c r="E206" s="125">
        <v>0</v>
      </c>
      <c r="F206" s="116" t="b">
        <v>0</v>
      </c>
      <c r="G206" s="116" t="b">
        <v>0</v>
      </c>
      <c r="H206" s="116" t="b">
        <v>0</v>
      </c>
      <c r="I206" s="116" t="b">
        <v>0</v>
      </c>
      <c r="J206" s="119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5.75" customHeight="1" x14ac:dyDescent="0.9">
      <c r="A207" s="124" t="str">
        <f>'PLANTILLA V6'!A207</f>
        <v>Co</v>
      </c>
      <c r="B207" s="124" t="str">
        <f>'PLANTILLA V6'!B207</f>
        <v>Pegamento blanco (Resistol) bote de 250 ml</v>
      </c>
      <c r="C207" s="125">
        <f>'PLANTILLA V6'!C207</f>
        <v>1</v>
      </c>
      <c r="D207" s="116" t="str">
        <f>'PLANTILLA V6'!D207</f>
        <v>pza</v>
      </c>
      <c r="E207" s="125">
        <v>0</v>
      </c>
      <c r="F207" s="116" t="b">
        <v>0</v>
      </c>
      <c r="G207" s="116" t="b">
        <v>0</v>
      </c>
      <c r="H207" s="116" t="b">
        <v>0</v>
      </c>
      <c r="I207" s="116" t="b">
        <v>0</v>
      </c>
      <c r="J207" s="119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5.75" customHeight="1" x14ac:dyDescent="0.9">
      <c r="A208" s="124" t="str">
        <f>'PLANTILLA V6'!A208</f>
        <v>Co</v>
      </c>
      <c r="B208" s="124" t="str">
        <f>'PLANTILLA V6'!B208</f>
        <v>Cinta adhesiva (masking tape 110 o cinta azul de pintor) 12 mm ancho x 50 m o similar</v>
      </c>
      <c r="C208" s="125">
        <f>'PLANTILLA V6'!C208</f>
        <v>1</v>
      </c>
      <c r="D208" s="116" t="str">
        <f>'PLANTILLA V6'!D208</f>
        <v>pza</v>
      </c>
      <c r="E208" s="125">
        <v>0</v>
      </c>
      <c r="F208" s="116" t="b">
        <v>0</v>
      </c>
      <c r="G208" s="116" t="b">
        <v>0</v>
      </c>
      <c r="H208" s="116" t="b">
        <v>0</v>
      </c>
      <c r="I208" s="116" t="b">
        <v>0</v>
      </c>
      <c r="J208" s="119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5.75" customHeight="1" x14ac:dyDescent="0.9">
      <c r="A209" s="124" t="str">
        <f>'PLANTILLA V6'!A209</f>
        <v>Co</v>
      </c>
      <c r="B209" s="124" t="str">
        <f>'PLANTILLA V6'!B209</f>
        <v>Cinta adhesiva transparente (diurex) 18 mm ancho x 33 m o similar</v>
      </c>
      <c r="C209" s="125">
        <f>'PLANTILLA V6'!C209</f>
        <v>1</v>
      </c>
      <c r="D209" s="116" t="str">
        <f>'PLANTILLA V6'!D209</f>
        <v>pza</v>
      </c>
      <c r="E209" s="125">
        <v>0</v>
      </c>
      <c r="F209" s="116" t="b">
        <v>0</v>
      </c>
      <c r="G209" s="116" t="b">
        <v>0</v>
      </c>
      <c r="H209" s="116" t="b">
        <v>0</v>
      </c>
      <c r="I209" s="116" t="b">
        <v>0</v>
      </c>
      <c r="J209" s="119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5.75" customHeight="1" x14ac:dyDescent="0.9">
      <c r="A210" s="124" t="str">
        <f>'PLANTILLA V6'!A210</f>
        <v>Co</v>
      </c>
      <c r="B210" s="124" t="str">
        <f>'PLANTILLA V6'!B210</f>
        <v>Liga grande #18 (8 cm largo aproximadamente)</v>
      </c>
      <c r="C210" s="125">
        <f>'PLANTILLA V6'!C210</f>
        <v>1</v>
      </c>
      <c r="D210" s="116" t="str">
        <f>'PLANTILLA V6'!D210</f>
        <v>pza</v>
      </c>
      <c r="E210" s="125">
        <v>0</v>
      </c>
      <c r="F210" s="116" t="b">
        <v>0</v>
      </c>
      <c r="G210" s="116" t="b">
        <v>0</v>
      </c>
      <c r="H210" s="116" t="b">
        <v>0</v>
      </c>
      <c r="I210" s="116" t="b">
        <v>0</v>
      </c>
      <c r="J210" s="119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15.75" customHeight="1" x14ac:dyDescent="0.9">
      <c r="A211" s="124" t="str">
        <f>'PLANTILLA V6'!A211</f>
        <v>Co</v>
      </c>
      <c r="B211" s="124" t="str">
        <f>'PLANTILLA V6'!B211</f>
        <v>Caja de 100 clips</v>
      </c>
      <c r="C211" s="125">
        <f>'PLANTILLA V6'!C211</f>
        <v>1</v>
      </c>
      <c r="D211" s="116" t="str">
        <f>'PLANTILLA V6'!D211</f>
        <v>pza</v>
      </c>
      <c r="E211" s="125">
        <v>0</v>
      </c>
      <c r="F211" s="116" t="b">
        <v>0</v>
      </c>
      <c r="G211" s="116" t="b">
        <v>0</v>
      </c>
      <c r="H211" s="116" t="b">
        <v>0</v>
      </c>
      <c r="I211" s="116" t="b">
        <v>0</v>
      </c>
      <c r="J211" s="119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5.75" customHeight="1" x14ac:dyDescent="0.9">
      <c r="A212" s="124" t="str">
        <f>'PLANTILLA V6'!A212</f>
        <v>Co</v>
      </c>
      <c r="B212" s="124" t="str">
        <f>'PLANTILLA V6'!B212</f>
        <v>Caja de 100 chinchetas</v>
      </c>
      <c r="C212" s="125">
        <f>'PLANTILLA V6'!C212</f>
        <v>1</v>
      </c>
      <c r="D212" s="116" t="str">
        <f>'PLANTILLA V6'!D212</f>
        <v>pza</v>
      </c>
      <c r="E212" s="125">
        <v>0</v>
      </c>
      <c r="F212" s="116" t="b">
        <v>0</v>
      </c>
      <c r="G212" s="116" t="b">
        <v>0</v>
      </c>
      <c r="H212" s="116" t="b">
        <v>0</v>
      </c>
      <c r="I212" s="116" t="b">
        <v>0</v>
      </c>
      <c r="J212" s="119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5.75" customHeight="1" x14ac:dyDescent="0.9">
      <c r="A213" s="124" t="str">
        <f>'PLANTILLA V6'!A213</f>
        <v>Co</v>
      </c>
      <c r="B213" s="124" t="str">
        <f>'PLANTILLA V6'!B213</f>
        <v>Caja de 12 crayolas de diferentes colores</v>
      </c>
      <c r="C213" s="125">
        <f>'PLANTILLA V6'!C213</f>
        <v>1</v>
      </c>
      <c r="D213" s="116" t="str">
        <f>'PLANTILLA V6'!D213</f>
        <v>pza</v>
      </c>
      <c r="E213" s="125">
        <v>0</v>
      </c>
      <c r="F213" s="116" t="b">
        <v>0</v>
      </c>
      <c r="G213" s="116" t="b">
        <v>0</v>
      </c>
      <c r="H213" s="116" t="b">
        <v>0</v>
      </c>
      <c r="I213" s="116" t="b">
        <v>0</v>
      </c>
      <c r="J213" s="119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5.75" customHeight="1" x14ac:dyDescent="0.9">
      <c r="A214" s="124" t="str">
        <f>'PLANTILLA V6'!A214</f>
        <v>Co</v>
      </c>
      <c r="B214" s="124" t="str">
        <f>'PLANTILLA V6'!B214</f>
        <v>Paquete de pinturas acrílicas 20 ml (blanco, negro, rojo, azul, amarillo)</v>
      </c>
      <c r="C214" s="125">
        <f>'PLANTILLA V6'!C214</f>
        <v>1</v>
      </c>
      <c r="D214" s="116" t="str">
        <f>'PLANTILLA V6'!D214</f>
        <v>pza</v>
      </c>
      <c r="E214" s="125">
        <v>0</v>
      </c>
      <c r="F214" s="116" t="b">
        <v>0</v>
      </c>
      <c r="G214" s="116" t="b">
        <v>0</v>
      </c>
      <c r="H214" s="116" t="b">
        <v>0</v>
      </c>
      <c r="I214" s="116" t="b">
        <v>0</v>
      </c>
      <c r="J214" s="119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5.75" customHeight="1" x14ac:dyDescent="0.9">
      <c r="A215" s="124" t="str">
        <f>'PLANTILLA V6'!A215</f>
        <v>Co</v>
      </c>
      <c r="B215" s="124" t="str">
        <f>'PLANTILLA V6'!B215</f>
        <v xml:space="preserve">1 paquete de 100 mondadientes </v>
      </c>
      <c r="C215" s="125">
        <f>'PLANTILLA V6'!C215</f>
        <v>1</v>
      </c>
      <c r="D215" s="116" t="str">
        <f>'PLANTILLA V6'!D215</f>
        <v>pza</v>
      </c>
      <c r="E215" s="125">
        <v>0</v>
      </c>
      <c r="F215" s="116" t="b">
        <v>0</v>
      </c>
      <c r="G215" s="116" t="b">
        <v>0</v>
      </c>
      <c r="H215" s="116" t="b">
        <v>0</v>
      </c>
      <c r="I215" s="116" t="b">
        <v>0</v>
      </c>
      <c r="J215" s="119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5.75" customHeight="1" x14ac:dyDescent="0.9">
      <c r="A216" s="124" t="str">
        <f>'PLANTILLA V6'!A216</f>
        <v>Co</v>
      </c>
      <c r="B216" s="124" t="str">
        <f>'PLANTILLA V6'!B216</f>
        <v>Sal de mesa</v>
      </c>
      <c r="C216" s="125">
        <f>'PLANTILLA V6'!C216</f>
        <v>1</v>
      </c>
      <c r="D216" s="116" t="str">
        <f>'PLANTILLA V6'!D216</f>
        <v>bolsita</v>
      </c>
      <c r="E216" s="125">
        <v>0</v>
      </c>
      <c r="F216" s="116" t="b">
        <v>0</v>
      </c>
      <c r="G216" s="116" t="b">
        <v>0</v>
      </c>
      <c r="H216" s="116" t="b">
        <v>0</v>
      </c>
      <c r="I216" s="116" t="b">
        <v>0</v>
      </c>
      <c r="J216" s="119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5.75" customHeight="1" x14ac:dyDescent="0.9">
      <c r="A217" s="124" t="str">
        <f>'PLANTILLA V6'!A217</f>
        <v>Co</v>
      </c>
      <c r="B217" s="124" t="str">
        <f>'PLANTILLA V6'!B217</f>
        <v>Hojas tamaño carta cuadriculadas</v>
      </c>
      <c r="C217" s="125">
        <f>'PLANTILLA V6'!C217</f>
        <v>1</v>
      </c>
      <c r="D217" s="116" t="str">
        <f>'PLANTILLA V6'!D217</f>
        <v>pza</v>
      </c>
      <c r="E217" s="125">
        <v>0</v>
      </c>
      <c r="F217" s="116" t="b">
        <v>0</v>
      </c>
      <c r="G217" s="116" t="b">
        <v>0</v>
      </c>
      <c r="H217" s="116" t="b">
        <v>0</v>
      </c>
      <c r="I217" s="116" t="b">
        <v>0</v>
      </c>
      <c r="J217" s="119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5.75" customHeight="1" x14ac:dyDescent="0.9">
      <c r="A218" s="124" t="str">
        <f>'PLANTILLA V6'!A218</f>
        <v>Co</v>
      </c>
      <c r="B218" s="116" t="str">
        <f>'PLANTILLA V6'!B218</f>
        <v>Tabla de madera de 3" de espesor de 30 cm x 30 cm (tabla de sacrificio)</v>
      </c>
      <c r="C218" s="125">
        <f>'PLANTILLA V6'!C218</f>
        <v>1</v>
      </c>
      <c r="D218" s="116" t="str">
        <f>'PLANTILLA V6'!D218</f>
        <v>pza</v>
      </c>
      <c r="E218" s="125">
        <v>0</v>
      </c>
      <c r="F218" s="116" t="b">
        <v>0</v>
      </c>
      <c r="G218" s="116" t="b">
        <v>0</v>
      </c>
      <c r="H218" s="116" t="b">
        <v>0</v>
      </c>
      <c r="I218" s="116" t="b">
        <v>0</v>
      </c>
      <c r="J218" s="119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5.75" customHeight="1" x14ac:dyDescent="0.9">
      <c r="A219" s="124" t="str">
        <f>'PLANTILLA V6'!A219</f>
        <v>Co</v>
      </c>
      <c r="B219" s="116" t="str">
        <f>'PLANTILLA V6'!B219</f>
        <v>Tabla salvacortes de 45 x 30 cm (recomendado opcional)</v>
      </c>
      <c r="C219" s="125">
        <f>'PLANTILLA V6'!C219</f>
        <v>1</v>
      </c>
      <c r="D219" s="116" t="str">
        <f>'PLANTILLA V6'!D219</f>
        <v>pza</v>
      </c>
      <c r="E219" s="125">
        <v>0</v>
      </c>
      <c r="F219" s="116" t="b">
        <v>0</v>
      </c>
      <c r="G219" s="116" t="b">
        <v>0</v>
      </c>
      <c r="H219" s="116" t="b">
        <v>0</v>
      </c>
      <c r="I219" s="116" t="b">
        <v>0</v>
      </c>
      <c r="J219" s="119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5.75" customHeight="1" x14ac:dyDescent="0.9">
      <c r="A220" s="124" t="str">
        <f>'PLANTILLA V6'!A220</f>
        <v>Co</v>
      </c>
      <c r="B220" s="116" t="str">
        <f>'PLANTILLA V6'!B220</f>
        <v>Cronómetro</v>
      </c>
      <c r="C220" s="125">
        <f>'PLANTILLA V6'!C220</f>
        <v>1</v>
      </c>
      <c r="D220" s="116" t="str">
        <f>'PLANTILLA V6'!D220</f>
        <v>pza</v>
      </c>
      <c r="E220" s="125">
        <v>0</v>
      </c>
      <c r="F220" s="116" t="b">
        <v>0</v>
      </c>
      <c r="G220" s="116" t="b">
        <v>0</v>
      </c>
      <c r="H220" s="116" t="b">
        <v>0</v>
      </c>
      <c r="I220" s="116" t="b">
        <v>0</v>
      </c>
      <c r="J220" s="119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5.75" customHeight="1" x14ac:dyDescent="0.9">
      <c r="A221" s="70" t="str">
        <f>'PLANTILLA V6'!A221</f>
        <v>Co</v>
      </c>
      <c r="B221" s="74" t="str">
        <f>'PLANTILLA V6'!B221</f>
        <v>Pliego de papel bond</v>
      </c>
      <c r="C221" s="37">
        <f>'PLANTILLA V6'!C221</f>
        <v>1</v>
      </c>
      <c r="D221" s="74" t="str">
        <f>'PLANTILLA V6'!D221</f>
        <v>pza</v>
      </c>
      <c r="E221" s="37">
        <v>1</v>
      </c>
      <c r="F221" s="74" t="b">
        <v>0</v>
      </c>
      <c r="G221" s="74" t="b">
        <v>0</v>
      </c>
      <c r="H221" s="74" t="b">
        <v>1</v>
      </c>
      <c r="I221" s="74" t="b">
        <v>0</v>
      </c>
      <c r="J221" s="119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 x14ac:dyDescent="0.9">
      <c r="A222" s="124" t="str">
        <f>'PLANTILLA V6'!A222</f>
        <v>Co</v>
      </c>
      <c r="B222" s="116" t="str">
        <f>'PLANTILLA V6'!B222</f>
        <v>Dado</v>
      </c>
      <c r="C222" s="125">
        <f>'PLANTILLA V6'!C222</f>
        <v>1</v>
      </c>
      <c r="D222" s="116" t="str">
        <f>'PLANTILLA V6'!D222</f>
        <v>pza</v>
      </c>
      <c r="E222" s="125">
        <v>0</v>
      </c>
      <c r="F222" s="116" t="b">
        <v>0</v>
      </c>
      <c r="G222" s="116" t="b">
        <v>0</v>
      </c>
      <c r="H222" s="116" t="b">
        <v>0</v>
      </c>
      <c r="I222" s="116" t="b">
        <v>0</v>
      </c>
      <c r="J222" s="119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5.75" customHeight="1" x14ac:dyDescent="0.9">
      <c r="A223" s="124" t="str">
        <f>'PLANTILLA V6'!A223</f>
        <v>Co</v>
      </c>
      <c r="B223" s="116" t="str">
        <f>'PLANTILLA V6'!B223</f>
        <v>Broche latonado tipo alemán de 16 mm de largo  (caja 100 piezas)</v>
      </c>
      <c r="C223" s="125">
        <f>'PLANTILLA V6'!C223</f>
        <v>1</v>
      </c>
      <c r="D223" s="116" t="str">
        <f>'PLANTILLA V6'!D223</f>
        <v>caja</v>
      </c>
      <c r="E223" s="125">
        <v>0</v>
      </c>
      <c r="F223" s="116" t="b">
        <v>0</v>
      </c>
      <c r="G223" s="116" t="b">
        <v>0</v>
      </c>
      <c r="H223" s="116" t="b">
        <v>0</v>
      </c>
      <c r="I223" s="116" t="b">
        <v>0</v>
      </c>
      <c r="J223" s="119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22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5.75" customHeight="1" x14ac:dyDescent="0.9">
      <c r="A224" s="124" t="str">
        <f>'PLANTILLA V6'!A224</f>
        <v>Co</v>
      </c>
      <c r="B224" s="116" t="str">
        <f>'PLANTILLA V6'!B224</f>
        <v>Broche Sujetadocumentos chico (3/4" o 19 mm)</v>
      </c>
      <c r="C224" s="125">
        <f>'PLANTILLA V6'!C224</f>
        <v>1</v>
      </c>
      <c r="D224" s="116" t="str">
        <f>'PLANTILLA V6'!D224</f>
        <v>pza</v>
      </c>
      <c r="E224" s="125">
        <v>0</v>
      </c>
      <c r="F224" s="116" t="b">
        <v>0</v>
      </c>
      <c r="G224" s="116" t="b">
        <v>0</v>
      </c>
      <c r="H224" s="116" t="b">
        <v>0</v>
      </c>
      <c r="I224" s="116" t="b">
        <v>0</v>
      </c>
      <c r="J224" s="119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22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5.75" customHeight="1" x14ac:dyDescent="0.9">
      <c r="A225" s="124" t="str">
        <f>'PLANTILLA V6'!A225</f>
        <v>Co</v>
      </c>
      <c r="B225" s="116" t="str">
        <f>'PLANTILLA V6'!B225</f>
        <v>Palito plano de madera medidas 0.7 X 7.5 cm.(tipo paleta de hielo)</v>
      </c>
      <c r="C225" s="125">
        <f>'PLANTILLA V6'!C225</f>
        <v>1</v>
      </c>
      <c r="D225" s="116" t="str">
        <f>'PLANTILLA V6'!D225</f>
        <v>pza</v>
      </c>
      <c r="E225" s="125">
        <v>0</v>
      </c>
      <c r="F225" s="116" t="b">
        <v>0</v>
      </c>
      <c r="G225" s="116" t="b">
        <v>0</v>
      </c>
      <c r="H225" s="116" t="b">
        <v>0</v>
      </c>
      <c r="I225" s="116" t="b">
        <v>0</v>
      </c>
      <c r="J225" s="119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22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5.75" customHeight="1" x14ac:dyDescent="0.9">
      <c r="A226" s="124" t="str">
        <f>'PLANTILLA V6'!A226</f>
        <v>Co</v>
      </c>
      <c r="B226" s="116" t="str">
        <f>'PLANTILLA V6'!B226</f>
        <v>Palito de madera redondo 30 largo x 3 mm de diámetro  (tipo brocheta)</v>
      </c>
      <c r="C226" s="125">
        <f>'PLANTILLA V6'!C226</f>
        <v>1</v>
      </c>
      <c r="D226" s="116" t="str">
        <f>'PLANTILLA V6'!D226</f>
        <v>pza</v>
      </c>
      <c r="E226" s="125">
        <v>0</v>
      </c>
      <c r="F226" s="116" t="b">
        <v>0</v>
      </c>
      <c r="G226" s="116" t="b">
        <v>0</v>
      </c>
      <c r="H226" s="116" t="b">
        <v>0</v>
      </c>
      <c r="I226" s="116" t="b">
        <v>0</v>
      </c>
      <c r="J226" s="119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22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5.75" customHeight="1" x14ac:dyDescent="0.9">
      <c r="A227" s="124" t="str">
        <f>'PLANTILLA V6'!A227</f>
        <v>Co</v>
      </c>
      <c r="B227" s="116" t="str">
        <f>'PLANTILLA V6'!B227</f>
        <v>Imán refrigerador</v>
      </c>
      <c r="C227" s="125">
        <f>'PLANTILLA V6'!C227</f>
        <v>1</v>
      </c>
      <c r="D227" s="116" t="str">
        <f>'PLANTILLA V6'!D227</f>
        <v>pza</v>
      </c>
      <c r="E227" s="125">
        <v>0</v>
      </c>
      <c r="F227" s="116" t="b">
        <v>0</v>
      </c>
      <c r="G227" s="116" t="b">
        <v>0</v>
      </c>
      <c r="H227" s="116" t="b">
        <v>0</v>
      </c>
      <c r="I227" s="116" t="b">
        <v>0</v>
      </c>
      <c r="J227" s="119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22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5.75" customHeight="1" x14ac:dyDescent="0.9">
      <c r="A228" s="124" t="str">
        <f>'PLANTILLA V6'!A228</f>
        <v>Co</v>
      </c>
      <c r="B228" s="116" t="str">
        <f>'PLANTILLA V6'!B228</f>
        <v>Paquete de Semillas tipo alpiste o Arroz</v>
      </c>
      <c r="C228" s="125">
        <f>'PLANTILLA V6'!C228</f>
        <v>1</v>
      </c>
      <c r="D228" s="116" t="str">
        <f>'PLANTILLA V6'!D228</f>
        <v>pza</v>
      </c>
      <c r="E228" s="125">
        <v>0</v>
      </c>
      <c r="F228" s="116" t="b">
        <v>0</v>
      </c>
      <c r="G228" s="116" t="b">
        <v>0</v>
      </c>
      <c r="H228" s="116" t="b">
        <v>0</v>
      </c>
      <c r="I228" s="116" t="b">
        <v>0</v>
      </c>
      <c r="J228" s="119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22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5.75" customHeight="1" x14ac:dyDescent="0.9">
      <c r="A229" s="124" t="str">
        <f>'PLANTILLA V6'!A229</f>
        <v>Co</v>
      </c>
      <c r="B229" s="116" t="str">
        <f>'PLANTILLA V6'!B229</f>
        <v>Palito de madera cuadrado</v>
      </c>
      <c r="C229" s="125">
        <f>'PLANTILLA V6'!C229</f>
        <v>1</v>
      </c>
      <c r="D229" s="116" t="str">
        <f>'PLANTILLA V6'!D229</f>
        <v>pza</v>
      </c>
      <c r="E229" s="125">
        <v>0</v>
      </c>
      <c r="F229" s="116" t="b">
        <v>0</v>
      </c>
      <c r="G229" s="116" t="b">
        <v>0</v>
      </c>
      <c r="H229" s="116" t="b">
        <v>0</v>
      </c>
      <c r="I229" s="116" t="b">
        <v>0</v>
      </c>
      <c r="J229" s="119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22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5.75" customHeight="1" x14ac:dyDescent="0.9">
      <c r="A230" s="124" t="str">
        <f>'PLANTILLA V6'!A230</f>
        <v>Co</v>
      </c>
      <c r="B230" s="116" t="str">
        <f>'PLANTILLA V6'!B230</f>
        <v xml:space="preserve">Clip mariposa grande </v>
      </c>
      <c r="C230" s="125">
        <f>'PLANTILLA V6'!C230</f>
        <v>1</v>
      </c>
      <c r="D230" s="116" t="str">
        <f>'PLANTILLA V6'!D230</f>
        <v>pza</v>
      </c>
      <c r="E230" s="125">
        <v>0</v>
      </c>
      <c r="F230" s="116" t="b">
        <v>0</v>
      </c>
      <c r="G230" s="116" t="b">
        <v>0</v>
      </c>
      <c r="H230" s="116" t="b">
        <v>0</v>
      </c>
      <c r="I230" s="116" t="b">
        <v>0</v>
      </c>
      <c r="J230" s="119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22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5.75" customHeight="1" x14ac:dyDescent="0.9">
      <c r="A231" s="124" t="str">
        <f>'PLANTILLA V6'!A231</f>
        <v>Co</v>
      </c>
      <c r="B231" s="116" t="str">
        <f>'PLANTILLA V6'!B231</f>
        <v>Sobre de correspondencia</v>
      </c>
      <c r="C231" s="125">
        <f>'PLANTILLA V6'!C231</f>
        <v>1</v>
      </c>
      <c r="D231" s="116" t="str">
        <f>'PLANTILLA V6'!D231</f>
        <v>pza</v>
      </c>
      <c r="E231" s="125">
        <v>0</v>
      </c>
      <c r="F231" s="116" t="b">
        <v>0</v>
      </c>
      <c r="G231" s="116" t="b">
        <v>0</v>
      </c>
      <c r="H231" s="116" t="b">
        <v>0</v>
      </c>
      <c r="I231" s="116" t="b">
        <v>0</v>
      </c>
      <c r="J231" s="119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22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5.75" customHeight="1" x14ac:dyDescent="0.9">
      <c r="A232" s="124" t="str">
        <f>'PLANTILLA V6'!A232</f>
        <v>Co</v>
      </c>
      <c r="B232" s="116" t="str">
        <f>'PLANTILLA V6'!B232</f>
        <v>Paleta de Acuarelas con pincel</v>
      </c>
      <c r="C232" s="125">
        <f>'PLANTILLA V6'!C232</f>
        <v>1</v>
      </c>
      <c r="D232" s="116" t="str">
        <f>'PLANTILLA V6'!D232</f>
        <v>pza</v>
      </c>
      <c r="E232" s="125">
        <v>0</v>
      </c>
      <c r="F232" s="116" t="b">
        <v>0</v>
      </c>
      <c r="G232" s="116" t="b">
        <v>0</v>
      </c>
      <c r="H232" s="116" t="b">
        <v>0</v>
      </c>
      <c r="I232" s="116" t="b">
        <v>0</v>
      </c>
      <c r="J232" s="119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22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5.75" customHeight="1" x14ac:dyDescent="0.9">
      <c r="A233" s="124" t="str">
        <f>'PLANTILLA V6'!A233</f>
        <v>Co</v>
      </c>
      <c r="B233" s="116" t="str">
        <f>'PLANTILLA V6'!B233</f>
        <v>Paquete de bicarbonato de sodio 100 g</v>
      </c>
      <c r="C233" s="125">
        <f>'PLANTILLA V6'!C233</f>
        <v>1</v>
      </c>
      <c r="D233" s="116" t="str">
        <f>'PLANTILLA V6'!D233</f>
        <v>pza</v>
      </c>
      <c r="E233" s="125">
        <v>0</v>
      </c>
      <c r="F233" s="116" t="b">
        <v>0</v>
      </c>
      <c r="G233" s="116" t="b">
        <v>0</v>
      </c>
      <c r="H233" s="116" t="b">
        <v>0</v>
      </c>
      <c r="I233" s="116" t="b">
        <v>0</v>
      </c>
      <c r="J233" s="119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22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5.75" customHeight="1" x14ac:dyDescent="0.9">
      <c r="A234" s="124" t="str">
        <f>'PLANTILLA V6'!A234</f>
        <v>Co</v>
      </c>
      <c r="B234" s="116" t="str">
        <f>'PLANTILLA V6'!B234</f>
        <v>Botella chica de Vinagre blanco 100 ml (aprox)</v>
      </c>
      <c r="C234" s="125">
        <f>'PLANTILLA V6'!C234</f>
        <v>1</v>
      </c>
      <c r="D234" s="116" t="str">
        <f>'PLANTILLA V6'!D234</f>
        <v>pza</v>
      </c>
      <c r="E234" s="125">
        <v>0</v>
      </c>
      <c r="F234" s="116" t="b">
        <v>0</v>
      </c>
      <c r="G234" s="116" t="b">
        <v>0</v>
      </c>
      <c r="H234" s="116" t="b">
        <v>0</v>
      </c>
      <c r="I234" s="116" t="b">
        <v>0</v>
      </c>
      <c r="J234" s="119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22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5.75" customHeight="1" x14ac:dyDescent="0.9">
      <c r="A235" s="124">
        <f>'PLANTILLA V6'!A235</f>
        <v>0</v>
      </c>
      <c r="B235" s="116">
        <f>'PLANTILLA V6'!B235</f>
        <v>0</v>
      </c>
      <c r="C235" s="125">
        <f>'PLANTILLA V6'!C235</f>
        <v>1</v>
      </c>
      <c r="D235" s="116" t="str">
        <f>'PLANTILLA V6'!D235</f>
        <v>pza</v>
      </c>
      <c r="E235" s="125">
        <v>0</v>
      </c>
      <c r="F235" s="116" t="b">
        <v>0</v>
      </c>
      <c r="G235" s="116" t="b">
        <v>0</v>
      </c>
      <c r="H235" s="116" t="b">
        <v>0</v>
      </c>
      <c r="I235" s="116" t="b">
        <v>0</v>
      </c>
      <c r="J235" s="119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22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5.75" customHeight="1" x14ac:dyDescent="0.9">
      <c r="A236" s="124">
        <f>'PLANTILLA V6'!A236</f>
        <v>0</v>
      </c>
      <c r="B236" s="116">
        <f>'PLANTILLA V6'!B236</f>
        <v>0</v>
      </c>
      <c r="C236" s="125">
        <f>'PLANTILLA V6'!C236</f>
        <v>1</v>
      </c>
      <c r="D236" s="116" t="str">
        <f>'PLANTILLA V6'!D236</f>
        <v>pza</v>
      </c>
      <c r="E236" s="125">
        <v>0</v>
      </c>
      <c r="F236" s="116" t="b">
        <v>0</v>
      </c>
      <c r="G236" s="116" t="b">
        <v>0</v>
      </c>
      <c r="H236" s="116" t="b">
        <v>0</v>
      </c>
      <c r="I236" s="116" t="b">
        <v>0</v>
      </c>
      <c r="J236" s="119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22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5.75" customHeight="1" x14ac:dyDescent="0.9">
      <c r="A237" s="124">
        <f>'PLANTILLA V6'!A237</f>
        <v>0</v>
      </c>
      <c r="B237" s="116">
        <f>'PLANTILLA V6'!B237</f>
        <v>0</v>
      </c>
      <c r="C237" s="125">
        <f>'PLANTILLA V6'!C237</f>
        <v>1</v>
      </c>
      <c r="D237" s="116" t="str">
        <f>'PLANTILLA V6'!D237</f>
        <v>pza</v>
      </c>
      <c r="E237" s="125">
        <v>0</v>
      </c>
      <c r="F237" s="116" t="b">
        <v>0</v>
      </c>
      <c r="G237" s="116" t="b">
        <v>0</v>
      </c>
      <c r="H237" s="116" t="b">
        <v>0</v>
      </c>
      <c r="I237" s="116" t="b">
        <v>0</v>
      </c>
      <c r="J237" s="119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22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5.75" customHeight="1" x14ac:dyDescent="0.9">
      <c r="A238" s="124">
        <f>'PLANTILLA V6'!A238</f>
        <v>0</v>
      </c>
      <c r="B238" s="116">
        <f>'PLANTILLA V6'!B238</f>
        <v>0</v>
      </c>
      <c r="C238" s="125">
        <f>'PLANTILLA V6'!C238</f>
        <v>1</v>
      </c>
      <c r="D238" s="116" t="str">
        <f>'PLANTILLA V6'!D238</f>
        <v>pza</v>
      </c>
      <c r="E238" s="125">
        <v>0</v>
      </c>
      <c r="F238" s="116" t="b">
        <v>0</v>
      </c>
      <c r="G238" s="116" t="b">
        <v>0</v>
      </c>
      <c r="H238" s="116" t="b">
        <v>0</v>
      </c>
      <c r="I238" s="116" t="b">
        <v>0</v>
      </c>
      <c r="J238" s="119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22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5.75" customHeight="1" x14ac:dyDescent="0.9">
      <c r="A239" s="124">
        <f>'PLANTILLA V6'!A239</f>
        <v>0</v>
      </c>
      <c r="B239" s="116">
        <f>'PLANTILLA V6'!B239</f>
        <v>0</v>
      </c>
      <c r="C239" s="125">
        <f>'PLANTILLA V6'!C239</f>
        <v>1</v>
      </c>
      <c r="D239" s="116" t="str">
        <f>'PLANTILLA V6'!D239</f>
        <v>pza</v>
      </c>
      <c r="E239" s="125">
        <v>0</v>
      </c>
      <c r="F239" s="116" t="b">
        <v>0</v>
      </c>
      <c r="G239" s="116" t="b">
        <v>0</v>
      </c>
      <c r="H239" s="116" t="b">
        <v>0</v>
      </c>
      <c r="I239" s="116" t="b">
        <v>0</v>
      </c>
      <c r="J239" s="119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22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5.75" customHeight="1" x14ac:dyDescent="0.9">
      <c r="A240" s="124">
        <f>'PLANTILLA V6'!A240</f>
        <v>0</v>
      </c>
      <c r="B240" s="116">
        <f>'PLANTILLA V6'!B240</f>
        <v>0</v>
      </c>
      <c r="C240" s="125">
        <f>'PLANTILLA V6'!C240</f>
        <v>1</v>
      </c>
      <c r="D240" s="116" t="str">
        <f>'PLANTILLA V6'!D240</f>
        <v>pza</v>
      </c>
      <c r="E240" s="125">
        <v>0</v>
      </c>
      <c r="F240" s="116" t="b">
        <v>0</v>
      </c>
      <c r="G240" s="116" t="b">
        <v>0</v>
      </c>
      <c r="H240" s="116" t="b">
        <v>0</v>
      </c>
      <c r="I240" s="116" t="b">
        <v>0</v>
      </c>
      <c r="J240" s="119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22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5.75" customHeight="1" x14ac:dyDescent="0.9">
      <c r="A241" s="124">
        <f>'PLANTILLA V6'!A241</f>
        <v>0</v>
      </c>
      <c r="B241" s="116">
        <f>'PLANTILLA V6'!B241</f>
        <v>0</v>
      </c>
      <c r="C241" s="125">
        <f>'PLANTILLA V6'!C241</f>
        <v>1</v>
      </c>
      <c r="D241" s="116" t="str">
        <f>'PLANTILLA V6'!D241</f>
        <v>pza</v>
      </c>
      <c r="E241" s="125">
        <v>0</v>
      </c>
      <c r="F241" s="116" t="b">
        <v>0</v>
      </c>
      <c r="G241" s="116" t="b">
        <v>0</v>
      </c>
      <c r="H241" s="116" t="b">
        <v>0</v>
      </c>
      <c r="I241" s="116" t="b">
        <v>0</v>
      </c>
      <c r="J241" s="119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22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5.75" customHeight="1" x14ac:dyDescent="0.9">
      <c r="A242" s="124">
        <f>'PLANTILLA V6'!A242</f>
        <v>0</v>
      </c>
      <c r="B242" s="116">
        <f>'PLANTILLA V6'!B242</f>
        <v>0</v>
      </c>
      <c r="C242" s="125">
        <f>'PLANTILLA V6'!C242</f>
        <v>1</v>
      </c>
      <c r="D242" s="116" t="str">
        <f>'PLANTILLA V6'!D242</f>
        <v>pza</v>
      </c>
      <c r="E242" s="125">
        <v>0</v>
      </c>
      <c r="F242" s="116" t="b">
        <v>0</v>
      </c>
      <c r="G242" s="116" t="b">
        <v>0</v>
      </c>
      <c r="H242" s="116" t="b">
        <v>0</v>
      </c>
      <c r="I242" s="116" t="b">
        <v>0</v>
      </c>
      <c r="J242" s="119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22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5.75" customHeight="1" x14ac:dyDescent="0.9">
      <c r="A243" s="124">
        <f>'PLANTILLA V6'!A243</f>
        <v>0</v>
      </c>
      <c r="B243" s="116">
        <f>'PLANTILLA V6'!B243</f>
        <v>0</v>
      </c>
      <c r="C243" s="125">
        <f>'PLANTILLA V6'!C243</f>
        <v>1</v>
      </c>
      <c r="D243" s="116" t="str">
        <f>'PLANTILLA V6'!D243</f>
        <v>pza</v>
      </c>
      <c r="E243" s="125">
        <v>0</v>
      </c>
      <c r="F243" s="116" t="b">
        <v>0</v>
      </c>
      <c r="G243" s="116" t="b">
        <v>0</v>
      </c>
      <c r="H243" s="116" t="b">
        <v>0</v>
      </c>
      <c r="I243" s="116" t="b">
        <v>0</v>
      </c>
      <c r="J243" s="119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22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5.75" customHeight="1" x14ac:dyDescent="0.9">
      <c r="A244" s="124">
        <f>'PLANTILLA V6'!A244</f>
        <v>0</v>
      </c>
      <c r="B244" s="116">
        <f>'PLANTILLA V6'!B244</f>
        <v>0</v>
      </c>
      <c r="C244" s="125">
        <f>'PLANTILLA V6'!C244</f>
        <v>1</v>
      </c>
      <c r="D244" s="116" t="str">
        <f>'PLANTILLA V6'!D244</f>
        <v>pza</v>
      </c>
      <c r="E244" s="125">
        <v>0</v>
      </c>
      <c r="F244" s="116" t="b">
        <v>0</v>
      </c>
      <c r="G244" s="116" t="b">
        <v>0</v>
      </c>
      <c r="H244" s="116" t="b">
        <v>0</v>
      </c>
      <c r="I244" s="116" t="b">
        <v>0</v>
      </c>
      <c r="J244" s="119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22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5.75" customHeight="1" x14ac:dyDescent="0.9">
      <c r="A245" s="124">
        <f>'PLANTILLA V6'!A245</f>
        <v>0</v>
      </c>
      <c r="B245" s="116">
        <f>'PLANTILLA V6'!B245</f>
        <v>0</v>
      </c>
      <c r="C245" s="125">
        <f>'PLANTILLA V6'!C245</f>
        <v>1</v>
      </c>
      <c r="D245" s="116" t="str">
        <f>'PLANTILLA V6'!D245</f>
        <v>pza</v>
      </c>
      <c r="E245" s="125">
        <v>0</v>
      </c>
      <c r="F245" s="116" t="b">
        <v>0</v>
      </c>
      <c r="G245" s="116" t="b">
        <v>0</v>
      </c>
      <c r="H245" s="116" t="b">
        <v>0</v>
      </c>
      <c r="I245" s="116" t="b">
        <v>0</v>
      </c>
      <c r="J245" s="119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22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5.75" customHeight="1" x14ac:dyDescent="0.9">
      <c r="A246" s="124">
        <f>'PLANTILLA V6'!A246</f>
        <v>0</v>
      </c>
      <c r="B246" s="116">
        <f>'PLANTILLA V6'!B246</f>
        <v>0</v>
      </c>
      <c r="C246" s="125">
        <f>'PLANTILLA V6'!C246</f>
        <v>1</v>
      </c>
      <c r="D246" s="116" t="str">
        <f>'PLANTILLA V6'!D246</f>
        <v>pza</v>
      </c>
      <c r="E246" s="125">
        <v>0</v>
      </c>
      <c r="F246" s="116" t="b">
        <v>0</v>
      </c>
      <c r="G246" s="116" t="b">
        <v>0</v>
      </c>
      <c r="H246" s="116" t="b">
        <v>0</v>
      </c>
      <c r="I246" s="116" t="b">
        <v>0</v>
      </c>
      <c r="J246" s="119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22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5.75" customHeight="1" x14ac:dyDescent="0.9">
      <c r="A247" s="124">
        <f>'PLANTILLA V6'!A247</f>
        <v>0</v>
      </c>
      <c r="B247" s="116">
        <f>'PLANTILLA V6'!B247</f>
        <v>0</v>
      </c>
      <c r="C247" s="125">
        <f>'PLANTILLA V6'!C247</f>
        <v>1</v>
      </c>
      <c r="D247" s="116" t="str">
        <f>'PLANTILLA V6'!D247</f>
        <v>pza</v>
      </c>
      <c r="E247" s="125">
        <v>0</v>
      </c>
      <c r="F247" s="116" t="b">
        <v>0</v>
      </c>
      <c r="G247" s="116" t="b">
        <v>0</v>
      </c>
      <c r="H247" s="116" t="b">
        <v>0</v>
      </c>
      <c r="I247" s="116" t="b">
        <v>0</v>
      </c>
      <c r="J247" s="119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22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5.75" customHeight="1" x14ac:dyDescent="0.9">
      <c r="A248" s="124">
        <f>'PLANTILLA V6'!A248</f>
        <v>0</v>
      </c>
      <c r="B248" s="116">
        <f>'PLANTILLA V6'!B248</f>
        <v>0</v>
      </c>
      <c r="C248" s="125">
        <f>'PLANTILLA V6'!C248</f>
        <v>1</v>
      </c>
      <c r="D248" s="116" t="str">
        <f>'PLANTILLA V6'!D248</f>
        <v>pza</v>
      </c>
      <c r="E248" s="125">
        <v>0</v>
      </c>
      <c r="F248" s="116" t="b">
        <v>0</v>
      </c>
      <c r="G248" s="116" t="b">
        <v>0</v>
      </c>
      <c r="H248" s="116" t="b">
        <v>0</v>
      </c>
      <c r="I248" s="116" t="b">
        <v>0</v>
      </c>
      <c r="J248" s="119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22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5.75" customHeight="1" x14ac:dyDescent="0.9">
      <c r="A249" s="124">
        <f>'PLANTILLA V6'!A249</f>
        <v>0</v>
      </c>
      <c r="B249" s="116">
        <f>'PLANTILLA V6'!B249</f>
        <v>0</v>
      </c>
      <c r="C249" s="125">
        <f>'PLANTILLA V6'!C249</f>
        <v>1</v>
      </c>
      <c r="D249" s="116" t="str">
        <f>'PLANTILLA V6'!D249</f>
        <v>pza</v>
      </c>
      <c r="E249" s="125">
        <v>0</v>
      </c>
      <c r="F249" s="116" t="b">
        <v>0</v>
      </c>
      <c r="G249" s="116" t="b">
        <v>0</v>
      </c>
      <c r="H249" s="116" t="b">
        <v>0</v>
      </c>
      <c r="I249" s="116" t="b">
        <v>0</v>
      </c>
      <c r="J249" s="119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22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5.75" customHeight="1" x14ac:dyDescent="0.9">
      <c r="A250" s="124">
        <f>'PLANTILLA V6'!A250</f>
        <v>0</v>
      </c>
      <c r="B250" s="116">
        <f>'PLANTILLA V6'!B250</f>
        <v>0</v>
      </c>
      <c r="C250" s="125">
        <f>'PLANTILLA V6'!C250</f>
        <v>1</v>
      </c>
      <c r="D250" s="116" t="str">
        <f>'PLANTILLA V6'!D250</f>
        <v>pza</v>
      </c>
      <c r="E250" s="125">
        <v>0</v>
      </c>
      <c r="F250" s="116" t="b">
        <v>0</v>
      </c>
      <c r="G250" s="116" t="b">
        <v>0</v>
      </c>
      <c r="H250" s="116" t="b">
        <v>0</v>
      </c>
      <c r="I250" s="116" t="b">
        <v>0</v>
      </c>
      <c r="J250" s="119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22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5.75" customHeight="1" x14ac:dyDescent="0.9">
      <c r="A251" s="124">
        <f>'PLANTILLA V6'!A251</f>
        <v>0</v>
      </c>
      <c r="B251" s="116">
        <f>'PLANTILLA V6'!B251</f>
        <v>0</v>
      </c>
      <c r="C251" s="125">
        <f>'PLANTILLA V6'!C251</f>
        <v>1</v>
      </c>
      <c r="D251" s="116" t="str">
        <f>'PLANTILLA V6'!D251</f>
        <v>pza</v>
      </c>
      <c r="E251" s="125">
        <v>0</v>
      </c>
      <c r="F251" s="116" t="b">
        <v>0</v>
      </c>
      <c r="G251" s="116" t="b">
        <v>0</v>
      </c>
      <c r="H251" s="116" t="b">
        <v>0</v>
      </c>
      <c r="I251" s="116" t="b">
        <v>0</v>
      </c>
      <c r="J251" s="119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22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5.75" customHeight="1" x14ac:dyDescent="0.9">
      <c r="A252" s="124">
        <f>'PLANTILLA V6'!A252</f>
        <v>0</v>
      </c>
      <c r="B252" s="116">
        <f>'PLANTILLA V6'!B252</f>
        <v>0</v>
      </c>
      <c r="C252" s="125">
        <f>'PLANTILLA V6'!C252</f>
        <v>1</v>
      </c>
      <c r="D252" s="116" t="str">
        <f>'PLANTILLA V6'!D252</f>
        <v>pza</v>
      </c>
      <c r="E252" s="125">
        <v>0</v>
      </c>
      <c r="F252" s="116" t="b">
        <v>0</v>
      </c>
      <c r="G252" s="116" t="b">
        <v>0</v>
      </c>
      <c r="H252" s="116" t="b">
        <v>0</v>
      </c>
      <c r="I252" s="116" t="b">
        <v>0</v>
      </c>
      <c r="J252" s="119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22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5.75" customHeight="1" x14ac:dyDescent="0.9">
      <c r="A253" s="124">
        <f>'PLANTILLA V6'!A253</f>
        <v>0</v>
      </c>
      <c r="B253" s="116">
        <f>'PLANTILLA V6'!B253</f>
        <v>0</v>
      </c>
      <c r="C253" s="125">
        <f>'PLANTILLA V6'!C253</f>
        <v>1</v>
      </c>
      <c r="D253" s="116" t="str">
        <f>'PLANTILLA V6'!D253</f>
        <v>pza</v>
      </c>
      <c r="E253" s="125">
        <v>0</v>
      </c>
      <c r="F253" s="116" t="b">
        <v>0</v>
      </c>
      <c r="G253" s="116" t="b">
        <v>0</v>
      </c>
      <c r="H253" s="116" t="b">
        <v>0</v>
      </c>
      <c r="I253" s="116" t="b">
        <v>0</v>
      </c>
      <c r="J253" s="119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22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5.75" customHeight="1" x14ac:dyDescent="0.9">
      <c r="A254" s="124">
        <f>'PLANTILLA V6'!A254</f>
        <v>0</v>
      </c>
      <c r="B254" s="116">
        <f>'PLANTILLA V6'!B254</f>
        <v>0</v>
      </c>
      <c r="C254" s="125">
        <f>'PLANTILLA V6'!C254</f>
        <v>1</v>
      </c>
      <c r="D254" s="116" t="str">
        <f>'PLANTILLA V6'!D254</f>
        <v>pza</v>
      </c>
      <c r="E254" s="125">
        <v>0</v>
      </c>
      <c r="F254" s="116" t="b">
        <v>0</v>
      </c>
      <c r="G254" s="116" t="b">
        <v>0</v>
      </c>
      <c r="H254" s="116" t="b">
        <v>0</v>
      </c>
      <c r="I254" s="116" t="b">
        <v>0</v>
      </c>
      <c r="J254" s="119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22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5.75" customHeight="1" x14ac:dyDescent="0.9">
      <c r="A255" s="124">
        <f>'PLANTILLA V6'!A255</f>
        <v>0</v>
      </c>
      <c r="B255" s="116">
        <f>'PLANTILLA V6'!B255</f>
        <v>0</v>
      </c>
      <c r="C255" s="125">
        <f>'PLANTILLA V6'!C255</f>
        <v>1</v>
      </c>
      <c r="D255" s="116" t="str">
        <f>'PLANTILLA V6'!D255</f>
        <v>pza</v>
      </c>
      <c r="E255" s="125">
        <v>0</v>
      </c>
      <c r="F255" s="116" t="b">
        <v>0</v>
      </c>
      <c r="G255" s="116" t="b">
        <v>0</v>
      </c>
      <c r="H255" s="116" t="b">
        <v>0</v>
      </c>
      <c r="I255" s="116" t="b">
        <v>0</v>
      </c>
      <c r="J255" s="119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22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5.75" customHeight="1" x14ac:dyDescent="0.9">
      <c r="A256" s="124">
        <f>'PLANTILLA V6'!A256</f>
        <v>0</v>
      </c>
      <c r="B256" s="116">
        <f>'PLANTILLA V6'!B256</f>
        <v>0</v>
      </c>
      <c r="C256" s="125">
        <f>'PLANTILLA V6'!C256</f>
        <v>1</v>
      </c>
      <c r="D256" s="116" t="str">
        <f>'PLANTILLA V6'!D256</f>
        <v>pza</v>
      </c>
      <c r="E256" s="125">
        <v>0</v>
      </c>
      <c r="F256" s="116" t="b">
        <v>0</v>
      </c>
      <c r="G256" s="116" t="b">
        <v>0</v>
      </c>
      <c r="H256" s="116" t="b">
        <v>0</v>
      </c>
      <c r="I256" s="116" t="b">
        <v>0</v>
      </c>
      <c r="J256" s="119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22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5.75" customHeight="1" x14ac:dyDescent="0.9">
      <c r="A257" s="124">
        <f>'PLANTILLA V6'!A257</f>
        <v>0</v>
      </c>
      <c r="B257" s="116">
        <f>'PLANTILLA V6'!B257</f>
        <v>0</v>
      </c>
      <c r="C257" s="125">
        <f>'PLANTILLA V6'!C257</f>
        <v>1</v>
      </c>
      <c r="D257" s="116" t="str">
        <f>'PLANTILLA V6'!D257</f>
        <v>pza</v>
      </c>
      <c r="E257" s="125">
        <v>0</v>
      </c>
      <c r="F257" s="116" t="b">
        <v>0</v>
      </c>
      <c r="G257" s="116" t="b">
        <v>0</v>
      </c>
      <c r="H257" s="116" t="b">
        <v>0</v>
      </c>
      <c r="I257" s="116" t="b">
        <v>0</v>
      </c>
      <c r="J257" s="119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22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5.75" customHeight="1" x14ac:dyDescent="0.9">
      <c r="A258" s="124">
        <f>'PLANTILLA V6'!A258</f>
        <v>0</v>
      </c>
      <c r="B258" s="116">
        <f>'PLANTILLA V6'!B258</f>
        <v>0</v>
      </c>
      <c r="C258" s="125">
        <f>'PLANTILLA V6'!C258</f>
        <v>1</v>
      </c>
      <c r="D258" s="116" t="str">
        <f>'PLANTILLA V6'!D258</f>
        <v>pza</v>
      </c>
      <c r="E258" s="125">
        <v>0</v>
      </c>
      <c r="F258" s="116" t="b">
        <v>0</v>
      </c>
      <c r="G258" s="116" t="b">
        <v>0</v>
      </c>
      <c r="H258" s="116" t="b">
        <v>0</v>
      </c>
      <c r="I258" s="116" t="b">
        <v>0</v>
      </c>
      <c r="J258" s="119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22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5.75" customHeight="1" x14ac:dyDescent="0.9">
      <c r="A259" s="124">
        <f>'PLANTILLA V6'!A259</f>
        <v>0</v>
      </c>
      <c r="B259" s="116">
        <f>'PLANTILLA V6'!B259</f>
        <v>0</v>
      </c>
      <c r="C259" s="125">
        <f>'PLANTILLA V6'!C259</f>
        <v>1</v>
      </c>
      <c r="D259" s="116" t="str">
        <f>'PLANTILLA V6'!D259</f>
        <v>pza</v>
      </c>
      <c r="E259" s="125">
        <v>0</v>
      </c>
      <c r="F259" s="116" t="b">
        <v>0</v>
      </c>
      <c r="G259" s="116" t="b">
        <v>0</v>
      </c>
      <c r="H259" s="116" t="b">
        <v>0</v>
      </c>
      <c r="I259" s="116" t="b">
        <v>0</v>
      </c>
      <c r="J259" s="119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22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5.75" customHeight="1" x14ac:dyDescent="0.9">
      <c r="A260" s="124">
        <f>'PLANTILLA V6'!A260</f>
        <v>0</v>
      </c>
      <c r="B260" s="116">
        <f>'PLANTILLA V6'!B260</f>
        <v>0</v>
      </c>
      <c r="C260" s="125">
        <f>'PLANTILLA V6'!C260</f>
        <v>1</v>
      </c>
      <c r="D260" s="116" t="str">
        <f>'PLANTILLA V6'!D260</f>
        <v>pza</v>
      </c>
      <c r="E260" s="125">
        <v>0</v>
      </c>
      <c r="F260" s="116" t="b">
        <v>0</v>
      </c>
      <c r="G260" s="116" t="b">
        <v>0</v>
      </c>
      <c r="H260" s="116" t="b">
        <v>0</v>
      </c>
      <c r="I260" s="116" t="b">
        <v>0</v>
      </c>
      <c r="J260" s="119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22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5.75" customHeight="1" x14ac:dyDescent="0.9">
      <c r="A261" s="124">
        <f>'PLANTILLA V6'!A261</f>
        <v>0</v>
      </c>
      <c r="B261" s="116">
        <f>'PLANTILLA V6'!B261</f>
        <v>0</v>
      </c>
      <c r="C261" s="125">
        <f>'PLANTILLA V6'!C261</f>
        <v>1</v>
      </c>
      <c r="D261" s="116" t="str">
        <f>'PLANTILLA V6'!D261</f>
        <v>pza</v>
      </c>
      <c r="E261" s="125">
        <v>0</v>
      </c>
      <c r="F261" s="116" t="b">
        <v>0</v>
      </c>
      <c r="G261" s="116" t="b">
        <v>0</v>
      </c>
      <c r="H261" s="116" t="b">
        <v>0</v>
      </c>
      <c r="I261" s="116" t="b">
        <v>0</v>
      </c>
      <c r="J261" s="119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22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5.75" customHeight="1" x14ac:dyDescent="0.9">
      <c r="A262" s="124">
        <f>'PLANTILLA V6'!A262</f>
        <v>0</v>
      </c>
      <c r="B262" s="116">
        <f>'PLANTILLA V6'!B262</f>
        <v>0</v>
      </c>
      <c r="C262" s="125">
        <f>'PLANTILLA V6'!C262</f>
        <v>1</v>
      </c>
      <c r="D262" s="116" t="str">
        <f>'PLANTILLA V6'!D262</f>
        <v>pza</v>
      </c>
      <c r="E262" s="125">
        <v>0</v>
      </c>
      <c r="F262" s="116" t="b">
        <v>0</v>
      </c>
      <c r="G262" s="116" t="b">
        <v>0</v>
      </c>
      <c r="H262" s="116" t="b">
        <v>0</v>
      </c>
      <c r="I262" s="116" t="b">
        <v>0</v>
      </c>
      <c r="J262" s="119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22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5.75" customHeight="1" x14ac:dyDescent="0.9">
      <c r="A263" s="124">
        <f>'PLANTILLA V6'!A263</f>
        <v>0</v>
      </c>
      <c r="B263" s="116">
        <f>'PLANTILLA V6'!B263</f>
        <v>0</v>
      </c>
      <c r="C263" s="125">
        <f>'PLANTILLA V6'!C263</f>
        <v>1</v>
      </c>
      <c r="D263" s="116" t="str">
        <f>'PLANTILLA V6'!D263</f>
        <v>pza</v>
      </c>
      <c r="E263" s="125">
        <v>0</v>
      </c>
      <c r="F263" s="116" t="b">
        <v>0</v>
      </c>
      <c r="G263" s="116" t="b">
        <v>0</v>
      </c>
      <c r="H263" s="116" t="b">
        <v>0</v>
      </c>
      <c r="I263" s="116" t="b">
        <v>0</v>
      </c>
      <c r="J263" s="119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22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5.75" customHeight="1" x14ac:dyDescent="0.9">
      <c r="A264" s="124">
        <f>'PLANTILLA V6'!A264</f>
        <v>0</v>
      </c>
      <c r="B264" s="116">
        <f>'PLANTILLA V6'!B264</f>
        <v>0</v>
      </c>
      <c r="C264" s="125">
        <f>'PLANTILLA V6'!C264</f>
        <v>1</v>
      </c>
      <c r="D264" s="116" t="str">
        <f>'PLANTILLA V6'!D264</f>
        <v>pza</v>
      </c>
      <c r="E264" s="125">
        <v>0</v>
      </c>
      <c r="F264" s="116" t="b">
        <v>0</v>
      </c>
      <c r="G264" s="116" t="b">
        <v>0</v>
      </c>
      <c r="H264" s="116" t="b">
        <v>0</v>
      </c>
      <c r="I264" s="116" t="b">
        <v>0</v>
      </c>
      <c r="J264" s="119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22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5.75" customHeight="1" x14ac:dyDescent="0.9">
      <c r="A265" s="124">
        <f>'PLANTILLA V6'!A265</f>
        <v>0</v>
      </c>
      <c r="B265" s="116">
        <f>'PLANTILLA V6'!B265</f>
        <v>0</v>
      </c>
      <c r="C265" s="125">
        <f>'PLANTILLA V6'!C265</f>
        <v>1</v>
      </c>
      <c r="D265" s="116" t="str">
        <f>'PLANTILLA V6'!D265</f>
        <v>pza</v>
      </c>
      <c r="E265" s="125">
        <v>0</v>
      </c>
      <c r="F265" s="116" t="b">
        <v>0</v>
      </c>
      <c r="G265" s="116" t="b">
        <v>0</v>
      </c>
      <c r="H265" s="116" t="b">
        <v>0</v>
      </c>
      <c r="I265" s="116" t="b">
        <v>0</v>
      </c>
      <c r="J265" s="119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22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5.75" customHeight="1" x14ac:dyDescent="0.9">
      <c r="A266" s="124">
        <f>'PLANTILLA V6'!A266</f>
        <v>0</v>
      </c>
      <c r="B266" s="116">
        <f>'PLANTILLA V6'!B266</f>
        <v>0</v>
      </c>
      <c r="C266" s="125">
        <f>'PLANTILLA V6'!C266</f>
        <v>1</v>
      </c>
      <c r="D266" s="116" t="str">
        <f>'PLANTILLA V6'!D266</f>
        <v>pza</v>
      </c>
      <c r="E266" s="125">
        <v>0</v>
      </c>
      <c r="F266" s="116" t="b">
        <v>0</v>
      </c>
      <c r="G266" s="116" t="b">
        <v>0</v>
      </c>
      <c r="H266" s="116" t="b">
        <v>0</v>
      </c>
      <c r="I266" s="116" t="b">
        <v>0</v>
      </c>
      <c r="J266" s="119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22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5.75" customHeight="1" x14ac:dyDescent="0.9">
      <c r="A267" s="124">
        <f>'PLANTILLA V6'!A267</f>
        <v>0</v>
      </c>
      <c r="B267" s="116">
        <f>'PLANTILLA V6'!B267</f>
        <v>0</v>
      </c>
      <c r="C267" s="125">
        <f>'PLANTILLA V6'!C267</f>
        <v>1</v>
      </c>
      <c r="D267" s="116" t="str">
        <f>'PLANTILLA V6'!D267</f>
        <v>pza</v>
      </c>
      <c r="E267" s="125">
        <v>0</v>
      </c>
      <c r="F267" s="116" t="b">
        <v>0</v>
      </c>
      <c r="G267" s="116" t="b">
        <v>0</v>
      </c>
      <c r="H267" s="116" t="b">
        <v>0</v>
      </c>
      <c r="I267" s="116" t="b">
        <v>0</v>
      </c>
      <c r="J267" s="119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22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5.75" customHeight="1" x14ac:dyDescent="0.9">
      <c r="A268" s="124">
        <f>'PLANTILLA V6'!A268</f>
        <v>0</v>
      </c>
      <c r="B268" s="116">
        <f>'PLANTILLA V6'!B268</f>
        <v>0</v>
      </c>
      <c r="C268" s="125">
        <f>'PLANTILLA V6'!C268</f>
        <v>1</v>
      </c>
      <c r="D268" s="116" t="str">
        <f>'PLANTILLA V6'!D268</f>
        <v>pza</v>
      </c>
      <c r="E268" s="125">
        <v>0</v>
      </c>
      <c r="F268" s="116" t="b">
        <v>0</v>
      </c>
      <c r="G268" s="116" t="b">
        <v>0</v>
      </c>
      <c r="H268" s="116" t="b">
        <v>0</v>
      </c>
      <c r="I268" s="116" t="b">
        <v>0</v>
      </c>
      <c r="J268" s="119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22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5.75" customHeight="1" x14ac:dyDescent="0.9">
      <c r="A269" s="112">
        <f>'PLANTILLA V6'!A269</f>
        <v>0</v>
      </c>
      <c r="B269" s="112">
        <f>'PLANTILLA V6'!B269</f>
        <v>0</v>
      </c>
      <c r="C269" s="125">
        <f>'PLANTILLA V6'!C269</f>
        <v>1</v>
      </c>
      <c r="D269" s="116" t="str">
        <f>'PLANTILLA V6'!D269</f>
        <v>pza</v>
      </c>
      <c r="E269" s="125">
        <v>0</v>
      </c>
      <c r="F269" s="116" t="b">
        <v>0</v>
      </c>
      <c r="G269" s="116" t="b">
        <v>0</v>
      </c>
      <c r="H269" s="116" t="b">
        <v>0</v>
      </c>
      <c r="I269" s="116" t="b">
        <v>0</v>
      </c>
      <c r="J269" s="119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22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5.75" customHeight="1" x14ac:dyDescent="0.9">
      <c r="A270" s="171" t="str">
        <f>'PLANTILLA V6'!A270</f>
        <v>Materiales de Reuso</v>
      </c>
      <c r="B270" s="141"/>
      <c r="C270" s="125">
        <f>'PLANTILLA V6'!C270</f>
        <v>1</v>
      </c>
      <c r="D270" s="116" t="str">
        <f>'PLANTILLA V6'!D270</f>
        <v>pza</v>
      </c>
      <c r="E270" s="125">
        <v>0</v>
      </c>
      <c r="F270" s="116" t="b">
        <v>0</v>
      </c>
      <c r="G270" s="116" t="b">
        <v>0</v>
      </c>
      <c r="H270" s="116" t="b">
        <v>0</v>
      </c>
      <c r="I270" s="116" t="b">
        <v>0</v>
      </c>
      <c r="J270" s="123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22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5.75" customHeight="1" x14ac:dyDescent="0.9">
      <c r="A271" s="124" t="str">
        <f>'PLANTILLA V6'!A271</f>
        <v>Re</v>
      </c>
      <c r="B271" s="124" t="str">
        <f>'PLANTILLA V6'!B271</f>
        <v>Cartón de 3 mm de espesor de 30 x 30 cm</v>
      </c>
      <c r="C271" s="125">
        <f>'PLANTILLA V6'!C271</f>
        <v>1</v>
      </c>
      <c r="D271" s="116" t="str">
        <f>'PLANTILLA V6'!D271</f>
        <v>pza</v>
      </c>
      <c r="E271" s="125">
        <v>0</v>
      </c>
      <c r="F271" s="116" t="b">
        <v>0</v>
      </c>
      <c r="G271" s="116" t="b">
        <v>0</v>
      </c>
      <c r="H271" s="116" t="b">
        <v>0</v>
      </c>
      <c r="I271" s="116" t="b">
        <v>0</v>
      </c>
      <c r="J271" s="119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5.75" customHeight="1" x14ac:dyDescent="0.9">
      <c r="A272" s="124" t="str">
        <f>'PLANTILLA V6'!A272</f>
        <v>Re</v>
      </c>
      <c r="B272" s="124" t="str">
        <f>'PLANTILLA V6'!B272</f>
        <v>Hojas de papel tamaño carta con un lado limpio</v>
      </c>
      <c r="C272" s="125">
        <f>'PLANTILLA V6'!C272</f>
        <v>1</v>
      </c>
      <c r="D272" s="116" t="str">
        <f>'PLANTILLA V6'!D272</f>
        <v>pza</v>
      </c>
      <c r="E272" s="125">
        <v>0</v>
      </c>
      <c r="F272" s="116" t="b">
        <v>0</v>
      </c>
      <c r="G272" s="116" t="b">
        <v>0</v>
      </c>
      <c r="H272" s="116" t="b">
        <v>0</v>
      </c>
      <c r="I272" s="116" t="b">
        <v>0</v>
      </c>
      <c r="J272" s="119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5.75" customHeight="1" x14ac:dyDescent="0.9">
      <c r="A273" s="124" t="str">
        <f>'PLANTILLA V6'!A273</f>
        <v>Re</v>
      </c>
      <c r="B273" s="124" t="str">
        <f>'PLANTILLA V6'!B273</f>
        <v>Bolsa de plástico oscura</v>
      </c>
      <c r="C273" s="125">
        <f>'PLANTILLA V6'!C273</f>
        <v>1</v>
      </c>
      <c r="D273" s="116" t="str">
        <f>'PLANTILLA V6'!D273</f>
        <v>pza</v>
      </c>
      <c r="E273" s="125">
        <v>0</v>
      </c>
      <c r="F273" s="116" t="b">
        <v>0</v>
      </c>
      <c r="G273" s="116" t="b">
        <v>0</v>
      </c>
      <c r="H273" s="116" t="b">
        <v>0</v>
      </c>
      <c r="I273" s="116" t="b">
        <v>0</v>
      </c>
      <c r="J273" s="119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5.75" customHeight="1" x14ac:dyDescent="0.9">
      <c r="A274" s="124" t="str">
        <f>'PLANTILLA V6'!A274</f>
        <v>Re</v>
      </c>
      <c r="B274" s="124" t="str">
        <f>'PLANTILLA V6'!B274</f>
        <v>Botella de PET de 250 ml</v>
      </c>
      <c r="C274" s="125">
        <f>'PLANTILLA V6'!C274</f>
        <v>1</v>
      </c>
      <c r="D274" s="116" t="str">
        <f>'PLANTILLA V6'!D274</f>
        <v>pza</v>
      </c>
      <c r="E274" s="125">
        <v>0</v>
      </c>
      <c r="F274" s="116" t="b">
        <v>0</v>
      </c>
      <c r="G274" s="116" t="b">
        <v>0</v>
      </c>
      <c r="H274" s="116" t="b">
        <v>0</v>
      </c>
      <c r="I274" s="116" t="b">
        <v>0</v>
      </c>
      <c r="J274" s="119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5.75" customHeight="1" x14ac:dyDescent="0.9">
      <c r="A275" s="124" t="str">
        <f>'PLANTILLA V6'!A275</f>
        <v>Re</v>
      </c>
      <c r="B275" s="124" t="str">
        <f>'PLANTILLA V6'!B275</f>
        <v>Botella de PET de 600 ml</v>
      </c>
      <c r="C275" s="125">
        <f>'PLANTILLA V6'!C275</f>
        <v>1</v>
      </c>
      <c r="D275" s="116" t="str">
        <f>'PLANTILLA V6'!D275</f>
        <v>pza</v>
      </c>
      <c r="E275" s="125">
        <v>0</v>
      </c>
      <c r="F275" s="116" t="b">
        <v>0</v>
      </c>
      <c r="G275" s="116" t="b">
        <v>0</v>
      </c>
      <c r="H275" s="116" t="b">
        <v>0</v>
      </c>
      <c r="I275" s="116" t="b">
        <v>0</v>
      </c>
      <c r="J275" s="119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5.75" customHeight="1" x14ac:dyDescent="0.9">
      <c r="A276" s="124" t="str">
        <f>'PLANTILLA V6'!A276</f>
        <v>Re</v>
      </c>
      <c r="B276" s="124" t="str">
        <f>'PLANTILLA V6'!B276</f>
        <v>Botella de PET de 1 l</v>
      </c>
      <c r="C276" s="125">
        <f>'PLANTILLA V6'!C276</f>
        <v>1</v>
      </c>
      <c r="D276" s="116" t="str">
        <f>'PLANTILLA V6'!D276</f>
        <v>pza</v>
      </c>
      <c r="E276" s="125">
        <v>0</v>
      </c>
      <c r="F276" s="116" t="b">
        <v>0</v>
      </c>
      <c r="G276" s="116" t="b">
        <v>0</v>
      </c>
      <c r="H276" s="116" t="b">
        <v>0</v>
      </c>
      <c r="I276" s="116" t="b">
        <v>0</v>
      </c>
      <c r="J276" s="119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5.75" customHeight="1" x14ac:dyDescent="0.9">
      <c r="A277" s="124" t="str">
        <f>'PLANTILLA V6'!A277</f>
        <v>Re</v>
      </c>
      <c r="B277" s="129" t="str">
        <f>'PLANTILLA V6'!B277</f>
        <v>Vaso de plástico desechable (250 ml)</v>
      </c>
      <c r="C277" s="125">
        <f>'PLANTILLA V6'!C277</f>
        <v>1</v>
      </c>
      <c r="D277" s="116" t="str">
        <f>'PLANTILLA V6'!D277</f>
        <v>pza</v>
      </c>
      <c r="E277" s="125">
        <v>0</v>
      </c>
      <c r="F277" s="116" t="b">
        <v>0</v>
      </c>
      <c r="G277" s="116" t="b">
        <v>0</v>
      </c>
      <c r="H277" s="116" t="b">
        <v>0</v>
      </c>
      <c r="I277" s="116" t="b">
        <v>0</v>
      </c>
      <c r="J277" s="119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5.75" customHeight="1" x14ac:dyDescent="0.9">
      <c r="A278" s="124" t="str">
        <f>'PLANTILLA V6'!A278</f>
        <v>Re</v>
      </c>
      <c r="B278" s="124" t="str">
        <f>'PLANTILLA V6'!B278</f>
        <v>Tetrapack de 250 ml</v>
      </c>
      <c r="C278" s="125">
        <f>'PLANTILLA V6'!C278</f>
        <v>1</v>
      </c>
      <c r="D278" s="116" t="str">
        <f>'PLANTILLA V6'!D278</f>
        <v>pza</v>
      </c>
      <c r="E278" s="125">
        <v>0</v>
      </c>
      <c r="F278" s="116" t="b">
        <v>0</v>
      </c>
      <c r="G278" s="116" t="b">
        <v>0</v>
      </c>
      <c r="H278" s="116" t="b">
        <v>0</v>
      </c>
      <c r="I278" s="116" t="b">
        <v>0</v>
      </c>
      <c r="J278" s="119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5.75" customHeight="1" x14ac:dyDescent="0.9">
      <c r="A279" s="124" t="str">
        <f>'PLANTILLA V6'!A279</f>
        <v>Re</v>
      </c>
      <c r="B279" s="124" t="str">
        <f>'PLANTILLA V6'!B279</f>
        <v>Tetrapack de 500 ml</v>
      </c>
      <c r="C279" s="125">
        <f>'PLANTILLA V6'!C279</f>
        <v>1</v>
      </c>
      <c r="D279" s="116" t="str">
        <f>'PLANTILLA V6'!D279</f>
        <v>pza</v>
      </c>
      <c r="E279" s="125">
        <v>0</v>
      </c>
      <c r="F279" s="116" t="b">
        <v>0</v>
      </c>
      <c r="G279" s="116" t="b">
        <v>0</v>
      </c>
      <c r="H279" s="116" t="b">
        <v>0</v>
      </c>
      <c r="I279" s="116" t="b">
        <v>0</v>
      </c>
      <c r="J279" s="119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5.75" customHeight="1" x14ac:dyDescent="0.9">
      <c r="A280" s="124" t="str">
        <f>'PLANTILLA V6'!A280</f>
        <v>Re</v>
      </c>
      <c r="B280" s="124" t="str">
        <f>'PLANTILLA V6'!B280</f>
        <v>Tetrapack de 1 l</v>
      </c>
      <c r="C280" s="125">
        <f>'PLANTILLA V6'!C280</f>
        <v>1</v>
      </c>
      <c r="D280" s="116" t="str">
        <f>'PLANTILLA V6'!D280</f>
        <v>pza</v>
      </c>
      <c r="E280" s="125">
        <v>0</v>
      </c>
      <c r="F280" s="116" t="b">
        <v>0</v>
      </c>
      <c r="G280" s="116" t="b">
        <v>0</v>
      </c>
      <c r="H280" s="116" t="b">
        <v>0</v>
      </c>
      <c r="I280" s="116" t="b">
        <v>0</v>
      </c>
      <c r="J280" s="119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5.75" customHeight="1" x14ac:dyDescent="0.9">
      <c r="A281" s="124" t="str">
        <f>'PLANTILLA V6'!A281</f>
        <v>Re</v>
      </c>
      <c r="B281" s="124" t="str">
        <f>'PLANTILLA V6'!B281</f>
        <v>Tubo de cartón de papel de baño</v>
      </c>
      <c r="C281" s="125">
        <f>'PLANTILLA V6'!C281</f>
        <v>1</v>
      </c>
      <c r="D281" s="116" t="str">
        <f>'PLANTILLA V6'!D281</f>
        <v>pza</v>
      </c>
      <c r="E281" s="125">
        <v>0</v>
      </c>
      <c r="F281" s="116" t="b">
        <v>0</v>
      </c>
      <c r="G281" s="116" t="b">
        <v>0</v>
      </c>
      <c r="H281" s="116" t="b">
        <v>0</v>
      </c>
      <c r="I281" s="116" t="b">
        <v>0</v>
      </c>
      <c r="J281" s="119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5.75" customHeight="1" x14ac:dyDescent="0.9">
      <c r="A282" s="124" t="str">
        <f>'PLANTILLA V6'!A282</f>
        <v>Re</v>
      </c>
      <c r="B282" s="124" t="str">
        <f>'PLANTILLA V6'!B282</f>
        <v>Periódico</v>
      </c>
      <c r="C282" s="125">
        <f>'PLANTILLA V6'!C282</f>
        <v>1</v>
      </c>
      <c r="D282" s="116" t="str">
        <f>'PLANTILLA V6'!D282</f>
        <v>pza</v>
      </c>
      <c r="E282" s="125">
        <v>0</v>
      </c>
      <c r="F282" s="116" t="b">
        <v>0</v>
      </c>
      <c r="G282" s="116" t="b">
        <v>0</v>
      </c>
      <c r="H282" s="116" t="b">
        <v>0</v>
      </c>
      <c r="I282" s="116" t="b">
        <v>0</v>
      </c>
      <c r="J282" s="119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5.75" customHeight="1" x14ac:dyDescent="0.9">
      <c r="A283" s="124" t="str">
        <f>'PLANTILLA V6'!A283</f>
        <v>Re</v>
      </c>
      <c r="B283" s="124" t="str">
        <f>'PLANTILLA V6'!B283</f>
        <v>Tela de reúso (tamaño de 1 playera aproximadamente)</v>
      </c>
      <c r="C283" s="125">
        <f>'PLANTILLA V6'!C283</f>
        <v>1</v>
      </c>
      <c r="D283" s="116" t="str">
        <f>'PLANTILLA V6'!D283</f>
        <v>pza</v>
      </c>
      <c r="E283" s="125">
        <v>0</v>
      </c>
      <c r="F283" s="116" t="b">
        <v>0</v>
      </c>
      <c r="G283" s="116" t="b">
        <v>0</v>
      </c>
      <c r="H283" s="116" t="b">
        <v>0</v>
      </c>
      <c r="I283" s="116" t="b">
        <v>0</v>
      </c>
      <c r="J283" s="119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5.75" customHeight="1" x14ac:dyDescent="0.9">
      <c r="A284" s="124" t="str">
        <f>'PLANTILLA V6'!A284</f>
        <v>Re</v>
      </c>
      <c r="B284" s="124" t="str">
        <f>'PLANTILLA V6'!B284</f>
        <v>Caja de cereal o cartón delgado (caja de 300 g) aproximadamente</v>
      </c>
      <c r="C284" s="125">
        <f>'PLANTILLA V6'!C284</f>
        <v>1</v>
      </c>
      <c r="D284" s="116" t="str">
        <f>'PLANTILLA V6'!D284</f>
        <v>pza</v>
      </c>
      <c r="E284" s="125">
        <v>0</v>
      </c>
      <c r="F284" s="116" t="b">
        <v>0</v>
      </c>
      <c r="G284" s="116" t="b">
        <v>0</v>
      </c>
      <c r="H284" s="116" t="b">
        <v>0</v>
      </c>
      <c r="I284" s="116" t="b">
        <v>0</v>
      </c>
      <c r="J284" s="119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5.75" customHeight="1" x14ac:dyDescent="0.9">
      <c r="A285" s="124" t="str">
        <f>'PLANTILLA V6'!A285</f>
        <v>Re</v>
      </c>
      <c r="B285" s="124" t="str">
        <f>'PLANTILLA V6'!B285</f>
        <v xml:space="preserve">Taparrosca de botella de PET 3 cm de diámetro </v>
      </c>
      <c r="C285" s="125">
        <f>'PLANTILLA V6'!C285</f>
        <v>1</v>
      </c>
      <c r="D285" s="116" t="str">
        <f>'PLANTILLA V6'!D285</f>
        <v>pza</v>
      </c>
      <c r="E285" s="125">
        <v>0</v>
      </c>
      <c r="F285" s="116" t="b">
        <v>0</v>
      </c>
      <c r="G285" s="116" t="b">
        <v>0</v>
      </c>
      <c r="H285" s="116" t="b">
        <v>0</v>
      </c>
      <c r="I285" s="116" t="b">
        <v>0</v>
      </c>
      <c r="J285" s="119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5.75" customHeight="1" x14ac:dyDescent="0.9">
      <c r="A286" s="124" t="str">
        <f>'PLANTILLA V6'!A286</f>
        <v>Re</v>
      </c>
      <c r="B286" s="124" t="str">
        <f>'PLANTILLA V6'!B286</f>
        <v>Taparrosca de 5 cm de diámetro aproximadamente (tipo garrafón)</v>
      </c>
      <c r="C286" s="125">
        <f>'PLANTILLA V6'!C286</f>
        <v>1</v>
      </c>
      <c r="D286" s="116" t="str">
        <f>'PLANTILLA V6'!D286</f>
        <v>pza</v>
      </c>
      <c r="E286" s="125">
        <v>0</v>
      </c>
      <c r="F286" s="116" t="b">
        <v>0</v>
      </c>
      <c r="G286" s="116" t="b">
        <v>0</v>
      </c>
      <c r="H286" s="116" t="b">
        <v>0</v>
      </c>
      <c r="I286" s="116" t="b">
        <v>0</v>
      </c>
      <c r="J286" s="119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5.75" customHeight="1" x14ac:dyDescent="0.9">
      <c r="A287" s="124" t="str">
        <f>'PLANTILLA V6'!A287</f>
        <v>Re</v>
      </c>
      <c r="B287" s="124" t="str">
        <f>'PLANTILLA V6'!B287</f>
        <v>Tapa de 10 cm de diámetro  aproximadamente</v>
      </c>
      <c r="C287" s="125">
        <f>'PLANTILLA V6'!C287</f>
        <v>1</v>
      </c>
      <c r="D287" s="116" t="str">
        <f>'PLANTILLA V6'!D287</f>
        <v>pza</v>
      </c>
      <c r="E287" s="125">
        <v>0</v>
      </c>
      <c r="F287" s="116" t="b">
        <v>0</v>
      </c>
      <c r="G287" s="116" t="b">
        <v>0</v>
      </c>
      <c r="H287" s="116" t="b">
        <v>0</v>
      </c>
      <c r="I287" s="116" t="b">
        <v>0</v>
      </c>
      <c r="J287" s="119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5.75" customHeight="1" x14ac:dyDescent="0.9">
      <c r="A288" s="124" t="str">
        <f>'PLANTILLA V6'!A288</f>
        <v>Re</v>
      </c>
      <c r="B288" s="124" t="str">
        <f>'PLANTILLA V6'!B288</f>
        <v>Lija para madera grado 60</v>
      </c>
      <c r="C288" s="125">
        <f>'PLANTILLA V6'!C288</f>
        <v>1</v>
      </c>
      <c r="D288" s="116" t="str">
        <f>'PLANTILLA V6'!D288</f>
        <v>pza</v>
      </c>
      <c r="E288" s="125">
        <v>0</v>
      </c>
      <c r="F288" s="116" t="b">
        <v>0</v>
      </c>
      <c r="G288" s="116" t="b">
        <v>0</v>
      </c>
      <c r="H288" s="116" t="b">
        <v>0</v>
      </c>
      <c r="I288" s="116" t="b">
        <v>0</v>
      </c>
      <c r="J288" s="119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5.75" customHeight="1" x14ac:dyDescent="0.9">
      <c r="A289" s="116" t="str">
        <f>'PLANTILLA V6'!A289</f>
        <v>Re</v>
      </c>
      <c r="B289" s="116" t="str">
        <f>'PLANTILLA V6'!B289</f>
        <v>Plato de plástico de 20 cm de diámetro (aproximadamente)</v>
      </c>
      <c r="C289" s="125">
        <f>'PLANTILLA V6'!C289</f>
        <v>1</v>
      </c>
      <c r="D289" s="116" t="str">
        <f>'PLANTILLA V6'!D289</f>
        <v>pza</v>
      </c>
      <c r="E289" s="125">
        <v>0</v>
      </c>
      <c r="F289" s="116" t="b">
        <v>0</v>
      </c>
      <c r="G289" s="116" t="b">
        <v>0</v>
      </c>
      <c r="H289" s="116" t="b">
        <v>0</v>
      </c>
      <c r="I289" s="116" t="b">
        <v>0</v>
      </c>
      <c r="J289" s="119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22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5.75" customHeight="1" x14ac:dyDescent="0.9">
      <c r="A290" s="116" t="str">
        <f>'PLANTILLA V6'!A290</f>
        <v>Re</v>
      </c>
      <c r="B290" s="116" t="str">
        <f>'PLANTILLA V6'!B290</f>
        <v>Envase redondo de plástico de 500 ml aprox (tipo crema o de yogurt)</v>
      </c>
      <c r="C290" s="125">
        <f>'PLANTILLA V6'!C290</f>
        <v>1</v>
      </c>
      <c r="D290" s="116" t="str">
        <f>'PLANTILLA V6'!D290</f>
        <v>pza</v>
      </c>
      <c r="E290" s="125">
        <v>0</v>
      </c>
      <c r="F290" s="116" t="b">
        <v>0</v>
      </c>
      <c r="G290" s="116" t="b">
        <v>0</v>
      </c>
      <c r="H290" s="116" t="b">
        <v>0</v>
      </c>
      <c r="I290" s="116" t="b">
        <v>0</v>
      </c>
      <c r="J290" s="119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5.75" customHeight="1" x14ac:dyDescent="0.9">
      <c r="A291" s="116" t="str">
        <f>'PLANTILLA V6'!A291</f>
        <v>Re</v>
      </c>
      <c r="B291" s="116" t="str">
        <f>'PLANTILLA V6'!B291</f>
        <v>Cajita rectangular pequeña tamaño aprox: 11 x 5 cm x 1 cm (tipo de medicamento)</v>
      </c>
      <c r="C291" s="125">
        <f>'PLANTILLA V6'!C291</f>
        <v>1</v>
      </c>
      <c r="D291" s="116" t="str">
        <f>'PLANTILLA V6'!D291</f>
        <v>pza</v>
      </c>
      <c r="E291" s="125">
        <v>0</v>
      </c>
      <c r="F291" s="116" t="b">
        <v>0</v>
      </c>
      <c r="G291" s="116" t="b">
        <v>0</v>
      </c>
      <c r="H291" s="116" t="b">
        <v>0</v>
      </c>
      <c r="I291" s="116" t="b">
        <v>0</v>
      </c>
      <c r="J291" s="119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5.75" customHeight="1" x14ac:dyDescent="0.9">
      <c r="A292" s="116" t="str">
        <f>'PLANTILLA V6'!A292</f>
        <v>Re</v>
      </c>
      <c r="B292" s="116" t="str">
        <f>'PLANTILLA V6'!B292</f>
        <v>Cajita cuadrada tamaño aprox: 11 cm (tipo Kleenex)</v>
      </c>
      <c r="C292" s="125">
        <f>'PLANTILLA V6'!C292</f>
        <v>1</v>
      </c>
      <c r="D292" s="116" t="str">
        <f>'PLANTILLA V6'!D292</f>
        <v>pza</v>
      </c>
      <c r="E292" s="125">
        <v>0</v>
      </c>
      <c r="F292" s="116" t="b">
        <v>0</v>
      </c>
      <c r="G292" s="116" t="b">
        <v>0</v>
      </c>
      <c r="H292" s="116" t="b">
        <v>0</v>
      </c>
      <c r="I292" s="116" t="b">
        <v>0</v>
      </c>
      <c r="J292" s="119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5.75" customHeight="1" x14ac:dyDescent="0.9">
      <c r="A293" s="116" t="str">
        <f>'PLANTILLA V6'!A293</f>
        <v>Re</v>
      </c>
      <c r="B293" s="116" t="str">
        <f>'PLANTILLA V6'!B293</f>
        <v>Popote</v>
      </c>
      <c r="C293" s="125">
        <f>'PLANTILLA V6'!C293</f>
        <v>1</v>
      </c>
      <c r="D293" s="116" t="str">
        <f>'PLANTILLA V6'!D293</f>
        <v>pza</v>
      </c>
      <c r="E293" s="125">
        <v>0</v>
      </c>
      <c r="F293" s="116" t="b">
        <v>0</v>
      </c>
      <c r="G293" s="116" t="b">
        <v>0</v>
      </c>
      <c r="H293" s="116" t="b">
        <v>0</v>
      </c>
      <c r="I293" s="116" t="b">
        <v>0</v>
      </c>
      <c r="J293" s="119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5.75" customHeight="1" x14ac:dyDescent="0.9">
      <c r="A294" s="116" t="str">
        <f>'PLANTILLA V6'!A294</f>
        <v>Re</v>
      </c>
      <c r="B294" s="116" t="str">
        <f>'PLANTILLA V6'!B294</f>
        <v>Plastinudos o cincho de alambre (tipo sujetador para pan)</v>
      </c>
      <c r="C294" s="125">
        <f>'PLANTILLA V6'!C294</f>
        <v>1</v>
      </c>
      <c r="D294" s="116" t="str">
        <f>'PLANTILLA V6'!D294</f>
        <v>pza</v>
      </c>
      <c r="E294" s="125">
        <v>0</v>
      </c>
      <c r="F294" s="116" t="b">
        <v>0</v>
      </c>
      <c r="G294" s="116" t="b">
        <v>0</v>
      </c>
      <c r="H294" s="116" t="b">
        <v>0</v>
      </c>
      <c r="I294" s="116" t="b">
        <v>0</v>
      </c>
      <c r="J294" s="119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5.75" customHeight="1" x14ac:dyDescent="0.9">
      <c r="A295" s="116" t="str">
        <f>'PLANTILLA V6'!A295</f>
        <v>Re</v>
      </c>
      <c r="B295" s="116" t="str">
        <f>'PLANTILLA V6'!B295</f>
        <v>Cuchara desechable</v>
      </c>
      <c r="C295" s="125">
        <f>'PLANTILLA V6'!C295</f>
        <v>1</v>
      </c>
      <c r="D295" s="116" t="str">
        <f>'PLANTILLA V6'!D295</f>
        <v>pza</v>
      </c>
      <c r="E295" s="125">
        <v>0</v>
      </c>
      <c r="F295" s="116" t="b">
        <v>0</v>
      </c>
      <c r="G295" s="116" t="b">
        <v>0</v>
      </c>
      <c r="H295" s="116" t="b">
        <v>0</v>
      </c>
      <c r="I295" s="116" t="b">
        <v>0</v>
      </c>
      <c r="J295" s="119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5.75" customHeight="1" x14ac:dyDescent="0.9">
      <c r="A296" s="116" t="str">
        <f>'PLANTILLA V6'!A296</f>
        <v>Re</v>
      </c>
      <c r="B296" s="116" t="str">
        <f>'PLANTILLA V6'!B296</f>
        <v>Caja de cartón de zapátos o similar</v>
      </c>
      <c r="C296" s="125">
        <f>'PLANTILLA V6'!C296</f>
        <v>1</v>
      </c>
      <c r="D296" s="116" t="str">
        <f>'PLANTILLA V6'!D296</f>
        <v>pza</v>
      </c>
      <c r="E296" s="125">
        <v>0</v>
      </c>
      <c r="F296" s="116" t="b">
        <v>0</v>
      </c>
      <c r="G296" s="116" t="b">
        <v>0</v>
      </c>
      <c r="H296" s="116" t="b">
        <v>0</v>
      </c>
      <c r="I296" s="116" t="b">
        <v>0</v>
      </c>
      <c r="J296" s="119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5.75" customHeight="1" x14ac:dyDescent="0.9">
      <c r="A297" s="116" t="str">
        <f>'PLANTILLA V6'!A297</f>
        <v>Re</v>
      </c>
      <c r="B297" s="116" t="str">
        <f>'PLANTILLA V6'!B297</f>
        <v xml:space="preserve">Caja de cartón de 3mm espesor de 65 x 55 x 35 cm aproximadamente </v>
      </c>
      <c r="C297" s="125">
        <f>'PLANTILLA V6'!C297</f>
        <v>1</v>
      </c>
      <c r="D297" s="116" t="str">
        <f>'PLANTILLA V6'!D297</f>
        <v>pza</v>
      </c>
      <c r="E297" s="125">
        <v>0</v>
      </c>
      <c r="F297" s="116" t="b">
        <v>0</v>
      </c>
      <c r="G297" s="116" t="b">
        <v>0</v>
      </c>
      <c r="H297" s="116" t="b">
        <v>0</v>
      </c>
      <c r="I297" s="116" t="b">
        <v>0</v>
      </c>
      <c r="J297" s="119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5.75" customHeight="1" x14ac:dyDescent="0.9">
      <c r="A298" s="116" t="str">
        <f>'PLANTILLA V6'!A298</f>
        <v>Re</v>
      </c>
      <c r="B298" s="116" t="str">
        <f>'PLANTILLA V6'!B298</f>
        <v>Lámina de cartón de 3mm de espesor de 95 x 65 cm</v>
      </c>
      <c r="C298" s="125">
        <f>'PLANTILLA V6'!C298</f>
        <v>1</v>
      </c>
      <c r="D298" s="116" t="str">
        <f>'PLANTILLA V6'!D298</f>
        <v>pza</v>
      </c>
      <c r="E298" s="125">
        <v>0</v>
      </c>
      <c r="F298" s="116" t="b">
        <v>0</v>
      </c>
      <c r="G298" s="116" t="b">
        <v>0</v>
      </c>
      <c r="H298" s="116" t="b">
        <v>0</v>
      </c>
      <c r="I298" s="116" t="b">
        <v>0</v>
      </c>
      <c r="J298" s="119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5.75" customHeight="1" x14ac:dyDescent="0.9">
      <c r="A299" s="116" t="str">
        <f>'PLANTILLA V6'!A299</f>
        <v>Re</v>
      </c>
      <c r="B299" s="116" t="str">
        <f>'PLANTILLA V6'!B299</f>
        <v>Hojas de plantas</v>
      </c>
      <c r="C299" s="125">
        <f>'PLANTILLA V6'!C299</f>
        <v>1</v>
      </c>
      <c r="D299" s="116" t="str">
        <f>'PLANTILLA V6'!D299</f>
        <v>pza</v>
      </c>
      <c r="E299" s="125">
        <v>0</v>
      </c>
      <c r="F299" s="116" t="b">
        <v>0</v>
      </c>
      <c r="G299" s="116" t="b">
        <v>0</v>
      </c>
      <c r="H299" s="116" t="b">
        <v>0</v>
      </c>
      <c r="I299" s="116" t="b">
        <v>0</v>
      </c>
      <c r="J299" s="119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5.75" customHeight="1" x14ac:dyDescent="0.9">
      <c r="A300" s="112" t="str">
        <f>'PLANTILLA V6'!A300</f>
        <v>Re</v>
      </c>
      <c r="B300" s="112" t="str">
        <f>'PLANTILLA V6'!B300</f>
        <v>Papel Kraft</v>
      </c>
      <c r="C300" s="125">
        <f>'PLANTILLA V6'!C300</f>
        <v>1</v>
      </c>
      <c r="D300" s="116" t="str">
        <f>'PLANTILLA V6'!D300</f>
        <v>metro</v>
      </c>
      <c r="E300" s="125">
        <v>0</v>
      </c>
      <c r="F300" s="116" t="b">
        <v>0</v>
      </c>
      <c r="G300" s="116" t="b">
        <v>0</v>
      </c>
      <c r="H300" s="116" t="b">
        <v>0</v>
      </c>
      <c r="I300" s="116" t="b">
        <v>0</v>
      </c>
      <c r="J300" s="119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22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5.75" customHeight="1" x14ac:dyDescent="0.9">
      <c r="A301" s="112" t="str">
        <f>'PLANTILLA V6'!A301</f>
        <v>Re</v>
      </c>
      <c r="B301" s="112">
        <f>'PLANTILLA V6'!B301</f>
        <v>0</v>
      </c>
      <c r="C301" s="125">
        <f>'PLANTILLA V6'!C301</f>
        <v>1</v>
      </c>
      <c r="D301" s="116" t="str">
        <f>'PLANTILLA V6'!D301</f>
        <v>pza</v>
      </c>
      <c r="E301" s="125">
        <v>0</v>
      </c>
      <c r="F301" s="116" t="b">
        <v>0</v>
      </c>
      <c r="G301" s="116" t="b">
        <v>0</v>
      </c>
      <c r="H301" s="116" t="b">
        <v>0</v>
      </c>
      <c r="I301" s="116" t="b">
        <v>0</v>
      </c>
      <c r="J301" s="119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22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5.75" customHeight="1" x14ac:dyDescent="0.9">
      <c r="A302" s="116">
        <f>'PLANTILLA V6'!A302</f>
        <v>0</v>
      </c>
      <c r="B302" s="116">
        <f>'PLANTILLA V6'!B302</f>
        <v>0</v>
      </c>
      <c r="C302" s="125">
        <f>'PLANTILLA V6'!C302</f>
        <v>1</v>
      </c>
      <c r="D302" s="116" t="str">
        <f>'PLANTILLA V6'!D302</f>
        <v>pza</v>
      </c>
      <c r="E302" s="125">
        <v>0</v>
      </c>
      <c r="F302" s="116" t="b">
        <v>0</v>
      </c>
      <c r="G302" s="116" t="b">
        <v>0</v>
      </c>
      <c r="H302" s="116" t="b">
        <v>0</v>
      </c>
      <c r="I302" s="116" t="b">
        <v>0</v>
      </c>
      <c r="J302" s="119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5.75" customHeight="1" x14ac:dyDescent="0.9">
      <c r="A303" s="116">
        <f>'PLANTILLA V6'!A303</f>
        <v>0</v>
      </c>
      <c r="B303" s="116">
        <f>'PLANTILLA V6'!B303</f>
        <v>0</v>
      </c>
      <c r="C303" s="125">
        <f>'PLANTILLA V6'!C303</f>
        <v>1</v>
      </c>
      <c r="D303" s="116" t="str">
        <f>'PLANTILLA V6'!D303</f>
        <v>pza</v>
      </c>
      <c r="E303" s="125">
        <v>0</v>
      </c>
      <c r="F303" s="116" t="b">
        <v>0</v>
      </c>
      <c r="G303" s="116" t="b">
        <v>0</v>
      </c>
      <c r="H303" s="116" t="b">
        <v>0</v>
      </c>
      <c r="I303" s="116" t="b">
        <v>0</v>
      </c>
      <c r="J303" s="119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5.75" customHeight="1" x14ac:dyDescent="0.9">
      <c r="A304" s="116">
        <f>'PLANTILLA V6'!A304</f>
        <v>0</v>
      </c>
      <c r="B304" s="116">
        <f>'PLANTILLA V6'!B304</f>
        <v>0</v>
      </c>
      <c r="C304" s="125">
        <f>'PLANTILLA V6'!C304</f>
        <v>1</v>
      </c>
      <c r="D304" s="116" t="str">
        <f>'PLANTILLA V6'!D304</f>
        <v>pza</v>
      </c>
      <c r="E304" s="125">
        <v>0</v>
      </c>
      <c r="F304" s="116" t="b">
        <v>0</v>
      </c>
      <c r="G304" s="116" t="b">
        <v>0</v>
      </c>
      <c r="H304" s="116" t="b">
        <v>0</v>
      </c>
      <c r="I304" s="116" t="b">
        <v>0</v>
      </c>
      <c r="J304" s="119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5.75" customHeight="1" x14ac:dyDescent="0.9">
      <c r="A305" s="116">
        <f>'PLANTILLA V6'!A305</f>
        <v>0</v>
      </c>
      <c r="B305" s="116">
        <f>'PLANTILLA V6'!B305</f>
        <v>0</v>
      </c>
      <c r="C305" s="125">
        <f>'PLANTILLA V6'!C305</f>
        <v>1</v>
      </c>
      <c r="D305" s="116" t="str">
        <f>'PLANTILLA V6'!D305</f>
        <v>pza</v>
      </c>
      <c r="E305" s="125">
        <v>0</v>
      </c>
      <c r="F305" s="116" t="b">
        <v>0</v>
      </c>
      <c r="G305" s="116" t="b">
        <v>0</v>
      </c>
      <c r="H305" s="116" t="b">
        <v>0</v>
      </c>
      <c r="I305" s="116" t="b">
        <v>0</v>
      </c>
      <c r="J305" s="119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5.75" customHeight="1" x14ac:dyDescent="0.9">
      <c r="A306" s="116">
        <f>'PLANTILLA V6'!A306</f>
        <v>0</v>
      </c>
      <c r="B306" s="116">
        <f>'PLANTILLA V6'!B306</f>
        <v>0</v>
      </c>
      <c r="C306" s="125">
        <f>'PLANTILLA V6'!C306</f>
        <v>1</v>
      </c>
      <c r="D306" s="116" t="str">
        <f>'PLANTILLA V6'!D306</f>
        <v>pza</v>
      </c>
      <c r="E306" s="125">
        <v>0</v>
      </c>
      <c r="F306" s="116" t="b">
        <v>0</v>
      </c>
      <c r="G306" s="116" t="b">
        <v>0</v>
      </c>
      <c r="H306" s="116" t="b">
        <v>0</v>
      </c>
      <c r="I306" s="116" t="b">
        <v>0</v>
      </c>
      <c r="J306" s="119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5.75" customHeight="1" x14ac:dyDescent="0.9">
      <c r="A307" s="116">
        <f>'PLANTILLA V6'!A307</f>
        <v>0</v>
      </c>
      <c r="B307" s="116">
        <f>'PLANTILLA V6'!B307</f>
        <v>0</v>
      </c>
      <c r="C307" s="125">
        <f>'PLANTILLA V6'!C307</f>
        <v>1</v>
      </c>
      <c r="D307" s="116" t="str">
        <f>'PLANTILLA V6'!D307</f>
        <v>pza</v>
      </c>
      <c r="E307" s="125">
        <v>0</v>
      </c>
      <c r="F307" s="116" t="b">
        <v>0</v>
      </c>
      <c r="G307" s="116" t="b">
        <v>0</v>
      </c>
      <c r="H307" s="116" t="b">
        <v>0</v>
      </c>
      <c r="I307" s="116" t="b">
        <v>0</v>
      </c>
      <c r="J307" s="119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5.75" customHeight="1" x14ac:dyDescent="0.9">
      <c r="A308" s="116">
        <f>'PLANTILLA V6'!A308</f>
        <v>0</v>
      </c>
      <c r="B308" s="116">
        <f>'PLANTILLA V6'!B308</f>
        <v>0</v>
      </c>
      <c r="C308" s="125">
        <f>'PLANTILLA V6'!C308</f>
        <v>1</v>
      </c>
      <c r="D308" s="116" t="str">
        <f>'PLANTILLA V6'!D308</f>
        <v>pza</v>
      </c>
      <c r="E308" s="125">
        <v>0</v>
      </c>
      <c r="F308" s="116" t="b">
        <v>0</v>
      </c>
      <c r="G308" s="116" t="b">
        <v>0</v>
      </c>
      <c r="H308" s="116" t="b">
        <v>0</v>
      </c>
      <c r="I308" s="116" t="b">
        <v>0</v>
      </c>
      <c r="J308" s="119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5.75" customHeight="1" x14ac:dyDescent="0.9">
      <c r="A309" s="116">
        <f>'PLANTILLA V6'!A309</f>
        <v>0</v>
      </c>
      <c r="B309" s="116">
        <f>'PLANTILLA V6'!B309</f>
        <v>0</v>
      </c>
      <c r="C309" s="125">
        <f>'PLANTILLA V6'!C309</f>
        <v>1</v>
      </c>
      <c r="D309" s="116" t="str">
        <f>'PLANTILLA V6'!D309</f>
        <v>pza</v>
      </c>
      <c r="E309" s="125">
        <v>0</v>
      </c>
      <c r="F309" s="116" t="b">
        <v>0</v>
      </c>
      <c r="G309" s="116" t="b">
        <v>0</v>
      </c>
      <c r="H309" s="116" t="b">
        <v>0</v>
      </c>
      <c r="I309" s="116" t="b">
        <v>0</v>
      </c>
      <c r="J309" s="119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5.75" customHeight="1" x14ac:dyDescent="0.9">
      <c r="A310" s="124">
        <f>'PLANTILLA V6'!A310</f>
        <v>0</v>
      </c>
      <c r="B310" s="116">
        <f>'PLANTILLA V6'!B310</f>
        <v>0</v>
      </c>
      <c r="C310" s="125">
        <f>'PLANTILLA V6'!C310</f>
        <v>1</v>
      </c>
      <c r="D310" s="116" t="str">
        <f>'PLANTILLA V6'!D310</f>
        <v>pza</v>
      </c>
      <c r="E310" s="125">
        <v>0</v>
      </c>
      <c r="F310" s="116" t="b">
        <v>0</v>
      </c>
      <c r="G310" s="116" t="b">
        <v>0</v>
      </c>
      <c r="H310" s="116" t="b">
        <v>0</v>
      </c>
      <c r="I310" s="116" t="b">
        <v>0</v>
      </c>
      <c r="J310" s="119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5.75" customHeight="1" x14ac:dyDescent="0.9">
      <c r="A311" s="116">
        <f>'PLANTILLA V6'!A311</f>
        <v>0</v>
      </c>
      <c r="B311" s="116">
        <f>'PLANTILLA V6'!B311</f>
        <v>0</v>
      </c>
      <c r="C311" s="125">
        <f>'PLANTILLA V6'!C311</f>
        <v>1</v>
      </c>
      <c r="D311" s="116" t="str">
        <f>'PLANTILLA V6'!D311</f>
        <v>pza</v>
      </c>
      <c r="E311" s="125">
        <v>0</v>
      </c>
      <c r="F311" s="116" t="b">
        <v>0</v>
      </c>
      <c r="G311" s="116" t="b">
        <v>0</v>
      </c>
      <c r="H311" s="116" t="b">
        <v>0</v>
      </c>
      <c r="I311" s="116" t="b">
        <v>0</v>
      </c>
      <c r="J311" s="119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5.75" customHeight="1" x14ac:dyDescent="0.9">
      <c r="A312" s="116">
        <f>'PLANTILLA V6'!A312</f>
        <v>0</v>
      </c>
      <c r="B312" s="116">
        <f>'PLANTILLA V6'!B312</f>
        <v>0</v>
      </c>
      <c r="C312" s="125">
        <f>'PLANTILLA V6'!C312</f>
        <v>1</v>
      </c>
      <c r="D312" s="116" t="str">
        <f>'PLANTILLA V6'!D312</f>
        <v>pza</v>
      </c>
      <c r="E312" s="125">
        <v>0</v>
      </c>
      <c r="F312" s="116" t="b">
        <v>0</v>
      </c>
      <c r="G312" s="116" t="b">
        <v>0</v>
      </c>
      <c r="H312" s="116" t="b">
        <v>0</v>
      </c>
      <c r="I312" s="116" t="b">
        <v>0</v>
      </c>
      <c r="J312" s="119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5.75" customHeight="1" x14ac:dyDescent="0.9">
      <c r="A313" s="116">
        <f>'PLANTILLA V6'!A313</f>
        <v>0</v>
      </c>
      <c r="B313" s="116">
        <f>'PLANTILLA V6'!B313</f>
        <v>0</v>
      </c>
      <c r="C313" s="125">
        <f>'PLANTILLA V6'!C313</f>
        <v>1</v>
      </c>
      <c r="D313" s="116" t="str">
        <f>'PLANTILLA V6'!D313</f>
        <v>pza</v>
      </c>
      <c r="E313" s="125">
        <v>0</v>
      </c>
      <c r="F313" s="116" t="b">
        <v>0</v>
      </c>
      <c r="G313" s="116" t="b">
        <v>0</v>
      </c>
      <c r="H313" s="116" t="b">
        <v>0</v>
      </c>
      <c r="I313" s="116" t="b">
        <v>0</v>
      </c>
      <c r="J313" s="119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5.75" customHeight="1" x14ac:dyDescent="0.9">
      <c r="A314" s="116">
        <f>'PLANTILLA V6'!A314</f>
        <v>0</v>
      </c>
      <c r="B314" s="116">
        <f>'PLANTILLA V6'!B314</f>
        <v>0</v>
      </c>
      <c r="C314" s="125">
        <f>'PLANTILLA V6'!C314</f>
        <v>1</v>
      </c>
      <c r="D314" s="116" t="str">
        <f>'PLANTILLA V6'!D314</f>
        <v>pza</v>
      </c>
      <c r="E314" s="125">
        <v>0</v>
      </c>
      <c r="F314" s="116" t="b">
        <v>0</v>
      </c>
      <c r="G314" s="116" t="b">
        <v>0</v>
      </c>
      <c r="H314" s="116" t="b">
        <v>0</v>
      </c>
      <c r="I314" s="116" t="b">
        <v>0</v>
      </c>
      <c r="J314" s="119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5.75" customHeight="1" x14ac:dyDescent="0.9">
      <c r="A315" s="116">
        <f>'PLANTILLA V6'!A315</f>
        <v>0</v>
      </c>
      <c r="B315" s="116">
        <f>'PLANTILLA V6'!B315</f>
        <v>0</v>
      </c>
      <c r="C315" s="125">
        <f>'PLANTILLA V6'!C315</f>
        <v>1</v>
      </c>
      <c r="D315" s="116" t="str">
        <f>'PLANTILLA V6'!D315</f>
        <v>pza</v>
      </c>
      <c r="E315" s="125">
        <v>0</v>
      </c>
      <c r="F315" s="116" t="b">
        <v>0</v>
      </c>
      <c r="G315" s="116" t="b">
        <v>0</v>
      </c>
      <c r="H315" s="116" t="b">
        <v>0</v>
      </c>
      <c r="I315" s="116" t="b">
        <v>0</v>
      </c>
      <c r="J315" s="119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5.75" customHeight="1" x14ac:dyDescent="0.9">
      <c r="A316" s="116">
        <f>'PLANTILLA V6'!A316</f>
        <v>0</v>
      </c>
      <c r="B316" s="116">
        <f>'PLANTILLA V6'!B316</f>
        <v>0</v>
      </c>
      <c r="C316" s="125">
        <f>'PLANTILLA V6'!C316</f>
        <v>1</v>
      </c>
      <c r="D316" s="116" t="str">
        <f>'PLANTILLA V6'!D316</f>
        <v>pza</v>
      </c>
      <c r="E316" s="125">
        <v>0</v>
      </c>
      <c r="F316" s="116" t="b">
        <v>0</v>
      </c>
      <c r="G316" s="116" t="b">
        <v>0</v>
      </c>
      <c r="H316" s="116" t="b">
        <v>0</v>
      </c>
      <c r="I316" s="116" t="b">
        <v>0</v>
      </c>
      <c r="J316" s="119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5.75" customHeight="1" x14ac:dyDescent="0.9">
      <c r="A317" s="116">
        <f>'PLANTILLA V6'!A317</f>
        <v>0</v>
      </c>
      <c r="B317" s="116">
        <f>'PLANTILLA V6'!B317</f>
        <v>0</v>
      </c>
      <c r="C317" s="125">
        <f>'PLANTILLA V6'!C317</f>
        <v>1</v>
      </c>
      <c r="D317" s="116" t="str">
        <f>'PLANTILLA V6'!D317</f>
        <v>pza</v>
      </c>
      <c r="E317" s="125">
        <v>0</v>
      </c>
      <c r="F317" s="116" t="b">
        <v>0</v>
      </c>
      <c r="G317" s="116" t="b">
        <v>0</v>
      </c>
      <c r="H317" s="116" t="b">
        <v>0</v>
      </c>
      <c r="I317" s="116" t="b">
        <v>0</v>
      </c>
      <c r="J317" s="119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5.75" customHeight="1" x14ac:dyDescent="0.9">
      <c r="A318" s="116">
        <f>'PLANTILLA V6'!A318</f>
        <v>0</v>
      </c>
      <c r="B318" s="116">
        <f>'PLANTILLA V6'!B318</f>
        <v>0</v>
      </c>
      <c r="C318" s="125">
        <f>'PLANTILLA V6'!C318</f>
        <v>1</v>
      </c>
      <c r="D318" s="116" t="str">
        <f>'PLANTILLA V6'!D318</f>
        <v>pza</v>
      </c>
      <c r="E318" s="125">
        <v>0</v>
      </c>
      <c r="F318" s="116" t="b">
        <v>0</v>
      </c>
      <c r="G318" s="116" t="b">
        <v>0</v>
      </c>
      <c r="H318" s="116" t="b">
        <v>0</v>
      </c>
      <c r="I318" s="116" t="b">
        <v>0</v>
      </c>
      <c r="J318" s="119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5.75" customHeight="1" x14ac:dyDescent="0.9">
      <c r="A319" s="116">
        <f>'PLANTILLA V6'!A319</f>
        <v>0</v>
      </c>
      <c r="B319" s="116">
        <f>'PLANTILLA V6'!B319</f>
        <v>0</v>
      </c>
      <c r="C319" s="125">
        <f>'PLANTILLA V6'!C319</f>
        <v>1</v>
      </c>
      <c r="D319" s="116" t="str">
        <f>'PLANTILLA V6'!D319</f>
        <v>pza</v>
      </c>
      <c r="E319" s="125">
        <v>0</v>
      </c>
      <c r="F319" s="116" t="b">
        <v>0</v>
      </c>
      <c r="G319" s="116" t="b">
        <v>0</v>
      </c>
      <c r="H319" s="116" t="b">
        <v>0</v>
      </c>
      <c r="I319" s="116" t="b">
        <v>0</v>
      </c>
      <c r="J319" s="119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5.75" customHeight="1" x14ac:dyDescent="0.9">
      <c r="A320" s="116">
        <f>'PLANTILLA V6'!A320</f>
        <v>0</v>
      </c>
      <c r="B320" s="116">
        <f>'PLANTILLA V6'!B320</f>
        <v>0</v>
      </c>
      <c r="C320" s="125">
        <f>'PLANTILLA V6'!C320</f>
        <v>1</v>
      </c>
      <c r="D320" s="116" t="str">
        <f>'PLANTILLA V6'!D320</f>
        <v>pza</v>
      </c>
      <c r="E320" s="125">
        <v>0</v>
      </c>
      <c r="F320" s="116" t="b">
        <v>0</v>
      </c>
      <c r="G320" s="116" t="b">
        <v>0</v>
      </c>
      <c r="H320" s="116" t="b">
        <v>0</v>
      </c>
      <c r="I320" s="116" t="b">
        <v>0</v>
      </c>
      <c r="J320" s="119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5.75" customHeight="1" x14ac:dyDescent="0.9">
      <c r="A321" s="116">
        <f>'PLANTILLA V6'!A321</f>
        <v>0</v>
      </c>
      <c r="B321" s="116">
        <f>'PLANTILLA V6'!B321</f>
        <v>0</v>
      </c>
      <c r="C321" s="125">
        <f>'PLANTILLA V6'!C321</f>
        <v>1</v>
      </c>
      <c r="D321" s="116" t="str">
        <f>'PLANTILLA V6'!D321</f>
        <v>pza</v>
      </c>
      <c r="E321" s="125">
        <v>0</v>
      </c>
      <c r="F321" s="116" t="b">
        <v>0</v>
      </c>
      <c r="G321" s="116" t="b">
        <v>0</v>
      </c>
      <c r="H321" s="116" t="b">
        <v>0</v>
      </c>
      <c r="I321" s="116" t="b">
        <v>0</v>
      </c>
      <c r="J321" s="119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5.75" customHeight="1" x14ac:dyDescent="0.9">
      <c r="A322" s="116">
        <f>'PLANTILLA V6'!A322</f>
        <v>0</v>
      </c>
      <c r="B322" s="116">
        <f>'PLANTILLA V6'!B322</f>
        <v>0</v>
      </c>
      <c r="C322" s="125">
        <f>'PLANTILLA V6'!C322</f>
        <v>1</v>
      </c>
      <c r="D322" s="116" t="str">
        <f>'PLANTILLA V6'!D322</f>
        <v>pza</v>
      </c>
      <c r="E322" s="125">
        <v>0</v>
      </c>
      <c r="F322" s="116" t="b">
        <v>0</v>
      </c>
      <c r="G322" s="116" t="b">
        <v>0</v>
      </c>
      <c r="H322" s="116" t="b">
        <v>0</v>
      </c>
      <c r="I322" s="116" t="b">
        <v>0</v>
      </c>
      <c r="J322" s="119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5.75" customHeight="1" x14ac:dyDescent="0.9">
      <c r="A323" s="116">
        <f>'PLANTILLA V6'!A323</f>
        <v>0</v>
      </c>
      <c r="B323" s="116">
        <f>'PLANTILLA V6'!B323</f>
        <v>0</v>
      </c>
      <c r="C323" s="125">
        <f>'PLANTILLA V6'!C323</f>
        <v>1</v>
      </c>
      <c r="D323" s="116" t="str">
        <f>'PLANTILLA V6'!D323</f>
        <v>pza</v>
      </c>
      <c r="E323" s="125">
        <v>0</v>
      </c>
      <c r="F323" s="116" t="b">
        <v>0</v>
      </c>
      <c r="G323" s="116" t="b">
        <v>0</v>
      </c>
      <c r="H323" s="116" t="b">
        <v>0</v>
      </c>
      <c r="I323" s="116" t="b">
        <v>0</v>
      </c>
      <c r="J323" s="119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5.75" customHeight="1" x14ac:dyDescent="0.9">
      <c r="A324" s="116">
        <f>'PLANTILLA V6'!A324</f>
        <v>0</v>
      </c>
      <c r="B324" s="116">
        <f>'PLANTILLA V6'!B324</f>
        <v>0</v>
      </c>
      <c r="C324" s="125">
        <f>'PLANTILLA V6'!C324</f>
        <v>1</v>
      </c>
      <c r="D324" s="116" t="str">
        <f>'PLANTILLA V6'!D324</f>
        <v>pza</v>
      </c>
      <c r="E324" s="125">
        <v>0</v>
      </c>
      <c r="F324" s="116" t="b">
        <v>0</v>
      </c>
      <c r="G324" s="116" t="b">
        <v>0</v>
      </c>
      <c r="H324" s="116" t="b">
        <v>0</v>
      </c>
      <c r="I324" s="116" t="b">
        <v>0</v>
      </c>
      <c r="J324" s="119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5.75" customHeight="1" x14ac:dyDescent="0.9">
      <c r="A325" s="116">
        <f>'PLANTILLA V6'!A325</f>
        <v>0</v>
      </c>
      <c r="B325" s="116">
        <f>'PLANTILLA V6'!B325</f>
        <v>0</v>
      </c>
      <c r="C325" s="125">
        <f>'PLANTILLA V6'!C325</f>
        <v>1</v>
      </c>
      <c r="D325" s="116" t="str">
        <f>'PLANTILLA V6'!D325</f>
        <v>pza</v>
      </c>
      <c r="E325" s="125">
        <v>0</v>
      </c>
      <c r="F325" s="116" t="b">
        <v>0</v>
      </c>
      <c r="G325" s="116" t="b">
        <v>0</v>
      </c>
      <c r="H325" s="116" t="b">
        <v>0</v>
      </c>
      <c r="I325" s="116" t="b">
        <v>0</v>
      </c>
      <c r="J325" s="119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5.75" customHeight="1" x14ac:dyDescent="0.9">
      <c r="A326" s="116">
        <f>'PLANTILLA V6'!A326</f>
        <v>0</v>
      </c>
      <c r="B326" s="116">
        <f>'PLANTILLA V6'!B326</f>
        <v>0</v>
      </c>
      <c r="C326" s="125">
        <f>'PLANTILLA V6'!C326</f>
        <v>1</v>
      </c>
      <c r="D326" s="116" t="str">
        <f>'PLANTILLA V6'!D326</f>
        <v>pza</v>
      </c>
      <c r="E326" s="125">
        <v>0</v>
      </c>
      <c r="F326" s="116" t="b">
        <v>0</v>
      </c>
      <c r="G326" s="116" t="b">
        <v>0</v>
      </c>
      <c r="H326" s="116" t="b">
        <v>0</v>
      </c>
      <c r="I326" s="116" t="b">
        <v>0</v>
      </c>
      <c r="J326" s="119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5.75" customHeight="1" x14ac:dyDescent="0.9">
      <c r="A327" s="116">
        <f>'PLANTILLA V6'!A327</f>
        <v>0</v>
      </c>
      <c r="B327" s="116">
        <f>'PLANTILLA V6'!B327</f>
        <v>0</v>
      </c>
      <c r="C327" s="125">
        <f>'PLANTILLA V6'!C327</f>
        <v>1</v>
      </c>
      <c r="D327" s="116" t="str">
        <f>'PLANTILLA V6'!D327</f>
        <v>pza</v>
      </c>
      <c r="E327" s="125">
        <v>0</v>
      </c>
      <c r="F327" s="116" t="b">
        <v>0</v>
      </c>
      <c r="G327" s="116" t="b">
        <v>0</v>
      </c>
      <c r="H327" s="116" t="b">
        <v>0</v>
      </c>
      <c r="I327" s="116" t="b">
        <v>0</v>
      </c>
      <c r="J327" s="119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5.75" customHeight="1" x14ac:dyDescent="0.9">
      <c r="A328" s="116">
        <f>'PLANTILLA V6'!A328</f>
        <v>0</v>
      </c>
      <c r="B328" s="116">
        <f>'PLANTILLA V6'!B328</f>
        <v>0</v>
      </c>
      <c r="C328" s="125">
        <f>'PLANTILLA V6'!C328</f>
        <v>1</v>
      </c>
      <c r="D328" s="116" t="str">
        <f>'PLANTILLA V6'!D328</f>
        <v>pza</v>
      </c>
      <c r="E328" s="125">
        <v>0</v>
      </c>
      <c r="F328" s="116" t="b">
        <v>0</v>
      </c>
      <c r="G328" s="116" t="b">
        <v>0</v>
      </c>
      <c r="H328" s="116" t="b">
        <v>0</v>
      </c>
      <c r="I328" s="116" t="b">
        <v>0</v>
      </c>
      <c r="J328" s="119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5.75" customHeight="1" x14ac:dyDescent="0.9">
      <c r="A329" s="116">
        <f>'PLANTILLA V6'!A329</f>
        <v>0</v>
      </c>
      <c r="B329" s="116">
        <f>'PLANTILLA V6'!B329</f>
        <v>0</v>
      </c>
      <c r="C329" s="125">
        <f>'PLANTILLA V6'!C329</f>
        <v>1</v>
      </c>
      <c r="D329" s="116" t="str">
        <f>'PLANTILLA V6'!D329</f>
        <v>pza</v>
      </c>
      <c r="E329" s="125">
        <v>0</v>
      </c>
      <c r="F329" s="116" t="b">
        <v>0</v>
      </c>
      <c r="G329" s="116" t="b">
        <v>0</v>
      </c>
      <c r="H329" s="116" t="b">
        <v>0</v>
      </c>
      <c r="I329" s="116" t="b">
        <v>0</v>
      </c>
      <c r="J329" s="119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5.75" customHeight="1" x14ac:dyDescent="0.9">
      <c r="A330" s="116">
        <f>'PLANTILLA V6'!A330</f>
        <v>0</v>
      </c>
      <c r="B330" s="116">
        <f>'PLANTILLA V6'!B330</f>
        <v>0</v>
      </c>
      <c r="C330" s="125">
        <f>'PLANTILLA V6'!C330</f>
        <v>1</v>
      </c>
      <c r="D330" s="116" t="str">
        <f>'PLANTILLA V6'!D330</f>
        <v>pza</v>
      </c>
      <c r="E330" s="125">
        <v>0</v>
      </c>
      <c r="F330" s="116" t="b">
        <v>0</v>
      </c>
      <c r="G330" s="116" t="b">
        <v>0</v>
      </c>
      <c r="H330" s="116" t="b">
        <v>0</v>
      </c>
      <c r="I330" s="116" t="b">
        <v>0</v>
      </c>
      <c r="J330" s="119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5.75" customHeight="1" x14ac:dyDescent="0.9">
      <c r="A331" s="116">
        <f>'PLANTILLA V6'!A331</f>
        <v>0</v>
      </c>
      <c r="B331" s="116">
        <f>'PLANTILLA V6'!B331</f>
        <v>0</v>
      </c>
      <c r="C331" s="125">
        <f>'PLANTILLA V6'!C331</f>
        <v>1</v>
      </c>
      <c r="D331" s="116" t="str">
        <f>'PLANTILLA V6'!D331</f>
        <v>pza</v>
      </c>
      <c r="E331" s="125">
        <v>0</v>
      </c>
      <c r="F331" s="116" t="b">
        <v>0</v>
      </c>
      <c r="G331" s="116" t="b">
        <v>0</v>
      </c>
      <c r="H331" s="116" t="b">
        <v>0</v>
      </c>
      <c r="I331" s="116" t="b">
        <v>0</v>
      </c>
      <c r="J331" s="119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5.75" customHeight="1" x14ac:dyDescent="0.9">
      <c r="A332" s="116">
        <f>'PLANTILLA V6'!A332</f>
        <v>0</v>
      </c>
      <c r="B332" s="116">
        <f>'PLANTILLA V6'!B332</f>
        <v>0</v>
      </c>
      <c r="C332" s="125">
        <f>'PLANTILLA V6'!C332</f>
        <v>1</v>
      </c>
      <c r="D332" s="116" t="str">
        <f>'PLANTILLA V6'!D332</f>
        <v>pza</v>
      </c>
      <c r="E332" s="125">
        <v>0</v>
      </c>
      <c r="F332" s="116" t="b">
        <v>0</v>
      </c>
      <c r="G332" s="116" t="b">
        <v>0</v>
      </c>
      <c r="H332" s="116" t="b">
        <v>0</v>
      </c>
      <c r="I332" s="116" t="b">
        <v>0</v>
      </c>
      <c r="J332" s="119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5.75" customHeight="1" x14ac:dyDescent="0.9">
      <c r="A333" s="116">
        <f>'PLANTILLA V6'!A333</f>
        <v>0</v>
      </c>
      <c r="B333" s="116">
        <f>'PLANTILLA V6'!B333</f>
        <v>0</v>
      </c>
      <c r="C333" s="125">
        <f>'PLANTILLA V6'!C333</f>
        <v>1</v>
      </c>
      <c r="D333" s="116" t="str">
        <f>'PLANTILLA V6'!D333</f>
        <v>pza</v>
      </c>
      <c r="E333" s="125">
        <v>0</v>
      </c>
      <c r="F333" s="116" t="b">
        <v>0</v>
      </c>
      <c r="G333" s="116" t="b">
        <v>0</v>
      </c>
      <c r="H333" s="116" t="b">
        <v>0</v>
      </c>
      <c r="I333" s="116" t="b">
        <v>0</v>
      </c>
      <c r="J333" s="119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5.75" customHeight="1" x14ac:dyDescent="0.9">
      <c r="A334" s="116">
        <f>'PLANTILLA V6'!A334</f>
        <v>0</v>
      </c>
      <c r="B334" s="116">
        <f>'PLANTILLA V6'!B334</f>
        <v>0</v>
      </c>
      <c r="C334" s="125">
        <f>'PLANTILLA V6'!C334</f>
        <v>1</v>
      </c>
      <c r="D334" s="116" t="str">
        <f>'PLANTILLA V6'!D334</f>
        <v>pza</v>
      </c>
      <c r="E334" s="125">
        <v>0</v>
      </c>
      <c r="F334" s="116" t="b">
        <v>0</v>
      </c>
      <c r="G334" s="116" t="b">
        <v>0</v>
      </c>
      <c r="H334" s="116" t="b">
        <v>0</v>
      </c>
      <c r="I334" s="116" t="b">
        <v>0</v>
      </c>
      <c r="J334" s="119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5.75" customHeight="1" x14ac:dyDescent="0.9">
      <c r="A335" s="116">
        <f>'PLANTILLA V6'!A335</f>
        <v>0</v>
      </c>
      <c r="B335" s="116">
        <f>'PLANTILLA V6'!B335</f>
        <v>0</v>
      </c>
      <c r="C335" s="125">
        <f>'PLANTILLA V6'!C335</f>
        <v>1</v>
      </c>
      <c r="D335" s="116" t="str">
        <f>'PLANTILLA V6'!D335</f>
        <v>pza</v>
      </c>
      <c r="E335" s="125">
        <v>0</v>
      </c>
      <c r="F335" s="116" t="b">
        <v>0</v>
      </c>
      <c r="G335" s="116" t="b">
        <v>0</v>
      </c>
      <c r="H335" s="116" t="b">
        <v>0</v>
      </c>
      <c r="I335" s="116" t="b">
        <v>0</v>
      </c>
      <c r="J335" s="119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5.75" customHeight="1" x14ac:dyDescent="0.9">
      <c r="A336" s="116">
        <f>'PLANTILLA V6'!A336</f>
        <v>0</v>
      </c>
      <c r="B336" s="116">
        <f>'PLANTILLA V6'!B336</f>
        <v>0</v>
      </c>
      <c r="C336" s="125">
        <f>'PLANTILLA V6'!C336</f>
        <v>1</v>
      </c>
      <c r="D336" s="116" t="str">
        <f>'PLANTILLA V6'!D336</f>
        <v>pza</v>
      </c>
      <c r="E336" s="125">
        <v>0</v>
      </c>
      <c r="F336" s="116" t="b">
        <v>0</v>
      </c>
      <c r="G336" s="116" t="b">
        <v>0</v>
      </c>
      <c r="H336" s="116" t="b">
        <v>0</v>
      </c>
      <c r="I336" s="116" t="b">
        <v>0</v>
      </c>
      <c r="J336" s="119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5.75" customHeight="1" x14ac:dyDescent="0.9">
      <c r="A337" s="116">
        <f>'PLANTILLA V6'!A337</f>
        <v>0</v>
      </c>
      <c r="B337" s="116">
        <f>'PLANTILLA V6'!B337</f>
        <v>0</v>
      </c>
      <c r="C337" s="125">
        <f>'PLANTILLA V6'!C337</f>
        <v>1</v>
      </c>
      <c r="D337" s="116" t="str">
        <f>'PLANTILLA V6'!D337</f>
        <v>pza</v>
      </c>
      <c r="E337" s="125">
        <v>0</v>
      </c>
      <c r="F337" s="116" t="b">
        <v>0</v>
      </c>
      <c r="G337" s="116" t="b">
        <v>0</v>
      </c>
      <c r="H337" s="116" t="b">
        <v>0</v>
      </c>
      <c r="I337" s="116" t="b">
        <v>0</v>
      </c>
      <c r="J337" s="119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5.75" customHeight="1" x14ac:dyDescent="0.9">
      <c r="A338" s="116">
        <f>'PLANTILLA V6'!A338</f>
        <v>0</v>
      </c>
      <c r="B338" s="116">
        <f>'PLANTILLA V6'!B338</f>
        <v>0</v>
      </c>
      <c r="C338" s="125">
        <f>'PLANTILLA V6'!C338</f>
        <v>1</v>
      </c>
      <c r="D338" s="116" t="str">
        <f>'PLANTILLA V6'!D338</f>
        <v>pza</v>
      </c>
      <c r="E338" s="125">
        <v>0</v>
      </c>
      <c r="F338" s="116" t="b">
        <v>0</v>
      </c>
      <c r="G338" s="116" t="b">
        <v>0</v>
      </c>
      <c r="H338" s="116" t="b">
        <v>0</v>
      </c>
      <c r="I338" s="116" t="b">
        <v>0</v>
      </c>
      <c r="J338" s="119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5.75" customHeight="1" x14ac:dyDescent="0.9">
      <c r="A339" s="116">
        <f>'PLANTILLA V6'!A339</f>
        <v>0</v>
      </c>
      <c r="B339" s="116">
        <f>'PLANTILLA V6'!B339</f>
        <v>0</v>
      </c>
      <c r="C339" s="116">
        <f>'PLANTILLA V6'!C339</f>
        <v>0</v>
      </c>
      <c r="D339" s="116">
        <f>'PLANTILLA V6'!D339</f>
        <v>0</v>
      </c>
      <c r="E339" s="125"/>
      <c r="F339" s="116"/>
      <c r="G339" s="116"/>
      <c r="H339" s="116"/>
      <c r="I339" s="116"/>
      <c r="J339" s="119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5.75" customHeight="1" x14ac:dyDescent="0.9">
      <c r="A340" s="116">
        <f>'PLANTILLA V6'!A340</f>
        <v>0</v>
      </c>
      <c r="B340" s="116">
        <f>'PLANTILLA V6'!B340</f>
        <v>0</v>
      </c>
      <c r="C340" s="116">
        <f>'PLANTILLA V6'!C340</f>
        <v>0</v>
      </c>
      <c r="D340" s="116">
        <f>'PLANTILLA V6'!D340</f>
        <v>0</v>
      </c>
      <c r="E340" s="125"/>
      <c r="F340" s="116"/>
      <c r="G340" s="116"/>
      <c r="H340" s="116"/>
      <c r="I340" s="116"/>
      <c r="J340" s="119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5.75" customHeight="1" x14ac:dyDescent="0.9">
      <c r="A341" s="116">
        <f>'PLANTILLA V6'!A341</f>
        <v>0</v>
      </c>
      <c r="B341" s="116">
        <f>'PLANTILLA V6'!B341</f>
        <v>0</v>
      </c>
      <c r="C341" s="116">
        <f>'PLANTILLA V6'!C341</f>
        <v>0</v>
      </c>
      <c r="D341" s="116">
        <f>'PLANTILLA V6'!D341</f>
        <v>0</v>
      </c>
      <c r="E341" s="125"/>
      <c r="F341" s="116"/>
      <c r="G341" s="116"/>
      <c r="H341" s="116"/>
      <c r="I341" s="116"/>
      <c r="J341" s="119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5.75" customHeight="1" x14ac:dyDescent="0.9">
      <c r="A342" s="116">
        <f>'PLANTILLA V6'!A342</f>
        <v>0</v>
      </c>
      <c r="B342" s="116">
        <f>'PLANTILLA V6'!B342</f>
        <v>0</v>
      </c>
      <c r="C342" s="116">
        <f>'PLANTILLA V6'!C342</f>
        <v>0</v>
      </c>
      <c r="D342" s="116">
        <f>'PLANTILLA V6'!D342</f>
        <v>0</v>
      </c>
      <c r="E342" s="125"/>
      <c r="F342" s="116"/>
      <c r="G342" s="116"/>
      <c r="H342" s="116"/>
      <c r="I342" s="116"/>
      <c r="J342" s="119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5.75" customHeight="1" x14ac:dyDescent="0.9">
      <c r="A343" s="116">
        <f>'PLANTILLA V6'!A343</f>
        <v>0</v>
      </c>
      <c r="B343" s="116">
        <f>'PLANTILLA V6'!B343</f>
        <v>0</v>
      </c>
      <c r="C343" s="116">
        <f>'PLANTILLA V6'!C343</f>
        <v>0</v>
      </c>
      <c r="D343" s="116">
        <f>'PLANTILLA V6'!D343</f>
        <v>0</v>
      </c>
      <c r="E343" s="125"/>
      <c r="F343" s="116"/>
      <c r="G343" s="116"/>
      <c r="H343" s="116"/>
      <c r="I343" s="116"/>
      <c r="J343" s="119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5.75" customHeight="1" x14ac:dyDescent="0.9">
      <c r="A344" s="116">
        <f>'PLANTILLA V6'!A344</f>
        <v>0</v>
      </c>
      <c r="B344" s="116">
        <f>'PLANTILLA V6'!B344</f>
        <v>0</v>
      </c>
      <c r="C344" s="116">
        <f>'PLANTILLA V6'!C344</f>
        <v>0</v>
      </c>
      <c r="D344" s="116">
        <f>'PLANTILLA V6'!D344</f>
        <v>0</v>
      </c>
      <c r="E344" s="125"/>
      <c r="F344" s="116"/>
      <c r="G344" s="116"/>
      <c r="H344" s="116"/>
      <c r="I344" s="116"/>
      <c r="J344" s="119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5.75" customHeight="1" x14ac:dyDescent="0.9">
      <c r="A345" s="116">
        <f>'PLANTILLA V6'!A345</f>
        <v>0</v>
      </c>
      <c r="B345" s="116">
        <f>'PLANTILLA V6'!B345</f>
        <v>0</v>
      </c>
      <c r="C345" s="116">
        <f>'PLANTILLA V6'!C345</f>
        <v>0</v>
      </c>
      <c r="D345" s="116">
        <f>'PLANTILLA V6'!D345</f>
        <v>0</v>
      </c>
      <c r="E345" s="125"/>
      <c r="F345" s="116"/>
      <c r="G345" s="116"/>
      <c r="H345" s="116"/>
      <c r="I345" s="116"/>
      <c r="J345" s="119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5.75" customHeight="1" x14ac:dyDescent="0.9">
      <c r="A346" s="116">
        <f>'PLANTILLA V6'!A346</f>
        <v>0</v>
      </c>
      <c r="B346" s="116">
        <f>'PLANTILLA V6'!B346</f>
        <v>0</v>
      </c>
      <c r="C346" s="116">
        <f>'PLANTILLA V6'!C346</f>
        <v>0</v>
      </c>
      <c r="D346" s="116">
        <f>'PLANTILLA V6'!D346</f>
        <v>0</v>
      </c>
      <c r="E346" s="125"/>
      <c r="F346" s="116"/>
      <c r="G346" s="116"/>
      <c r="H346" s="116"/>
      <c r="I346" s="116"/>
      <c r="J346" s="119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5.75" customHeight="1" x14ac:dyDescent="0.9">
      <c r="A347" s="116">
        <f>'PLANTILLA V6'!A347</f>
        <v>0</v>
      </c>
      <c r="B347" s="116">
        <f>'PLANTILLA V6'!B347</f>
        <v>0</v>
      </c>
      <c r="C347" s="116">
        <f>'PLANTILLA V6'!C347</f>
        <v>0</v>
      </c>
      <c r="D347" s="116">
        <f>'PLANTILLA V6'!D347</f>
        <v>0</v>
      </c>
      <c r="E347" s="125"/>
      <c r="F347" s="116"/>
      <c r="G347" s="116"/>
      <c r="H347" s="116"/>
      <c r="I347" s="116"/>
      <c r="J347" s="119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5.75" customHeight="1" x14ac:dyDescent="0.9">
      <c r="A348" s="116">
        <f>'PLANTILLA V6'!A348</f>
        <v>0</v>
      </c>
      <c r="B348" s="116">
        <f>'PLANTILLA V6'!B348</f>
        <v>0</v>
      </c>
      <c r="C348" s="116">
        <f>'PLANTILLA V6'!C348</f>
        <v>0</v>
      </c>
      <c r="D348" s="116">
        <f>'PLANTILLA V6'!D348</f>
        <v>0</v>
      </c>
      <c r="E348" s="125"/>
      <c r="F348" s="116"/>
      <c r="G348" s="116"/>
      <c r="H348" s="116"/>
      <c r="I348" s="116"/>
      <c r="J348" s="119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5.75" customHeight="1" x14ac:dyDescent="0.9">
      <c r="A349" s="116">
        <f>'PLANTILLA V6'!A349</f>
        <v>0</v>
      </c>
      <c r="B349" s="116">
        <f>'PLANTILLA V6'!B349</f>
        <v>0</v>
      </c>
      <c r="C349" s="116">
        <f>'PLANTILLA V6'!C349</f>
        <v>0</v>
      </c>
      <c r="D349" s="116">
        <f>'PLANTILLA V6'!D349</f>
        <v>0</v>
      </c>
      <c r="E349" s="125"/>
      <c r="F349" s="116"/>
      <c r="G349" s="116"/>
      <c r="H349" s="116"/>
      <c r="I349" s="116"/>
      <c r="J349" s="119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5.75" customHeight="1" x14ac:dyDescent="0.9">
      <c r="A350" s="116">
        <f>'PLANTILLA V6'!A350</f>
        <v>0</v>
      </c>
      <c r="B350" s="116">
        <f>'PLANTILLA V6'!B350</f>
        <v>0</v>
      </c>
      <c r="C350" s="116">
        <f>'PLANTILLA V6'!C350</f>
        <v>0</v>
      </c>
      <c r="D350" s="116">
        <f>'PLANTILLA V6'!D350</f>
        <v>0</v>
      </c>
      <c r="E350" s="125"/>
      <c r="F350" s="116"/>
      <c r="G350" s="116"/>
      <c r="H350" s="116"/>
      <c r="I350" s="116"/>
      <c r="J350" s="119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5.75" customHeight="1" x14ac:dyDescent="0.9">
      <c r="A351" s="116">
        <f>'PLANTILLA V6'!A351</f>
        <v>0</v>
      </c>
      <c r="B351" s="116">
        <f>'PLANTILLA V6'!B351</f>
        <v>0</v>
      </c>
      <c r="C351" s="116">
        <f>'PLANTILLA V6'!C351</f>
        <v>0</v>
      </c>
      <c r="D351" s="116">
        <f>'PLANTILLA V6'!D351</f>
        <v>0</v>
      </c>
      <c r="E351" s="125"/>
      <c r="F351" s="116"/>
      <c r="G351" s="116"/>
      <c r="H351" s="116"/>
      <c r="I351" s="116"/>
      <c r="J351" s="119" cm="1">
        <f t="array" ref="J351">_xlfn.IFS(LEN(A351)&gt;2,A352,SUM(E351:I351)=0,0,F351,$F$7*F351*E351,G351,$G$7*G351*E351,AND(H351,A351="Co"),$H$7*H351*E351,AND(H351,A351="Re"),$H$7*H351*E351,H351,$J$7*H351*E351,I351,$I$7*I351*E351)</f>
        <v>0</v>
      </c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5.75" customHeight="1" x14ac:dyDescent="0.9">
      <c r="A352" s="116">
        <f>'PLANTILLA V6'!A352</f>
        <v>0</v>
      </c>
      <c r="B352" s="116">
        <f>'PLANTILLA V6'!B352</f>
        <v>0</v>
      </c>
      <c r="C352" s="116">
        <f>'PLANTILLA V6'!C352</f>
        <v>0</v>
      </c>
      <c r="D352" s="116">
        <f>'PLANTILLA V6'!D352</f>
        <v>0</v>
      </c>
      <c r="E352" s="125"/>
      <c r="F352" s="116"/>
      <c r="G352" s="116"/>
      <c r="H352" s="116"/>
      <c r="I352" s="116"/>
      <c r="J352" s="119" cm="1">
        <f t="array" ref="J352">_xlfn.IFS(LEN(A352)&gt;2,A353,SUM(E352:I352)=0,0,F352,$F$7*F352*E352,G352,$G$7*G352*E352,AND(H352,A352="Co"),$H$7*H352*E352,AND(H352,A352="Re"),$H$7*H352*E352,H352,$J$7*H352*E352,I352,$I$7*I352*E352)</f>
        <v>0</v>
      </c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5.75" customHeight="1" x14ac:dyDescent="0.9">
      <c r="A353" s="116">
        <f>'PLANTILLA V6'!A353</f>
        <v>0</v>
      </c>
      <c r="B353" s="116">
        <f>'PLANTILLA V6'!B353</f>
        <v>0</v>
      </c>
      <c r="C353" s="116">
        <f>'PLANTILLA V6'!C353</f>
        <v>0</v>
      </c>
      <c r="D353" s="116">
        <f>'PLANTILLA V6'!D353</f>
        <v>0</v>
      </c>
      <c r="E353" s="125"/>
      <c r="F353" s="116"/>
      <c r="G353" s="116"/>
      <c r="H353" s="116"/>
      <c r="I353" s="116"/>
      <c r="J353" s="128">
        <f>(('PLANTILLA V6'!Tot_alumnos*F353)+('PLANTILLA V6'!X_parejas*G353)+('PLANTILLA V6'!x_equipo_4* H353)+('PLANTILLA V6'!Grupal*I353))*E353</f>
        <v>0</v>
      </c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5.75" customHeight="1" x14ac:dyDescent="0.9">
      <c r="A354" s="116">
        <f>'PLANTILLA V6'!A354</f>
        <v>0</v>
      </c>
      <c r="B354" s="116">
        <f>'PLANTILLA V6'!B354</f>
        <v>0</v>
      </c>
      <c r="C354" s="116">
        <f>'PLANTILLA V6'!C354</f>
        <v>0</v>
      </c>
      <c r="D354" s="116">
        <f>'PLANTILLA V6'!D354</f>
        <v>0</v>
      </c>
      <c r="E354" s="125"/>
      <c r="F354" s="116"/>
      <c r="G354" s="116"/>
      <c r="H354" s="116"/>
      <c r="I354" s="116"/>
      <c r="J354" s="128">
        <f>(('PLANTILLA V6'!Tot_alumnos*F354)+('PLANTILLA V6'!X_parejas*G354)+('PLANTILLA V6'!x_equipo_4* H354)+('PLANTILLA V6'!Grupal*I354))*E354</f>
        <v>0</v>
      </c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5.75" customHeight="1" x14ac:dyDescent="0.9">
      <c r="A355" s="116">
        <f>'PLANTILLA V6'!A355</f>
        <v>0</v>
      </c>
      <c r="B355" s="116">
        <f>'PLANTILLA V6'!B355</f>
        <v>0</v>
      </c>
      <c r="C355" s="116">
        <f>'PLANTILLA V6'!C355</f>
        <v>0</v>
      </c>
      <c r="D355" s="116">
        <f>'PLANTILLA V6'!D355</f>
        <v>0</v>
      </c>
      <c r="E355" s="125"/>
      <c r="F355" s="116"/>
      <c r="G355" s="116"/>
      <c r="H355" s="116"/>
      <c r="I355" s="116"/>
      <c r="J355" s="128">
        <f>(('PLANTILLA V6'!Tot_alumnos*F355)+('PLANTILLA V6'!X_parejas*G355)+('PLANTILLA V6'!x_equipo_4* H355)+('PLANTILLA V6'!Grupal*I355))*E355</f>
        <v>0</v>
      </c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5.75" customHeight="1" x14ac:dyDescent="0.9">
      <c r="A356" s="116">
        <f>'PLANTILLA V6'!A356</f>
        <v>0</v>
      </c>
      <c r="B356" s="116">
        <f>'PLANTILLA V6'!B356</f>
        <v>0</v>
      </c>
      <c r="C356" s="116">
        <f>'PLANTILLA V6'!C356</f>
        <v>0</v>
      </c>
      <c r="D356" s="116">
        <f>'PLANTILLA V6'!D356</f>
        <v>0</v>
      </c>
      <c r="E356" s="125"/>
      <c r="F356" s="116"/>
      <c r="G356" s="116"/>
      <c r="H356" s="116"/>
      <c r="I356" s="116"/>
      <c r="J356" s="128">
        <f>(('PLANTILLA V6'!Tot_alumnos*F356)+('PLANTILLA V6'!X_parejas*G356)+('PLANTILLA V6'!x_equipo_4* H356)+('PLANTILLA V6'!Grupal*I356))*E356</f>
        <v>0</v>
      </c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5.75" customHeight="1" x14ac:dyDescent="0.9">
      <c r="A357" s="116">
        <f>'PLANTILLA V6'!A357</f>
        <v>0</v>
      </c>
      <c r="B357" s="116">
        <f>'PLANTILLA V6'!B357</f>
        <v>0</v>
      </c>
      <c r="C357" s="116">
        <f>'PLANTILLA V6'!C357</f>
        <v>0</v>
      </c>
      <c r="D357" s="116">
        <f>'PLANTILLA V6'!D357</f>
        <v>0</v>
      </c>
      <c r="E357" s="125"/>
      <c r="F357" s="116"/>
      <c r="G357" s="116"/>
      <c r="H357" s="116"/>
      <c r="I357" s="116"/>
      <c r="J357" s="128">
        <f>(('PLANTILLA V6'!Tot_alumnos*F357)+('PLANTILLA V6'!X_parejas*G357)+('PLANTILLA V6'!x_equipo_4* H357)+('PLANTILLA V6'!Grupal*I357))*E357</f>
        <v>0</v>
      </c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5.75" customHeight="1" x14ac:dyDescent="0.9">
      <c r="A358" s="116">
        <f>'PLANTILLA V6'!A358</f>
        <v>0</v>
      </c>
      <c r="B358" s="116">
        <f>'PLANTILLA V6'!B358</f>
        <v>0</v>
      </c>
      <c r="C358" s="116">
        <f>'PLANTILLA V6'!C358</f>
        <v>0</v>
      </c>
      <c r="D358" s="116">
        <f>'PLANTILLA V6'!D358</f>
        <v>0</v>
      </c>
      <c r="E358" s="125"/>
      <c r="F358" s="116"/>
      <c r="G358" s="116"/>
      <c r="H358" s="116"/>
      <c r="I358" s="116"/>
      <c r="J358" s="128">
        <f>(('PLANTILLA V6'!Tot_alumnos*F358)+('PLANTILLA V6'!X_parejas*G358)+('PLANTILLA V6'!x_equipo_4* H358)+('PLANTILLA V6'!Grupal*I358))*E358</f>
        <v>0</v>
      </c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5.75" customHeight="1" x14ac:dyDescent="0.9">
      <c r="A359" s="116">
        <f>'PLANTILLA V6'!A359</f>
        <v>0</v>
      </c>
      <c r="B359" s="116">
        <f>'PLANTILLA V6'!B359</f>
        <v>0</v>
      </c>
      <c r="C359" s="116">
        <f>'PLANTILLA V6'!C359</f>
        <v>0</v>
      </c>
      <c r="D359" s="116">
        <f>'PLANTILLA V6'!D359</f>
        <v>0</v>
      </c>
      <c r="E359" s="125"/>
      <c r="F359" s="116"/>
      <c r="G359" s="116"/>
      <c r="H359" s="116"/>
      <c r="I359" s="116"/>
      <c r="J359" s="128">
        <f>(('PLANTILLA V6'!Tot_alumnos*F359)+('PLANTILLA V6'!X_parejas*G359)+('PLANTILLA V6'!x_equipo_4* H359)+('PLANTILLA V6'!Grupal*I359))*E359</f>
        <v>0</v>
      </c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5.75" customHeight="1" x14ac:dyDescent="0.9">
      <c r="A360" s="116">
        <f>'PLANTILLA V6'!A360</f>
        <v>0</v>
      </c>
      <c r="B360" s="116">
        <f>'PLANTILLA V6'!B360</f>
        <v>0</v>
      </c>
      <c r="C360" s="116">
        <f>'PLANTILLA V6'!C360</f>
        <v>0</v>
      </c>
      <c r="D360" s="116">
        <f>'PLANTILLA V6'!D360</f>
        <v>0</v>
      </c>
      <c r="E360" s="125"/>
      <c r="F360" s="116"/>
      <c r="G360" s="116"/>
      <c r="H360" s="116"/>
      <c r="I360" s="116"/>
      <c r="J360" s="128">
        <f>(('PLANTILLA V6'!Tot_alumnos*F360)+('PLANTILLA V6'!X_parejas*G360)+('PLANTILLA V6'!x_equipo_4* H360)+('PLANTILLA V6'!Grupal*I360))*E360</f>
        <v>0</v>
      </c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5.75" customHeight="1" x14ac:dyDescent="0.9">
      <c r="A361" s="116">
        <f>'PLANTILLA V6'!A361</f>
        <v>0</v>
      </c>
      <c r="B361" s="116">
        <f>'PLANTILLA V6'!B361</f>
        <v>0</v>
      </c>
      <c r="C361" s="116">
        <f>'PLANTILLA V6'!C361</f>
        <v>0</v>
      </c>
      <c r="D361" s="116">
        <f>'PLANTILLA V6'!D361</f>
        <v>0</v>
      </c>
      <c r="E361" s="125"/>
      <c r="F361" s="116"/>
      <c r="G361" s="116"/>
      <c r="H361" s="116"/>
      <c r="I361" s="116"/>
      <c r="J361" s="128">
        <f>(('PLANTILLA V6'!Tot_alumnos*F361)+('PLANTILLA V6'!X_parejas*G361)+('PLANTILLA V6'!x_equipo_4* H361)+('PLANTILLA V6'!Grupal*I361))*E361</f>
        <v>0</v>
      </c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5.75" customHeight="1" x14ac:dyDescent="0.9">
      <c r="A362" s="116">
        <f>'PLANTILLA V6'!A362</f>
        <v>0</v>
      </c>
      <c r="B362" s="116">
        <f>'PLANTILLA V6'!B362</f>
        <v>0</v>
      </c>
      <c r="C362" s="116">
        <f>'PLANTILLA V6'!C362</f>
        <v>0</v>
      </c>
      <c r="D362" s="116">
        <f>'PLANTILLA V6'!D362</f>
        <v>0</v>
      </c>
      <c r="E362" s="125"/>
      <c r="F362" s="116"/>
      <c r="G362" s="116"/>
      <c r="H362" s="116"/>
      <c r="I362" s="116"/>
      <c r="J362" s="128">
        <f>(('PLANTILLA V6'!Tot_alumnos*F362)+('PLANTILLA V6'!X_parejas*G362)+('PLANTILLA V6'!x_equipo_4* H362)+('PLANTILLA V6'!Grupal*I362))*E362</f>
        <v>0</v>
      </c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5.75" customHeight="1" x14ac:dyDescent="0.9">
      <c r="A363" s="116">
        <f>'PLANTILLA V6'!A363</f>
        <v>0</v>
      </c>
      <c r="B363" s="116">
        <f>'PLANTILLA V6'!B363</f>
        <v>0</v>
      </c>
      <c r="C363" s="116">
        <f>'PLANTILLA V6'!C363</f>
        <v>0</v>
      </c>
      <c r="D363" s="116">
        <f>'PLANTILLA V6'!D363</f>
        <v>0</v>
      </c>
      <c r="E363" s="125"/>
      <c r="F363" s="116"/>
      <c r="G363" s="116"/>
      <c r="H363" s="116"/>
      <c r="I363" s="116"/>
      <c r="J363" s="128">
        <f>(('PLANTILLA V6'!Tot_alumnos*F363)+('PLANTILLA V6'!X_parejas*G363)+('PLANTILLA V6'!x_equipo_4* H363)+('PLANTILLA V6'!Grupal*I363))*E363</f>
        <v>0</v>
      </c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5.75" customHeight="1" x14ac:dyDescent="0.9">
      <c r="A364" s="116">
        <f>'PLANTILLA V6'!A364</f>
        <v>0</v>
      </c>
      <c r="B364" s="116">
        <f>'PLANTILLA V6'!B364</f>
        <v>0</v>
      </c>
      <c r="C364" s="116">
        <f>'PLANTILLA V6'!C364</f>
        <v>0</v>
      </c>
      <c r="D364" s="116">
        <f>'PLANTILLA V6'!D364</f>
        <v>0</v>
      </c>
      <c r="E364" s="125"/>
      <c r="F364" s="116"/>
      <c r="G364" s="116"/>
      <c r="H364" s="116"/>
      <c r="I364" s="116"/>
      <c r="J364" s="128">
        <f>(('PLANTILLA V6'!Tot_alumnos*F364)+('PLANTILLA V6'!X_parejas*G364)+('PLANTILLA V6'!x_equipo_4* H364)+('PLANTILLA V6'!Grupal*I364))*E364</f>
        <v>0</v>
      </c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5.75" customHeight="1" x14ac:dyDescent="0.9">
      <c r="A365" s="116">
        <f>'PLANTILLA V6'!A365</f>
        <v>0</v>
      </c>
      <c r="B365" s="116">
        <f>'PLANTILLA V6'!B365</f>
        <v>0</v>
      </c>
      <c r="C365" s="116">
        <f>'PLANTILLA V6'!C365</f>
        <v>0</v>
      </c>
      <c r="D365" s="116">
        <f>'PLANTILLA V6'!D365</f>
        <v>0</v>
      </c>
      <c r="E365" s="125"/>
      <c r="F365" s="116"/>
      <c r="G365" s="116"/>
      <c r="H365" s="116"/>
      <c r="I365" s="116"/>
      <c r="J365" s="128">
        <f>(('PLANTILLA V6'!Tot_alumnos*F365)+('PLANTILLA V6'!X_parejas*G365)+('PLANTILLA V6'!x_equipo_4* H365)+('PLANTILLA V6'!Grupal*I365))*E365</f>
        <v>0</v>
      </c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5.75" customHeight="1" x14ac:dyDescent="0.9">
      <c r="A366" s="116">
        <f>'PLANTILLA V6'!A366</f>
        <v>0</v>
      </c>
      <c r="B366" s="116">
        <f>'PLANTILLA V6'!B366</f>
        <v>0</v>
      </c>
      <c r="C366" s="116">
        <f>'PLANTILLA V6'!C366</f>
        <v>0</v>
      </c>
      <c r="D366" s="116">
        <f>'PLANTILLA V6'!D366</f>
        <v>0</v>
      </c>
      <c r="E366" s="125"/>
      <c r="F366" s="116"/>
      <c r="G366" s="116"/>
      <c r="H366" s="116"/>
      <c r="I366" s="116"/>
      <c r="J366" s="128">
        <f>(('PLANTILLA V6'!Tot_alumnos*F366)+('PLANTILLA V6'!X_parejas*G366)+('PLANTILLA V6'!x_equipo_4* H366)+('PLANTILLA V6'!Grupal*I366))*E366</f>
        <v>0</v>
      </c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5.75" customHeight="1" x14ac:dyDescent="0.45">
      <c r="A367" s="74">
        <f>'PLANTILLA V6'!A367</f>
        <v>0</v>
      </c>
      <c r="B367" s="74">
        <f>'PLANTILLA V6'!B367</f>
        <v>0</v>
      </c>
      <c r="C367" s="74">
        <f>'PLANTILLA V6'!C367</f>
        <v>0</v>
      </c>
      <c r="D367" s="74"/>
      <c r="E367" s="110"/>
      <c r="F367" s="74"/>
      <c r="G367" s="74"/>
      <c r="H367" s="74"/>
      <c r="I367" s="74"/>
      <c r="J367" s="92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 x14ac:dyDescent="0.45">
      <c r="A368" s="74">
        <f>'PLANTILLA V6'!A368</f>
        <v>0</v>
      </c>
      <c r="B368" s="74">
        <f>'PLANTILLA V6'!B368</f>
        <v>0</v>
      </c>
      <c r="C368" s="74">
        <f>'PLANTILLA V6'!C368</f>
        <v>0</v>
      </c>
      <c r="D368" s="74"/>
      <c r="E368" s="110"/>
      <c r="F368" s="74"/>
      <c r="G368" s="74"/>
      <c r="H368" s="74"/>
      <c r="I368" s="74"/>
      <c r="J368" s="92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 x14ac:dyDescent="0.45">
      <c r="A369" s="74">
        <f>'PLANTILLA V6'!A369</f>
        <v>0</v>
      </c>
      <c r="B369" s="74">
        <f>'PLANTILLA V6'!B369</f>
        <v>0</v>
      </c>
      <c r="C369" s="74">
        <f>'PLANTILLA V6'!C369</f>
        <v>0</v>
      </c>
      <c r="D369" s="74"/>
      <c r="E369" s="110"/>
      <c r="F369" s="74"/>
      <c r="G369" s="74"/>
      <c r="H369" s="74"/>
      <c r="I369" s="74"/>
      <c r="J369" s="92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 x14ac:dyDescent="0.45">
      <c r="A370" s="74">
        <f>'PLANTILLA V6'!A370</f>
        <v>0</v>
      </c>
      <c r="B370" s="74">
        <f>'PLANTILLA V6'!B370</f>
        <v>0</v>
      </c>
      <c r="C370" s="74">
        <f>'PLANTILLA V6'!C370</f>
        <v>0</v>
      </c>
      <c r="D370" s="74"/>
      <c r="E370" s="110"/>
      <c r="F370" s="74"/>
      <c r="G370" s="74"/>
      <c r="H370" s="74"/>
      <c r="I370" s="74"/>
      <c r="J370" s="92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 x14ac:dyDescent="0.45">
      <c r="A371" s="74">
        <f>'PLANTILLA V6'!A371</f>
        <v>0</v>
      </c>
      <c r="B371" s="74">
        <f>'PLANTILLA V6'!B371</f>
        <v>0</v>
      </c>
      <c r="C371" s="74">
        <f>'PLANTILLA V6'!C371</f>
        <v>0</v>
      </c>
      <c r="D371" s="74"/>
      <c r="E371" s="110"/>
      <c r="F371" s="74"/>
      <c r="G371" s="74"/>
      <c r="H371" s="74"/>
      <c r="I371" s="74"/>
      <c r="J371" s="92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 x14ac:dyDescent="0.45">
      <c r="A372" s="74">
        <f>'PLANTILLA V6'!A372</f>
        <v>0</v>
      </c>
      <c r="B372" s="74">
        <f>'PLANTILLA V6'!B372</f>
        <v>0</v>
      </c>
      <c r="C372" s="74">
        <f>'PLANTILLA V6'!C372</f>
        <v>0</v>
      </c>
      <c r="D372" s="74"/>
      <c r="E372" s="110"/>
      <c r="F372" s="74"/>
      <c r="G372" s="74"/>
      <c r="H372" s="74"/>
      <c r="I372" s="74"/>
      <c r="J372" s="92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 x14ac:dyDescent="0.45">
      <c r="A373" s="74">
        <f>'PLANTILLA V6'!A373</f>
        <v>0</v>
      </c>
      <c r="B373" s="74">
        <f>'PLANTILLA V6'!B373</f>
        <v>0</v>
      </c>
      <c r="C373" s="74">
        <f>'PLANTILLA V6'!C373</f>
        <v>0</v>
      </c>
      <c r="D373" s="74"/>
      <c r="E373" s="110"/>
      <c r="F373" s="74"/>
      <c r="G373" s="74"/>
      <c r="H373" s="74"/>
      <c r="I373" s="74"/>
      <c r="J373" s="92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 x14ac:dyDescent="0.45">
      <c r="A374" s="74">
        <f>'PLANTILLA V6'!A374</f>
        <v>0</v>
      </c>
      <c r="B374" s="74">
        <f>'PLANTILLA V6'!B374</f>
        <v>0</v>
      </c>
      <c r="C374" s="74">
        <f>'PLANTILLA V6'!C374</f>
        <v>0</v>
      </c>
      <c r="D374" s="74"/>
      <c r="E374" s="110"/>
      <c r="F374" s="74"/>
      <c r="G374" s="74"/>
      <c r="H374" s="74"/>
      <c r="I374" s="74"/>
      <c r="J374" s="92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 x14ac:dyDescent="0.45">
      <c r="A375" s="74">
        <f>'PLANTILLA V6'!A375</f>
        <v>0</v>
      </c>
      <c r="B375" s="74">
        <f>'PLANTILLA V6'!B375</f>
        <v>0</v>
      </c>
      <c r="C375" s="74">
        <f>'PLANTILLA V6'!C375</f>
        <v>0</v>
      </c>
      <c r="D375" s="74"/>
      <c r="E375" s="110"/>
      <c r="F375" s="74"/>
      <c r="G375" s="74"/>
      <c r="H375" s="74"/>
      <c r="I375" s="74"/>
      <c r="J375" s="92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 x14ac:dyDescent="0.45">
      <c r="A376" s="74">
        <f>'PLANTILLA V6'!A376</f>
        <v>0</v>
      </c>
      <c r="B376" s="74">
        <f>'PLANTILLA V6'!B376</f>
        <v>0</v>
      </c>
      <c r="C376" s="74">
        <f>'PLANTILLA V6'!C376</f>
        <v>0</v>
      </c>
      <c r="D376" s="74"/>
      <c r="E376" s="110"/>
      <c r="F376" s="74"/>
      <c r="G376" s="74"/>
      <c r="H376" s="74"/>
      <c r="I376" s="74"/>
      <c r="J376" s="92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 x14ac:dyDescent="0.45">
      <c r="A377" s="74">
        <f>'PLANTILLA V6'!A377</f>
        <v>0</v>
      </c>
      <c r="B377" s="74">
        <f>'PLANTILLA V6'!B377</f>
        <v>0</v>
      </c>
      <c r="C377" s="74">
        <f>'PLANTILLA V6'!C377</f>
        <v>0</v>
      </c>
      <c r="D377" s="74"/>
      <c r="E377" s="37"/>
      <c r="F377" s="74"/>
      <c r="G377" s="74"/>
      <c r="H377" s="74"/>
      <c r="I377" s="74"/>
      <c r="J377" s="92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 x14ac:dyDescent="0.45">
      <c r="A378" s="74">
        <f>'PLANTILLA V6'!A378</f>
        <v>0</v>
      </c>
      <c r="B378" s="74">
        <f>'PLANTILLA V6'!B378</f>
        <v>0</v>
      </c>
      <c r="C378" s="74">
        <f>'PLANTILLA V6'!C378</f>
        <v>0</v>
      </c>
      <c r="D378" s="74"/>
      <c r="E378" s="37"/>
      <c r="F378" s="74"/>
      <c r="G378" s="74"/>
      <c r="H378" s="74"/>
      <c r="I378" s="74"/>
      <c r="J378" s="92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 x14ac:dyDescent="0.45">
      <c r="A379" s="74">
        <f>'PLANTILLA V6'!A379</f>
        <v>0</v>
      </c>
      <c r="B379" s="74">
        <f>'PLANTILLA V6'!B379</f>
        <v>0</v>
      </c>
      <c r="C379" s="74">
        <f>'PLANTILLA V6'!C379</f>
        <v>0</v>
      </c>
      <c r="D379" s="74"/>
      <c r="E379" s="37"/>
      <c r="F379" s="74"/>
      <c r="G379" s="74"/>
      <c r="H379" s="74"/>
      <c r="I379" s="74"/>
      <c r="J379" s="92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 x14ac:dyDescent="0.45">
      <c r="A380" s="74">
        <f>'PLANTILLA V6'!A380</f>
        <v>0</v>
      </c>
      <c r="B380" s="74">
        <f>'PLANTILLA V6'!B380</f>
        <v>0</v>
      </c>
      <c r="C380" s="74">
        <f>'PLANTILLA V6'!C380</f>
        <v>0</v>
      </c>
      <c r="D380" s="74"/>
      <c r="E380" s="37"/>
      <c r="F380" s="74"/>
      <c r="G380" s="74"/>
      <c r="H380" s="74"/>
      <c r="I380" s="74"/>
      <c r="J380" s="92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 x14ac:dyDescent="0.45">
      <c r="A381" s="74">
        <f>'PLANTILLA V6'!A381</f>
        <v>0</v>
      </c>
      <c r="B381" s="74">
        <f>'PLANTILLA V6'!B381</f>
        <v>0</v>
      </c>
      <c r="C381" s="74">
        <f>'PLANTILLA V6'!C381</f>
        <v>0</v>
      </c>
      <c r="D381" s="74"/>
      <c r="E381" s="37"/>
      <c r="F381" s="74"/>
      <c r="G381" s="74"/>
      <c r="H381" s="74"/>
      <c r="I381" s="74"/>
      <c r="J381" s="10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 x14ac:dyDescent="0.45">
      <c r="A382" s="74">
        <f>'PLANTILLA V6'!A382</f>
        <v>0</v>
      </c>
      <c r="B382" s="74">
        <f>'PLANTILLA V6'!B382</f>
        <v>0</v>
      </c>
      <c r="C382" s="74">
        <f>'PLANTILLA V6'!C382</f>
        <v>0</v>
      </c>
      <c r="D382" s="74"/>
      <c r="E382" s="37"/>
      <c r="F382" s="74"/>
      <c r="G382" s="74"/>
      <c r="H382" s="74"/>
      <c r="I382" s="74"/>
      <c r="J382" s="10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 x14ac:dyDescent="0.45">
      <c r="A383" s="74">
        <f>'PLANTILLA V6'!A383</f>
        <v>0</v>
      </c>
      <c r="B383" s="74">
        <f>'PLANTILLA V6'!B383</f>
        <v>0</v>
      </c>
      <c r="C383" s="74">
        <f>'PLANTILLA V6'!C383</f>
        <v>0</v>
      </c>
      <c r="D383" s="74"/>
      <c r="E383" s="37"/>
      <c r="F383" s="74"/>
      <c r="G383" s="74"/>
      <c r="H383" s="74"/>
      <c r="I383" s="74"/>
      <c r="J383" s="10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 x14ac:dyDescent="0.45">
      <c r="A384" s="74">
        <f>'PLANTILLA V6'!A384</f>
        <v>0</v>
      </c>
      <c r="B384" s="74">
        <f>'PLANTILLA V6'!B384</f>
        <v>0</v>
      </c>
      <c r="C384" s="74">
        <f>'PLANTILLA V6'!C384</f>
        <v>0</v>
      </c>
      <c r="D384" s="74"/>
      <c r="E384" s="37"/>
      <c r="F384" s="74"/>
      <c r="G384" s="74"/>
      <c r="H384" s="74"/>
      <c r="I384" s="74"/>
      <c r="J384" s="10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 x14ac:dyDescent="0.45">
      <c r="A385" s="74">
        <f>'PLANTILLA V6'!A385</f>
        <v>0</v>
      </c>
      <c r="B385" s="74">
        <f>'PLANTILLA V6'!B385</f>
        <v>0</v>
      </c>
      <c r="C385" s="74">
        <f>'PLANTILLA V6'!C385</f>
        <v>0</v>
      </c>
      <c r="D385" s="74"/>
      <c r="E385" s="37"/>
      <c r="F385" s="74"/>
      <c r="G385" s="74"/>
      <c r="H385" s="74"/>
      <c r="I385" s="74"/>
      <c r="J385" s="10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 x14ac:dyDescent="0.45">
      <c r="A386" s="74">
        <f>'PLANTILLA V6'!A386</f>
        <v>0</v>
      </c>
      <c r="B386" s="74">
        <f>'PLANTILLA V6'!B386</f>
        <v>0</v>
      </c>
      <c r="C386" s="74">
        <f>'PLANTILLA V6'!C386</f>
        <v>0</v>
      </c>
      <c r="D386" s="74">
        <f>'PLANTILLA V6'!D386</f>
        <v>0</v>
      </c>
      <c r="E386" s="37">
        <f>'PLANTILLA V6'!E386</f>
        <v>0</v>
      </c>
      <c r="F386" s="74">
        <f>'PLANTILLA V6'!F386</f>
        <v>0</v>
      </c>
      <c r="G386" s="74">
        <f>'PLANTILLA V6'!G386</f>
        <v>0</v>
      </c>
      <c r="H386" s="74">
        <f>'PLANTILLA V6'!H386</f>
        <v>0</v>
      </c>
      <c r="I386" s="74">
        <f>'PLANTILLA V6'!I386</f>
        <v>0</v>
      </c>
      <c r="J386" s="104">
        <f>'PLANTILLA V6'!J386</f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 x14ac:dyDescent="0.45">
      <c r="A387" s="74">
        <f>'PLANTILLA V6'!A387</f>
        <v>0</v>
      </c>
      <c r="B387" s="74">
        <f>'PLANTILLA V6'!B387</f>
        <v>0</v>
      </c>
      <c r="C387" s="74">
        <f>'PLANTILLA V6'!C387</f>
        <v>0</v>
      </c>
      <c r="D387" s="74">
        <f>'PLANTILLA V6'!D387</f>
        <v>0</v>
      </c>
      <c r="E387" s="37">
        <f>'PLANTILLA V6'!E387</f>
        <v>0</v>
      </c>
      <c r="F387" s="74">
        <f>'PLANTILLA V6'!F387</f>
        <v>0</v>
      </c>
      <c r="G387" s="74">
        <f>'PLANTILLA V6'!G387</f>
        <v>0</v>
      </c>
      <c r="H387" s="74">
        <f>'PLANTILLA V6'!H387</f>
        <v>0</v>
      </c>
      <c r="I387" s="74">
        <f>'PLANTILLA V6'!I387</f>
        <v>0</v>
      </c>
      <c r="J387" s="104">
        <f>'PLANTILLA V6'!J387</f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 x14ac:dyDescent="0.45">
      <c r="A388" s="74">
        <f>'PLANTILLA V6'!A388</f>
        <v>0</v>
      </c>
      <c r="B388" s="74">
        <f>'PLANTILLA V6'!B388</f>
        <v>0</v>
      </c>
      <c r="C388" s="74">
        <f>'PLANTILLA V6'!C388</f>
        <v>0</v>
      </c>
      <c r="D388" s="74">
        <f>'PLANTILLA V6'!D388</f>
        <v>0</v>
      </c>
      <c r="E388" s="37">
        <f>'PLANTILLA V6'!E388</f>
        <v>0</v>
      </c>
      <c r="F388" s="74">
        <f>'PLANTILLA V6'!F388</f>
        <v>0</v>
      </c>
      <c r="G388" s="74">
        <f>'PLANTILLA V6'!G388</f>
        <v>0</v>
      </c>
      <c r="H388" s="74">
        <f>'PLANTILLA V6'!H388</f>
        <v>0</v>
      </c>
      <c r="I388" s="74">
        <f>'PLANTILLA V6'!I388</f>
        <v>0</v>
      </c>
      <c r="J388" s="104">
        <f>'PLANTILLA V6'!J388</f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 x14ac:dyDescent="0.45">
      <c r="A389" s="74">
        <f>'PLANTILLA V6'!A389</f>
        <v>0</v>
      </c>
      <c r="B389" s="74">
        <f>'PLANTILLA V6'!B389</f>
        <v>0</v>
      </c>
      <c r="C389" s="74">
        <f>'PLANTILLA V6'!C389</f>
        <v>0</v>
      </c>
      <c r="D389" s="74">
        <f>'PLANTILLA V6'!D389</f>
        <v>0</v>
      </c>
      <c r="E389" s="37">
        <f>'PLANTILLA V6'!E389</f>
        <v>0</v>
      </c>
      <c r="F389" s="74">
        <f>'PLANTILLA V6'!F389</f>
        <v>0</v>
      </c>
      <c r="G389" s="74">
        <f>'PLANTILLA V6'!G389</f>
        <v>0</v>
      </c>
      <c r="H389" s="74">
        <f>'PLANTILLA V6'!H389</f>
        <v>0</v>
      </c>
      <c r="I389" s="74">
        <f>'PLANTILLA V6'!I389</f>
        <v>0</v>
      </c>
      <c r="J389" s="104">
        <f>'PLANTILLA V6'!J389</f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 x14ac:dyDescent="0.45">
      <c r="A390" s="74">
        <f>'PLANTILLA V6'!A390</f>
        <v>0</v>
      </c>
      <c r="B390" s="74">
        <f>'PLANTILLA V6'!B390</f>
        <v>0</v>
      </c>
      <c r="C390" s="74">
        <f>'PLANTILLA V6'!C390</f>
        <v>0</v>
      </c>
      <c r="D390" s="74">
        <f>'PLANTILLA V6'!D390</f>
        <v>0</v>
      </c>
      <c r="E390" s="37">
        <f>'PLANTILLA V6'!E390</f>
        <v>0</v>
      </c>
      <c r="F390" s="74">
        <f>'PLANTILLA V6'!F390</f>
        <v>0</v>
      </c>
      <c r="G390" s="74">
        <f>'PLANTILLA V6'!G390</f>
        <v>0</v>
      </c>
      <c r="H390" s="74">
        <f>'PLANTILLA V6'!H390</f>
        <v>0</v>
      </c>
      <c r="I390" s="74">
        <f>'PLANTILLA V6'!I390</f>
        <v>0</v>
      </c>
      <c r="J390" s="104">
        <f>'PLANTILLA V6'!J390</f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 x14ac:dyDescent="0.45">
      <c r="A391" s="74">
        <f>'PLANTILLA V6'!A391</f>
        <v>0</v>
      </c>
      <c r="B391" s="74">
        <f>'PLANTILLA V6'!B391</f>
        <v>0</v>
      </c>
      <c r="C391" s="74">
        <f>'PLANTILLA V6'!C391</f>
        <v>0</v>
      </c>
      <c r="D391" s="74">
        <f>'PLANTILLA V6'!D391</f>
        <v>0</v>
      </c>
      <c r="E391" s="37">
        <f>'PLANTILLA V6'!E391</f>
        <v>0</v>
      </c>
      <c r="F391" s="74">
        <f>'PLANTILLA V6'!F391</f>
        <v>0</v>
      </c>
      <c r="G391" s="74">
        <f>'PLANTILLA V6'!G391</f>
        <v>0</v>
      </c>
      <c r="H391" s="74">
        <f>'PLANTILLA V6'!H391</f>
        <v>0</v>
      </c>
      <c r="I391" s="74">
        <f>'PLANTILLA V6'!I391</f>
        <v>0</v>
      </c>
      <c r="J391" s="104">
        <f>'PLANTILLA V6'!J391</f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 x14ac:dyDescent="0.45">
      <c r="A392" s="74">
        <f>'PLANTILLA V6'!A392</f>
        <v>0</v>
      </c>
      <c r="B392" s="74">
        <f>'PLANTILLA V6'!B392</f>
        <v>0</v>
      </c>
      <c r="C392" s="74">
        <f>'PLANTILLA V6'!C392</f>
        <v>0</v>
      </c>
      <c r="D392" s="74">
        <f>'PLANTILLA V6'!D392</f>
        <v>0</v>
      </c>
      <c r="E392" s="37">
        <f>'PLANTILLA V6'!E392</f>
        <v>0</v>
      </c>
      <c r="F392" s="74">
        <f>'PLANTILLA V6'!F392</f>
        <v>0</v>
      </c>
      <c r="G392" s="74">
        <f>'PLANTILLA V6'!G392</f>
        <v>0</v>
      </c>
      <c r="H392" s="74">
        <f>'PLANTILLA V6'!H392</f>
        <v>0</v>
      </c>
      <c r="I392" s="74">
        <f>'PLANTILLA V6'!I392</f>
        <v>0</v>
      </c>
      <c r="J392" s="104">
        <f>'PLANTILLA V6'!J392</f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 x14ac:dyDescent="0.45">
      <c r="A393" s="74">
        <f>'PLANTILLA V6'!A393</f>
        <v>0</v>
      </c>
      <c r="B393" s="74">
        <f>'PLANTILLA V6'!B393</f>
        <v>0</v>
      </c>
      <c r="C393" s="74">
        <f>'PLANTILLA V6'!C393</f>
        <v>0</v>
      </c>
      <c r="D393" s="74">
        <f>'PLANTILLA V6'!D393</f>
        <v>0</v>
      </c>
      <c r="E393" s="37">
        <f>'PLANTILLA V6'!E393</f>
        <v>0</v>
      </c>
      <c r="F393" s="74">
        <f>'PLANTILLA V6'!F393</f>
        <v>0</v>
      </c>
      <c r="G393" s="74">
        <f>'PLANTILLA V6'!G393</f>
        <v>0</v>
      </c>
      <c r="H393" s="74">
        <f>'PLANTILLA V6'!H393</f>
        <v>0</v>
      </c>
      <c r="I393" s="74">
        <f>'PLANTILLA V6'!I393</f>
        <v>0</v>
      </c>
      <c r="J393" s="104">
        <f>'PLANTILLA V6'!J393</f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 x14ac:dyDescent="0.45">
      <c r="A394" s="74">
        <f>'PLANTILLA V6'!A394</f>
        <v>0</v>
      </c>
      <c r="B394" s="74">
        <f>'PLANTILLA V6'!B394</f>
        <v>0</v>
      </c>
      <c r="C394" s="74">
        <f>'PLANTILLA V6'!C394</f>
        <v>0</v>
      </c>
      <c r="D394" s="74">
        <f>'PLANTILLA V6'!D394</f>
        <v>0</v>
      </c>
      <c r="E394" s="37">
        <f>'PLANTILLA V6'!E394</f>
        <v>0</v>
      </c>
      <c r="F394" s="74">
        <f>'PLANTILLA V6'!F394</f>
        <v>0</v>
      </c>
      <c r="G394" s="74">
        <f>'PLANTILLA V6'!G394</f>
        <v>0</v>
      </c>
      <c r="H394" s="74">
        <f>'PLANTILLA V6'!H394</f>
        <v>0</v>
      </c>
      <c r="I394" s="74">
        <f>'PLANTILLA V6'!I394</f>
        <v>0</v>
      </c>
      <c r="J394" s="104">
        <f>'PLANTILLA V6'!J394</f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 x14ac:dyDescent="0.45">
      <c r="A395" s="74">
        <f>'PLANTILLA V6'!A395</f>
        <v>0</v>
      </c>
      <c r="B395" s="74">
        <f>'PLANTILLA V6'!B395</f>
        <v>0</v>
      </c>
      <c r="C395" s="74">
        <f>'PLANTILLA V6'!C395</f>
        <v>0</v>
      </c>
      <c r="D395" s="74">
        <f>'PLANTILLA V6'!D395</f>
        <v>0</v>
      </c>
      <c r="E395" s="37">
        <f>'PLANTILLA V6'!E395</f>
        <v>0</v>
      </c>
      <c r="F395" s="74">
        <f>'PLANTILLA V6'!F395</f>
        <v>0</v>
      </c>
      <c r="G395" s="74">
        <f>'PLANTILLA V6'!G395</f>
        <v>0</v>
      </c>
      <c r="H395" s="74">
        <f>'PLANTILLA V6'!H395</f>
        <v>0</v>
      </c>
      <c r="I395" s="74">
        <f>'PLANTILLA V6'!I395</f>
        <v>0</v>
      </c>
      <c r="J395" s="104">
        <f>'PLANTILLA V6'!J395</f>
        <v>0</v>
      </c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 x14ac:dyDescent="0.45">
      <c r="A396" s="74">
        <f>'PLANTILLA V6'!A396</f>
        <v>0</v>
      </c>
      <c r="B396" s="74">
        <f>'PLANTILLA V6'!B396</f>
        <v>0</v>
      </c>
      <c r="C396" s="74">
        <f>'PLANTILLA V6'!C396</f>
        <v>0</v>
      </c>
      <c r="D396" s="74">
        <f>'PLANTILLA V6'!D396</f>
        <v>0</v>
      </c>
      <c r="E396" s="37">
        <f>'PLANTILLA V6'!E396</f>
        <v>0</v>
      </c>
      <c r="F396" s="74">
        <f>'PLANTILLA V6'!F396</f>
        <v>0</v>
      </c>
      <c r="G396" s="74">
        <f>'PLANTILLA V6'!G396</f>
        <v>0</v>
      </c>
      <c r="H396" s="74">
        <f>'PLANTILLA V6'!H396</f>
        <v>0</v>
      </c>
      <c r="I396" s="74">
        <f>'PLANTILLA V6'!I396</f>
        <v>0</v>
      </c>
      <c r="J396" s="104">
        <f>'PLANTILLA V6'!J396</f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 x14ac:dyDescent="0.45">
      <c r="A397" s="74">
        <f>'PLANTILLA V6'!A397</f>
        <v>0</v>
      </c>
      <c r="B397" s="74">
        <f>'PLANTILLA V6'!B397</f>
        <v>0</v>
      </c>
      <c r="C397" s="74">
        <f>'PLANTILLA V6'!C397</f>
        <v>0</v>
      </c>
      <c r="D397" s="74">
        <f>'PLANTILLA V6'!D397</f>
        <v>0</v>
      </c>
      <c r="E397" s="37">
        <f>'PLANTILLA V6'!E397</f>
        <v>0</v>
      </c>
      <c r="F397" s="74">
        <f>'PLANTILLA V6'!F397</f>
        <v>0</v>
      </c>
      <c r="G397" s="74">
        <f>'PLANTILLA V6'!G397</f>
        <v>0</v>
      </c>
      <c r="H397" s="74">
        <f>'PLANTILLA V6'!H397</f>
        <v>0</v>
      </c>
      <c r="I397" s="74">
        <f>'PLANTILLA V6'!I397</f>
        <v>0</v>
      </c>
      <c r="J397" s="104">
        <f>'PLANTILLA V6'!J397</f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 x14ac:dyDescent="0.45">
      <c r="A398" s="74">
        <f>'PLANTILLA V6'!A398</f>
        <v>0</v>
      </c>
      <c r="B398" s="74">
        <f>'PLANTILLA V6'!B398</f>
        <v>0</v>
      </c>
      <c r="C398" s="74">
        <f>'PLANTILLA V6'!C398</f>
        <v>0</v>
      </c>
      <c r="D398" s="74">
        <f>'PLANTILLA V6'!D398</f>
        <v>0</v>
      </c>
      <c r="E398" s="37">
        <f>'PLANTILLA V6'!E398</f>
        <v>0</v>
      </c>
      <c r="F398" s="74">
        <f>'PLANTILLA V6'!F398</f>
        <v>0</v>
      </c>
      <c r="G398" s="74">
        <f>'PLANTILLA V6'!G398</f>
        <v>0</v>
      </c>
      <c r="H398" s="74">
        <f>'PLANTILLA V6'!H398</f>
        <v>0</v>
      </c>
      <c r="I398" s="74">
        <f>'PLANTILLA V6'!I398</f>
        <v>0</v>
      </c>
      <c r="J398" s="104">
        <f>'PLANTILLA V6'!J398</f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 x14ac:dyDescent="0.45">
      <c r="A399" s="74">
        <f>'PLANTILLA V6'!A399</f>
        <v>0</v>
      </c>
      <c r="B399" s="74">
        <f>'PLANTILLA V6'!B399</f>
        <v>0</v>
      </c>
      <c r="C399" s="74">
        <f>'PLANTILLA V6'!C399</f>
        <v>0</v>
      </c>
      <c r="D399" s="74">
        <f>'PLANTILLA V6'!D399</f>
        <v>0</v>
      </c>
      <c r="E399" s="37">
        <f>'PLANTILLA V6'!E399</f>
        <v>0</v>
      </c>
      <c r="F399" s="74">
        <f>'PLANTILLA V6'!F399</f>
        <v>0</v>
      </c>
      <c r="G399" s="74">
        <f>'PLANTILLA V6'!G399</f>
        <v>0</v>
      </c>
      <c r="H399" s="74">
        <f>'PLANTILLA V6'!H399</f>
        <v>0</v>
      </c>
      <c r="I399" s="74">
        <f>'PLANTILLA V6'!I399</f>
        <v>0</v>
      </c>
      <c r="J399" s="104">
        <f>'PLANTILLA V6'!J399</f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 x14ac:dyDescent="0.45">
      <c r="A400" s="74">
        <f>'PLANTILLA V6'!A400</f>
        <v>0</v>
      </c>
      <c r="B400" s="74">
        <f>'PLANTILLA V6'!B400</f>
        <v>0</v>
      </c>
      <c r="C400" s="74">
        <f>'PLANTILLA V6'!C400</f>
        <v>0</v>
      </c>
      <c r="D400" s="74">
        <f>'PLANTILLA V6'!D400</f>
        <v>0</v>
      </c>
      <c r="E400" s="37">
        <f>'PLANTILLA V6'!E400</f>
        <v>0</v>
      </c>
      <c r="F400" s="74">
        <f>'PLANTILLA V6'!F400</f>
        <v>0</v>
      </c>
      <c r="G400" s="74">
        <f>'PLANTILLA V6'!G400</f>
        <v>0</v>
      </c>
      <c r="H400" s="74">
        <f>'PLANTILLA V6'!H400</f>
        <v>0</v>
      </c>
      <c r="I400" s="74">
        <f>'PLANTILLA V6'!I400</f>
        <v>0</v>
      </c>
      <c r="J400" s="104">
        <f>'PLANTILLA V6'!J400</f>
        <v>0</v>
      </c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 x14ac:dyDescent="0.45">
      <c r="A401" s="74">
        <f>'PLANTILLA V6'!A401</f>
        <v>0</v>
      </c>
      <c r="B401" s="74">
        <f>'PLANTILLA V6'!B401</f>
        <v>0</v>
      </c>
      <c r="C401" s="74">
        <f>'PLANTILLA V6'!C401</f>
        <v>0</v>
      </c>
      <c r="D401" s="74">
        <f>'PLANTILLA V6'!D401</f>
        <v>0</v>
      </c>
      <c r="E401" s="37">
        <f>'PLANTILLA V6'!E401</f>
        <v>0</v>
      </c>
      <c r="F401" s="74">
        <f>'PLANTILLA V6'!F401</f>
        <v>0</v>
      </c>
      <c r="G401" s="74">
        <f>'PLANTILLA V6'!G401</f>
        <v>0</v>
      </c>
      <c r="H401" s="74">
        <f>'PLANTILLA V6'!H401</f>
        <v>0</v>
      </c>
      <c r="I401" s="74">
        <f>'PLANTILLA V6'!I401</f>
        <v>0</v>
      </c>
      <c r="J401" s="104">
        <f>'PLANTILLA V6'!J401</f>
        <v>0</v>
      </c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 x14ac:dyDescent="0.45">
      <c r="A402" s="74">
        <f>'PLANTILLA V6'!A402</f>
        <v>0</v>
      </c>
      <c r="B402" s="74">
        <f>'PLANTILLA V6'!B402</f>
        <v>0</v>
      </c>
      <c r="C402" s="74">
        <f>'PLANTILLA V6'!C402</f>
        <v>0</v>
      </c>
      <c r="D402" s="74">
        <f>'PLANTILLA V6'!D402</f>
        <v>0</v>
      </c>
      <c r="E402" s="37">
        <f>'PLANTILLA V6'!E402</f>
        <v>0</v>
      </c>
      <c r="F402" s="74">
        <f>'PLANTILLA V6'!F402</f>
        <v>0</v>
      </c>
      <c r="G402" s="74">
        <f>'PLANTILLA V6'!G402</f>
        <v>0</v>
      </c>
      <c r="H402" s="74">
        <f>'PLANTILLA V6'!H402</f>
        <v>0</v>
      </c>
      <c r="I402" s="74">
        <f>'PLANTILLA V6'!I402</f>
        <v>0</v>
      </c>
      <c r="J402" s="104">
        <f>'PLANTILLA V6'!J402</f>
        <v>0</v>
      </c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 x14ac:dyDescent="0.45">
      <c r="A403" s="74">
        <f>'PLANTILLA V6'!A403</f>
        <v>0</v>
      </c>
      <c r="B403" s="74">
        <f>'PLANTILLA V6'!B403</f>
        <v>0</v>
      </c>
      <c r="C403" s="74">
        <f>'PLANTILLA V6'!C403</f>
        <v>0</v>
      </c>
      <c r="D403" s="74">
        <f>'PLANTILLA V6'!D403</f>
        <v>0</v>
      </c>
      <c r="E403" s="37">
        <f>'PLANTILLA V6'!E403</f>
        <v>0</v>
      </c>
      <c r="F403" s="74">
        <f>'PLANTILLA V6'!F403</f>
        <v>0</v>
      </c>
      <c r="G403" s="74">
        <f>'PLANTILLA V6'!G403</f>
        <v>0</v>
      </c>
      <c r="H403" s="74">
        <f>'PLANTILLA V6'!H403</f>
        <v>0</v>
      </c>
      <c r="I403" s="74">
        <f>'PLANTILLA V6'!I403</f>
        <v>0</v>
      </c>
      <c r="J403" s="104">
        <f>'PLANTILLA V6'!J403</f>
        <v>0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 x14ac:dyDescent="0.45">
      <c r="A404" s="74">
        <f>'PLANTILLA V6'!A404</f>
        <v>0</v>
      </c>
      <c r="B404" s="74">
        <f>'PLANTILLA V6'!B404</f>
        <v>0</v>
      </c>
      <c r="C404" s="74">
        <f>'PLANTILLA V6'!C404</f>
        <v>0</v>
      </c>
      <c r="D404" s="74">
        <f>'PLANTILLA V6'!D404</f>
        <v>0</v>
      </c>
      <c r="E404" s="37">
        <f>'PLANTILLA V6'!E404</f>
        <v>0</v>
      </c>
      <c r="F404" s="74">
        <f>'PLANTILLA V6'!F404</f>
        <v>0</v>
      </c>
      <c r="G404" s="74">
        <f>'PLANTILLA V6'!G404</f>
        <v>0</v>
      </c>
      <c r="H404" s="74">
        <f>'PLANTILLA V6'!H404</f>
        <v>0</v>
      </c>
      <c r="I404" s="74">
        <f>'PLANTILLA V6'!I404</f>
        <v>0</v>
      </c>
      <c r="J404" s="104">
        <f>'PLANTILLA V6'!J404</f>
        <v>0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 x14ac:dyDescent="0.45">
      <c r="A405" s="74">
        <f>'PLANTILLA V6'!A405</f>
        <v>0</v>
      </c>
      <c r="B405" s="74">
        <f>'PLANTILLA V6'!B405</f>
        <v>0</v>
      </c>
      <c r="C405" s="74">
        <f>'PLANTILLA V6'!C405</f>
        <v>0</v>
      </c>
      <c r="D405" s="74">
        <f>'PLANTILLA V6'!D405</f>
        <v>0</v>
      </c>
      <c r="E405" s="37">
        <f>'PLANTILLA V6'!E405</f>
        <v>0</v>
      </c>
      <c r="F405" s="74">
        <f>'PLANTILLA V6'!F405</f>
        <v>0</v>
      </c>
      <c r="G405" s="74">
        <f>'PLANTILLA V6'!G405</f>
        <v>0</v>
      </c>
      <c r="H405" s="74">
        <f>'PLANTILLA V6'!H405</f>
        <v>0</v>
      </c>
      <c r="I405" s="74">
        <f>'PLANTILLA V6'!I405</f>
        <v>0</v>
      </c>
      <c r="J405" s="104">
        <f>'PLANTILLA V6'!J405</f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 x14ac:dyDescent="0.45">
      <c r="A406" s="74">
        <f>'PLANTILLA V6'!A406</f>
        <v>0</v>
      </c>
      <c r="B406" s="74">
        <f>'PLANTILLA V6'!B406</f>
        <v>0</v>
      </c>
      <c r="C406" s="74">
        <f>'PLANTILLA V6'!C406</f>
        <v>0</v>
      </c>
      <c r="D406" s="74">
        <f>'PLANTILLA V6'!D406</f>
        <v>0</v>
      </c>
      <c r="E406" s="37">
        <f>'PLANTILLA V6'!E406</f>
        <v>0</v>
      </c>
      <c r="F406" s="74">
        <f>'PLANTILLA V6'!F406</f>
        <v>0</v>
      </c>
      <c r="G406" s="74">
        <f>'PLANTILLA V6'!G406</f>
        <v>0</v>
      </c>
      <c r="H406" s="74">
        <f>'PLANTILLA V6'!H406</f>
        <v>0</v>
      </c>
      <c r="I406" s="74">
        <f>'PLANTILLA V6'!I406</f>
        <v>0</v>
      </c>
      <c r="J406" s="104">
        <f>'PLANTILLA V6'!J406</f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 x14ac:dyDescent="0.45">
      <c r="A407" s="74">
        <f>'PLANTILLA V6'!A407</f>
        <v>0</v>
      </c>
      <c r="B407" s="74">
        <f>'PLANTILLA V6'!B407</f>
        <v>0</v>
      </c>
      <c r="C407" s="74">
        <f>'PLANTILLA V6'!C407</f>
        <v>0</v>
      </c>
      <c r="D407" s="74">
        <f>'PLANTILLA V6'!D407</f>
        <v>0</v>
      </c>
      <c r="E407" s="37">
        <f>'PLANTILLA V6'!E407</f>
        <v>0</v>
      </c>
      <c r="F407" s="74">
        <f>'PLANTILLA V6'!F407</f>
        <v>0</v>
      </c>
      <c r="G407" s="74">
        <f>'PLANTILLA V6'!G407</f>
        <v>0</v>
      </c>
      <c r="H407" s="74">
        <f>'PLANTILLA V6'!H407</f>
        <v>0</v>
      </c>
      <c r="I407" s="74">
        <f>'PLANTILLA V6'!I407</f>
        <v>0</v>
      </c>
      <c r="J407" s="104">
        <f>'PLANTILLA V6'!J407</f>
        <v>0</v>
      </c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 x14ac:dyDescent="0.45">
      <c r="A408" s="74">
        <f>'PLANTILLA V6'!A408</f>
        <v>0</v>
      </c>
      <c r="B408" s="74">
        <f>'PLANTILLA V6'!B408</f>
        <v>0</v>
      </c>
      <c r="C408" s="74">
        <f>'PLANTILLA V6'!C408</f>
        <v>0</v>
      </c>
      <c r="D408" s="74">
        <f>'PLANTILLA V6'!D408</f>
        <v>0</v>
      </c>
      <c r="E408" s="37">
        <f>'PLANTILLA V6'!E408</f>
        <v>0</v>
      </c>
      <c r="F408" s="74">
        <f>'PLANTILLA V6'!F408</f>
        <v>0</v>
      </c>
      <c r="G408" s="74">
        <f>'PLANTILLA V6'!G408</f>
        <v>0</v>
      </c>
      <c r="H408" s="74">
        <f>'PLANTILLA V6'!H408</f>
        <v>0</v>
      </c>
      <c r="I408" s="74">
        <f>'PLANTILLA V6'!I408</f>
        <v>0</v>
      </c>
      <c r="J408" s="104">
        <f>'PLANTILLA V6'!J408</f>
        <v>0</v>
      </c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 x14ac:dyDescent="0.45">
      <c r="A409" s="74">
        <f>'PLANTILLA V6'!A409</f>
        <v>0</v>
      </c>
      <c r="B409" s="74">
        <f>'PLANTILLA V6'!B409</f>
        <v>0</v>
      </c>
      <c r="C409" s="74">
        <f>'PLANTILLA V6'!C409</f>
        <v>0</v>
      </c>
      <c r="D409" s="74">
        <f>'PLANTILLA V6'!D409</f>
        <v>0</v>
      </c>
      <c r="E409" s="37">
        <f>'PLANTILLA V6'!E409</f>
        <v>0</v>
      </c>
      <c r="F409" s="74">
        <f>'PLANTILLA V6'!F409</f>
        <v>0</v>
      </c>
      <c r="G409" s="74">
        <f>'PLANTILLA V6'!G409</f>
        <v>0</v>
      </c>
      <c r="H409" s="74">
        <f>'PLANTILLA V6'!H409</f>
        <v>0</v>
      </c>
      <c r="I409" s="74">
        <f>'PLANTILLA V6'!I409</f>
        <v>0</v>
      </c>
      <c r="J409" s="104">
        <f>'PLANTILLA V6'!J409</f>
        <v>0</v>
      </c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 x14ac:dyDescent="0.45">
      <c r="A410" s="74">
        <f>'PLANTILLA V6'!A410</f>
        <v>0</v>
      </c>
      <c r="B410" s="74">
        <f>'PLANTILLA V6'!B410</f>
        <v>0</v>
      </c>
      <c r="C410" s="74">
        <f>'PLANTILLA V6'!C410</f>
        <v>0</v>
      </c>
      <c r="D410" s="74">
        <f>'PLANTILLA V6'!D410</f>
        <v>0</v>
      </c>
      <c r="E410" s="37">
        <f>'PLANTILLA V6'!E410</f>
        <v>0</v>
      </c>
      <c r="F410" s="74">
        <f>'PLANTILLA V6'!F410</f>
        <v>0</v>
      </c>
      <c r="G410" s="74">
        <f>'PLANTILLA V6'!G410</f>
        <v>0</v>
      </c>
      <c r="H410" s="74">
        <f>'PLANTILLA V6'!H410</f>
        <v>0</v>
      </c>
      <c r="I410" s="74">
        <f>'PLANTILLA V6'!I410</f>
        <v>0</v>
      </c>
      <c r="J410" s="104">
        <f>'PLANTILLA V6'!J410</f>
        <v>0</v>
      </c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 x14ac:dyDescent="0.45">
      <c r="A411" s="74">
        <f>'PLANTILLA V6'!A411</f>
        <v>0</v>
      </c>
      <c r="B411" s="74">
        <f>'PLANTILLA V6'!B411</f>
        <v>0</v>
      </c>
      <c r="C411" s="74">
        <f>'PLANTILLA V6'!C411</f>
        <v>0</v>
      </c>
      <c r="D411" s="74">
        <f>'PLANTILLA V6'!D411</f>
        <v>0</v>
      </c>
      <c r="E411" s="37">
        <f>'PLANTILLA V6'!E411</f>
        <v>0</v>
      </c>
      <c r="F411" s="74">
        <f>'PLANTILLA V6'!F411</f>
        <v>0</v>
      </c>
      <c r="G411" s="74">
        <f>'PLANTILLA V6'!G411</f>
        <v>0</v>
      </c>
      <c r="H411" s="74">
        <f>'PLANTILLA V6'!H411</f>
        <v>0</v>
      </c>
      <c r="I411" s="74">
        <f>'PLANTILLA V6'!I411</f>
        <v>0</v>
      </c>
      <c r="J411" s="104">
        <f>'PLANTILLA V6'!J411</f>
        <v>0</v>
      </c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 x14ac:dyDescent="0.45">
      <c r="A412" s="74">
        <f>'PLANTILLA V6'!A412</f>
        <v>0</v>
      </c>
      <c r="B412" s="74">
        <f>'PLANTILLA V6'!B412</f>
        <v>0</v>
      </c>
      <c r="C412" s="74">
        <f>'PLANTILLA V6'!C412</f>
        <v>0</v>
      </c>
      <c r="D412" s="74">
        <f>'PLANTILLA V6'!D412</f>
        <v>0</v>
      </c>
      <c r="E412" s="37">
        <f>'PLANTILLA V6'!E412</f>
        <v>0</v>
      </c>
      <c r="F412" s="74">
        <f>'PLANTILLA V6'!F412</f>
        <v>0</v>
      </c>
      <c r="G412" s="74">
        <f>'PLANTILLA V6'!G412</f>
        <v>0</v>
      </c>
      <c r="H412" s="74">
        <f>'PLANTILLA V6'!H412</f>
        <v>0</v>
      </c>
      <c r="I412" s="74">
        <f>'PLANTILLA V6'!I412</f>
        <v>0</v>
      </c>
      <c r="J412" s="104">
        <f>'PLANTILLA V6'!J412</f>
        <v>0</v>
      </c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 x14ac:dyDescent="0.45">
      <c r="A413" s="74">
        <f>'PLANTILLA V6'!A413</f>
        <v>0</v>
      </c>
      <c r="B413" s="74">
        <f>'PLANTILLA V6'!B413</f>
        <v>0</v>
      </c>
      <c r="C413" s="74">
        <f>'PLANTILLA V6'!C413</f>
        <v>0</v>
      </c>
      <c r="D413" s="74">
        <f>'PLANTILLA V6'!D413</f>
        <v>0</v>
      </c>
      <c r="E413" s="37">
        <f>'PLANTILLA V6'!E413</f>
        <v>0</v>
      </c>
      <c r="F413" s="74">
        <f>'PLANTILLA V6'!F413</f>
        <v>0</v>
      </c>
      <c r="G413" s="74">
        <f>'PLANTILLA V6'!G413</f>
        <v>0</v>
      </c>
      <c r="H413" s="74">
        <f>'PLANTILLA V6'!H413</f>
        <v>0</v>
      </c>
      <c r="I413" s="74">
        <f>'PLANTILLA V6'!I413</f>
        <v>0</v>
      </c>
      <c r="J413" s="104">
        <f>'PLANTILLA V6'!J413</f>
        <v>0</v>
      </c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 x14ac:dyDescent="0.45">
      <c r="A414" s="74">
        <f>'PLANTILLA V6'!A414</f>
        <v>0</v>
      </c>
      <c r="B414" s="74">
        <f>'PLANTILLA V6'!B414</f>
        <v>0</v>
      </c>
      <c r="C414" s="74">
        <f>'PLANTILLA V6'!C414</f>
        <v>0</v>
      </c>
      <c r="D414" s="74">
        <f>'PLANTILLA V6'!D414</f>
        <v>0</v>
      </c>
      <c r="E414" s="37">
        <f>'PLANTILLA V6'!E414</f>
        <v>0</v>
      </c>
      <c r="F414" s="74">
        <f>'PLANTILLA V6'!F414</f>
        <v>0</v>
      </c>
      <c r="G414" s="74">
        <f>'PLANTILLA V6'!G414</f>
        <v>0</v>
      </c>
      <c r="H414" s="74">
        <f>'PLANTILLA V6'!H414</f>
        <v>0</v>
      </c>
      <c r="I414" s="74">
        <f>'PLANTILLA V6'!I414</f>
        <v>0</v>
      </c>
      <c r="J414" s="104">
        <f>'PLANTILLA V6'!J414</f>
        <v>0</v>
      </c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 x14ac:dyDescent="0.45">
      <c r="A415" s="74">
        <f>'PLANTILLA V6'!A415</f>
        <v>0</v>
      </c>
      <c r="B415" s="74">
        <f>'PLANTILLA V6'!B415</f>
        <v>0</v>
      </c>
      <c r="C415" s="74">
        <f>'PLANTILLA V6'!C415</f>
        <v>0</v>
      </c>
      <c r="D415" s="74">
        <f>'PLANTILLA V6'!D415</f>
        <v>0</v>
      </c>
      <c r="E415" s="37">
        <f>'PLANTILLA V6'!E415</f>
        <v>0</v>
      </c>
      <c r="F415" s="74">
        <f>'PLANTILLA V6'!F415</f>
        <v>0</v>
      </c>
      <c r="G415" s="74">
        <f>'PLANTILLA V6'!G415</f>
        <v>0</v>
      </c>
      <c r="H415" s="74">
        <f>'PLANTILLA V6'!H415</f>
        <v>0</v>
      </c>
      <c r="I415" s="74">
        <f>'PLANTILLA V6'!I415</f>
        <v>0</v>
      </c>
      <c r="J415" s="104">
        <f>'PLANTILLA V6'!J415</f>
        <v>0</v>
      </c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 x14ac:dyDescent="0.45">
      <c r="A416" s="74">
        <f>'PLANTILLA V6'!A416</f>
        <v>0</v>
      </c>
      <c r="B416" s="74">
        <f>'PLANTILLA V6'!B416</f>
        <v>0</v>
      </c>
      <c r="C416" s="74">
        <f>'PLANTILLA V6'!C416</f>
        <v>0</v>
      </c>
      <c r="D416" s="74">
        <f>'PLANTILLA V6'!D416</f>
        <v>0</v>
      </c>
      <c r="E416" s="37">
        <f>'PLANTILLA V6'!E416</f>
        <v>0</v>
      </c>
      <c r="F416" s="74">
        <f>'PLANTILLA V6'!F416</f>
        <v>0</v>
      </c>
      <c r="G416" s="74">
        <f>'PLANTILLA V6'!G416</f>
        <v>0</v>
      </c>
      <c r="H416" s="74">
        <f>'PLANTILLA V6'!H416</f>
        <v>0</v>
      </c>
      <c r="I416" s="74">
        <f>'PLANTILLA V6'!I416</f>
        <v>0</v>
      </c>
      <c r="J416" s="104">
        <f>'PLANTILLA V6'!J416</f>
        <v>0</v>
      </c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 x14ac:dyDescent="0.45">
      <c r="A417" s="74">
        <f>'PLANTILLA V6'!A417</f>
        <v>0</v>
      </c>
      <c r="B417" s="74">
        <f>'PLANTILLA V6'!B417</f>
        <v>0</v>
      </c>
      <c r="C417" s="74">
        <f>'PLANTILLA V6'!C417</f>
        <v>0</v>
      </c>
      <c r="D417" s="74">
        <f>'PLANTILLA V6'!D417</f>
        <v>0</v>
      </c>
      <c r="E417" s="37">
        <f>'PLANTILLA V6'!E417</f>
        <v>0</v>
      </c>
      <c r="F417" s="74">
        <f>'PLANTILLA V6'!F417</f>
        <v>0</v>
      </c>
      <c r="G417" s="74">
        <f>'PLANTILLA V6'!G417</f>
        <v>0</v>
      </c>
      <c r="H417" s="74">
        <f>'PLANTILLA V6'!H417</f>
        <v>0</v>
      </c>
      <c r="I417" s="74">
        <f>'PLANTILLA V6'!I417</f>
        <v>0</v>
      </c>
      <c r="J417" s="104">
        <f>'PLANTILLA V6'!J417</f>
        <v>0</v>
      </c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 x14ac:dyDescent="0.45">
      <c r="A418" s="74">
        <f>'PLANTILLA V6'!A418</f>
        <v>0</v>
      </c>
      <c r="B418" s="74">
        <f>'PLANTILLA V6'!B418</f>
        <v>0</v>
      </c>
      <c r="C418" s="74">
        <f>'PLANTILLA V6'!C418</f>
        <v>0</v>
      </c>
      <c r="D418" s="74">
        <f>'PLANTILLA V6'!D418</f>
        <v>0</v>
      </c>
      <c r="E418" s="37">
        <f>'PLANTILLA V6'!E418</f>
        <v>0</v>
      </c>
      <c r="F418" s="74">
        <f>'PLANTILLA V6'!F418</f>
        <v>0</v>
      </c>
      <c r="G418" s="74">
        <f>'PLANTILLA V6'!G418</f>
        <v>0</v>
      </c>
      <c r="H418" s="74">
        <f>'PLANTILLA V6'!H418</f>
        <v>0</v>
      </c>
      <c r="I418" s="74">
        <f>'PLANTILLA V6'!I418</f>
        <v>0</v>
      </c>
      <c r="J418" s="104">
        <f>'PLANTILLA V6'!J418</f>
        <v>0</v>
      </c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 x14ac:dyDescent="0.45">
      <c r="A419" s="74">
        <f>'PLANTILLA V6'!A419</f>
        <v>0</v>
      </c>
      <c r="B419" s="74">
        <f>'PLANTILLA V6'!B419</f>
        <v>0</v>
      </c>
      <c r="C419" s="74">
        <f>'PLANTILLA V6'!C419</f>
        <v>0</v>
      </c>
      <c r="D419" s="74">
        <f>'PLANTILLA V6'!D419</f>
        <v>0</v>
      </c>
      <c r="E419" s="37">
        <f>'PLANTILLA V6'!E419</f>
        <v>0</v>
      </c>
      <c r="F419" s="74">
        <f>'PLANTILLA V6'!F419</f>
        <v>0</v>
      </c>
      <c r="G419" s="74">
        <f>'PLANTILLA V6'!G419</f>
        <v>0</v>
      </c>
      <c r="H419" s="74">
        <f>'PLANTILLA V6'!H419</f>
        <v>0</v>
      </c>
      <c r="I419" s="74">
        <f>'PLANTILLA V6'!I419</f>
        <v>0</v>
      </c>
      <c r="J419" s="104">
        <f>'PLANTILLA V6'!J419</f>
        <v>0</v>
      </c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 x14ac:dyDescent="0.45">
      <c r="A420" s="74">
        <f>'PLANTILLA V6'!A420</f>
        <v>0</v>
      </c>
      <c r="B420" s="74">
        <f>'PLANTILLA V6'!B420</f>
        <v>0</v>
      </c>
      <c r="C420" s="74">
        <f>'PLANTILLA V6'!C420</f>
        <v>0</v>
      </c>
      <c r="D420" s="74">
        <f>'PLANTILLA V6'!D420</f>
        <v>0</v>
      </c>
      <c r="E420" s="37">
        <f>'PLANTILLA V6'!E420</f>
        <v>0</v>
      </c>
      <c r="F420" s="74">
        <f>'PLANTILLA V6'!F420</f>
        <v>0</v>
      </c>
      <c r="G420" s="74">
        <f>'PLANTILLA V6'!G420</f>
        <v>0</v>
      </c>
      <c r="H420" s="74">
        <f>'PLANTILLA V6'!H420</f>
        <v>0</v>
      </c>
      <c r="I420" s="74">
        <f>'PLANTILLA V6'!I420</f>
        <v>0</v>
      </c>
      <c r="J420" s="104">
        <f>'PLANTILLA V6'!J420</f>
        <v>0</v>
      </c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 x14ac:dyDescent="0.45">
      <c r="A421" s="74">
        <f>'PLANTILLA V6'!A421</f>
        <v>0</v>
      </c>
      <c r="B421" s="74">
        <f>'PLANTILLA V6'!B421</f>
        <v>0</v>
      </c>
      <c r="C421" s="74">
        <f>'PLANTILLA V6'!C421</f>
        <v>0</v>
      </c>
      <c r="D421" s="74">
        <f>'PLANTILLA V6'!D421</f>
        <v>0</v>
      </c>
      <c r="E421" s="37">
        <f>'PLANTILLA V6'!E421</f>
        <v>0</v>
      </c>
      <c r="F421" s="74">
        <f>'PLANTILLA V6'!F421</f>
        <v>0</v>
      </c>
      <c r="G421" s="74">
        <f>'PLANTILLA V6'!G421</f>
        <v>0</v>
      </c>
      <c r="H421" s="74">
        <f>'PLANTILLA V6'!H421</f>
        <v>0</v>
      </c>
      <c r="I421" s="74">
        <f>'PLANTILLA V6'!I421</f>
        <v>0</v>
      </c>
      <c r="J421" s="104">
        <f>'PLANTILLA V6'!J421</f>
        <v>0</v>
      </c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 x14ac:dyDescent="0.45">
      <c r="A422" s="74">
        <f>'PLANTILLA V6'!A422</f>
        <v>0</v>
      </c>
      <c r="B422" s="74">
        <f>'PLANTILLA V6'!B422</f>
        <v>0</v>
      </c>
      <c r="C422" s="74">
        <f>'PLANTILLA V6'!C422</f>
        <v>0</v>
      </c>
      <c r="D422" s="74">
        <f>'PLANTILLA V6'!D422</f>
        <v>0</v>
      </c>
      <c r="E422" s="37">
        <f>'PLANTILLA V6'!E422</f>
        <v>0</v>
      </c>
      <c r="F422" s="74">
        <f>'PLANTILLA V6'!F422</f>
        <v>0</v>
      </c>
      <c r="G422" s="74">
        <f>'PLANTILLA V6'!G422</f>
        <v>0</v>
      </c>
      <c r="H422" s="74">
        <f>'PLANTILLA V6'!H422</f>
        <v>0</v>
      </c>
      <c r="I422" s="74">
        <f>'PLANTILLA V6'!I422</f>
        <v>0</v>
      </c>
      <c r="J422" s="104">
        <f>'PLANTILLA V6'!J422</f>
        <v>0</v>
      </c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 x14ac:dyDescent="0.45">
      <c r="A423" s="74">
        <f>'PLANTILLA V6'!A423</f>
        <v>0</v>
      </c>
      <c r="B423" s="74">
        <f>'PLANTILLA V6'!B423</f>
        <v>0</v>
      </c>
      <c r="C423" s="74">
        <f>'PLANTILLA V6'!C423</f>
        <v>0</v>
      </c>
      <c r="D423" s="74">
        <f>'PLANTILLA V6'!D423</f>
        <v>0</v>
      </c>
      <c r="E423" s="37">
        <f>'PLANTILLA V6'!E423</f>
        <v>0</v>
      </c>
      <c r="F423" s="74">
        <f>'PLANTILLA V6'!F423</f>
        <v>0</v>
      </c>
      <c r="G423" s="74">
        <f>'PLANTILLA V6'!G423</f>
        <v>0</v>
      </c>
      <c r="H423" s="74">
        <f>'PLANTILLA V6'!H423</f>
        <v>0</v>
      </c>
      <c r="I423" s="74">
        <f>'PLANTILLA V6'!I423</f>
        <v>0</v>
      </c>
      <c r="J423" s="104">
        <f>'PLANTILLA V6'!J423</f>
        <v>0</v>
      </c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 x14ac:dyDescent="0.45">
      <c r="A424" s="74">
        <f>'PLANTILLA V6'!A424</f>
        <v>0</v>
      </c>
      <c r="B424" s="74">
        <f>'PLANTILLA V6'!B424</f>
        <v>0</v>
      </c>
      <c r="C424" s="74">
        <f>'PLANTILLA V6'!C424</f>
        <v>0</v>
      </c>
      <c r="D424" s="74">
        <f>'PLANTILLA V6'!D424</f>
        <v>0</v>
      </c>
      <c r="E424" s="37">
        <f>'PLANTILLA V6'!E424</f>
        <v>0</v>
      </c>
      <c r="F424" s="74">
        <f>'PLANTILLA V6'!F424</f>
        <v>0</v>
      </c>
      <c r="G424" s="74">
        <f>'PLANTILLA V6'!G424</f>
        <v>0</v>
      </c>
      <c r="H424" s="74">
        <f>'PLANTILLA V6'!H424</f>
        <v>0</v>
      </c>
      <c r="I424" s="74">
        <f>'PLANTILLA V6'!I424</f>
        <v>0</v>
      </c>
      <c r="J424" s="104">
        <f>'PLANTILLA V6'!J424</f>
        <v>0</v>
      </c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 x14ac:dyDescent="0.45">
      <c r="A425" s="74">
        <f>'PLANTILLA V6'!A425</f>
        <v>0</v>
      </c>
      <c r="B425" s="74">
        <f>'PLANTILLA V6'!B425</f>
        <v>0</v>
      </c>
      <c r="C425" s="74">
        <f>'PLANTILLA V6'!C425</f>
        <v>0</v>
      </c>
      <c r="D425" s="74">
        <f>'PLANTILLA V6'!D425</f>
        <v>0</v>
      </c>
      <c r="E425" s="37">
        <f>'PLANTILLA V6'!E425</f>
        <v>0</v>
      </c>
      <c r="F425" s="74">
        <f>'PLANTILLA V6'!F425</f>
        <v>0</v>
      </c>
      <c r="G425" s="74">
        <f>'PLANTILLA V6'!G425</f>
        <v>0</v>
      </c>
      <c r="H425" s="74">
        <f>'PLANTILLA V6'!H425</f>
        <v>0</v>
      </c>
      <c r="I425" s="74">
        <f>'PLANTILLA V6'!I425</f>
        <v>0</v>
      </c>
      <c r="J425" s="104">
        <f>'PLANTILLA V6'!J425</f>
        <v>0</v>
      </c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 x14ac:dyDescent="0.45">
      <c r="A426" s="74">
        <f>'PLANTILLA V6'!A426</f>
        <v>0</v>
      </c>
      <c r="B426" s="74">
        <f>'PLANTILLA V6'!B426</f>
        <v>0</v>
      </c>
      <c r="C426" s="74">
        <f>'PLANTILLA V6'!C426</f>
        <v>0</v>
      </c>
      <c r="D426" s="74">
        <f>'PLANTILLA V6'!D426</f>
        <v>0</v>
      </c>
      <c r="E426" s="37">
        <f>'PLANTILLA V6'!E426</f>
        <v>0</v>
      </c>
      <c r="F426" s="74">
        <f>'PLANTILLA V6'!F426</f>
        <v>0</v>
      </c>
      <c r="G426" s="74">
        <f>'PLANTILLA V6'!G426</f>
        <v>0</v>
      </c>
      <c r="H426" s="74">
        <f>'PLANTILLA V6'!H426</f>
        <v>0</v>
      </c>
      <c r="I426" s="74">
        <f>'PLANTILLA V6'!I426</f>
        <v>0</v>
      </c>
      <c r="J426" s="104">
        <f>'PLANTILLA V6'!J426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 x14ac:dyDescent="0.45">
      <c r="A427" s="74">
        <f>'PLANTILLA V6'!A427</f>
        <v>0</v>
      </c>
      <c r="B427" s="74">
        <f>'PLANTILLA V6'!B427</f>
        <v>0</v>
      </c>
      <c r="C427" s="74">
        <f>'PLANTILLA V6'!C427</f>
        <v>0</v>
      </c>
      <c r="D427" s="74">
        <f>'PLANTILLA V6'!D427</f>
        <v>0</v>
      </c>
      <c r="E427" s="37">
        <f>'PLANTILLA V6'!E427</f>
        <v>0</v>
      </c>
      <c r="F427" s="74">
        <f>'PLANTILLA V6'!F427</f>
        <v>0</v>
      </c>
      <c r="G427" s="74">
        <f>'PLANTILLA V6'!G427</f>
        <v>0</v>
      </c>
      <c r="H427" s="74">
        <f>'PLANTILLA V6'!H427</f>
        <v>0</v>
      </c>
      <c r="I427" s="74">
        <f>'PLANTILLA V6'!I427</f>
        <v>0</v>
      </c>
      <c r="J427" s="104">
        <f>'PLANTILLA V6'!J427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 x14ac:dyDescent="0.45">
      <c r="A428" s="74">
        <f>'PLANTILLA V6'!A428</f>
        <v>0</v>
      </c>
      <c r="B428" s="74">
        <f>'PLANTILLA V6'!B428</f>
        <v>0</v>
      </c>
      <c r="C428" s="74">
        <f>'PLANTILLA V6'!C428</f>
        <v>0</v>
      </c>
      <c r="D428" s="74">
        <f>'PLANTILLA V6'!D428</f>
        <v>0</v>
      </c>
      <c r="E428" s="37">
        <f>'PLANTILLA V6'!E428</f>
        <v>0</v>
      </c>
      <c r="F428" s="74">
        <f>'PLANTILLA V6'!F428</f>
        <v>0</v>
      </c>
      <c r="G428" s="74">
        <f>'PLANTILLA V6'!G428</f>
        <v>0</v>
      </c>
      <c r="H428" s="74">
        <f>'PLANTILLA V6'!H428</f>
        <v>0</v>
      </c>
      <c r="I428" s="74">
        <f>'PLANTILLA V6'!I428</f>
        <v>0</v>
      </c>
      <c r="J428" s="104">
        <f>'PLANTILLA V6'!J428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 x14ac:dyDescent="0.45">
      <c r="A429" s="74">
        <f>'PLANTILLA V6'!A429</f>
        <v>0</v>
      </c>
      <c r="B429" s="74">
        <f>'PLANTILLA V6'!B429</f>
        <v>0</v>
      </c>
      <c r="C429" s="74">
        <f>'PLANTILLA V6'!C429</f>
        <v>0</v>
      </c>
      <c r="D429" s="74">
        <f>'PLANTILLA V6'!D429</f>
        <v>0</v>
      </c>
      <c r="E429" s="37">
        <f>'PLANTILLA V6'!E429</f>
        <v>0</v>
      </c>
      <c r="F429" s="74">
        <f>'PLANTILLA V6'!F429</f>
        <v>0</v>
      </c>
      <c r="G429" s="74">
        <f>'PLANTILLA V6'!G429</f>
        <v>0</v>
      </c>
      <c r="H429" s="74">
        <f>'PLANTILLA V6'!H429</f>
        <v>0</v>
      </c>
      <c r="I429" s="74">
        <f>'PLANTILLA V6'!I429</f>
        <v>0</v>
      </c>
      <c r="J429" s="83">
        <f>'PLANTILLA V6'!J429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 x14ac:dyDescent="0.45">
      <c r="A430" s="74">
        <f>'PLANTILLA V6'!A430</f>
        <v>0</v>
      </c>
      <c r="B430" s="74">
        <f>'PLANTILLA V6'!B430</f>
        <v>0</v>
      </c>
      <c r="C430" s="74">
        <f>'PLANTILLA V6'!C430</f>
        <v>0</v>
      </c>
      <c r="D430" s="74">
        <f>'PLANTILLA V6'!D430</f>
        <v>0</v>
      </c>
      <c r="E430" s="37">
        <f>'PLANTILLA V6'!E430</f>
        <v>0</v>
      </c>
      <c r="F430" s="74">
        <f>'PLANTILLA V6'!F430</f>
        <v>0</v>
      </c>
      <c r="G430" s="74">
        <f>'PLANTILLA V6'!G430</f>
        <v>0</v>
      </c>
      <c r="H430" s="74">
        <f>'PLANTILLA V6'!H430</f>
        <v>0</v>
      </c>
      <c r="I430" s="74">
        <f>'PLANTILLA V6'!I430</f>
        <v>0</v>
      </c>
      <c r="J430" s="83">
        <f>'PLANTILLA V6'!J430</f>
        <v>0</v>
      </c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 x14ac:dyDescent="0.45">
      <c r="A431" s="74">
        <f>'PLANTILLA V6'!A431</f>
        <v>0</v>
      </c>
      <c r="B431" s="74">
        <f>'PLANTILLA V6'!B431</f>
        <v>0</v>
      </c>
      <c r="C431" s="74">
        <f>'PLANTILLA V6'!C431</f>
        <v>0</v>
      </c>
      <c r="D431" s="74">
        <f>'PLANTILLA V6'!D431</f>
        <v>0</v>
      </c>
      <c r="E431" s="37">
        <f>'PLANTILLA V6'!E431</f>
        <v>0</v>
      </c>
      <c r="F431" s="74">
        <f>'PLANTILLA V6'!F431</f>
        <v>0</v>
      </c>
      <c r="G431" s="74">
        <f>'PLANTILLA V6'!G431</f>
        <v>0</v>
      </c>
      <c r="H431" s="74">
        <f>'PLANTILLA V6'!H431</f>
        <v>0</v>
      </c>
      <c r="I431" s="74">
        <f>'PLANTILLA V6'!I431</f>
        <v>0</v>
      </c>
      <c r="J431" s="83">
        <f>'PLANTILLA V6'!J431</f>
        <v>0</v>
      </c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 x14ac:dyDescent="0.45">
      <c r="A432" s="74">
        <f>'PLANTILLA V6'!A432</f>
        <v>0</v>
      </c>
      <c r="B432" s="74">
        <f>'PLANTILLA V6'!B432</f>
        <v>0</v>
      </c>
      <c r="C432" s="74">
        <f>'PLANTILLA V6'!C432</f>
        <v>0</v>
      </c>
      <c r="D432" s="74">
        <f>'PLANTILLA V6'!D432</f>
        <v>0</v>
      </c>
      <c r="E432" s="37">
        <f>'PLANTILLA V6'!E432</f>
        <v>0</v>
      </c>
      <c r="F432" s="74">
        <f>'PLANTILLA V6'!F432</f>
        <v>0</v>
      </c>
      <c r="G432" s="74">
        <f>'PLANTILLA V6'!G432</f>
        <v>0</v>
      </c>
      <c r="H432" s="74">
        <f>'PLANTILLA V6'!H432</f>
        <v>0</v>
      </c>
      <c r="I432" s="74">
        <f>'PLANTILLA V6'!I432</f>
        <v>0</v>
      </c>
      <c r="J432" s="83">
        <f>'PLANTILLA V6'!J432</f>
        <v>0</v>
      </c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 x14ac:dyDescent="0.45">
      <c r="A433" s="74">
        <f>'PLANTILLA V6'!A433</f>
        <v>0</v>
      </c>
      <c r="B433" s="74">
        <f>'PLANTILLA V6'!B433</f>
        <v>0</v>
      </c>
      <c r="C433" s="74">
        <f>'PLANTILLA V6'!C433</f>
        <v>0</v>
      </c>
      <c r="D433" s="74">
        <f>'PLANTILLA V6'!D433</f>
        <v>0</v>
      </c>
      <c r="E433" s="37">
        <f>'PLANTILLA V6'!E433</f>
        <v>0</v>
      </c>
      <c r="F433" s="74">
        <f>'PLANTILLA V6'!F433</f>
        <v>0</v>
      </c>
      <c r="G433" s="74">
        <f>'PLANTILLA V6'!G433</f>
        <v>0</v>
      </c>
      <c r="H433" s="74">
        <f>'PLANTILLA V6'!H433</f>
        <v>0</v>
      </c>
      <c r="I433" s="74">
        <f>'PLANTILLA V6'!I433</f>
        <v>0</v>
      </c>
      <c r="J433" s="83">
        <f>'PLANTILLA V6'!J433</f>
        <v>0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 x14ac:dyDescent="0.45">
      <c r="A434" s="74">
        <f>'PLANTILLA V6'!A434</f>
        <v>0</v>
      </c>
      <c r="B434" s="74">
        <f>'PLANTILLA V6'!B434</f>
        <v>0</v>
      </c>
      <c r="C434" s="74">
        <f>'PLANTILLA V6'!C434</f>
        <v>0</v>
      </c>
      <c r="D434" s="74">
        <f>'PLANTILLA V6'!D434</f>
        <v>0</v>
      </c>
      <c r="E434" s="37">
        <f>'PLANTILLA V6'!E434</f>
        <v>0</v>
      </c>
      <c r="F434" s="74">
        <f>'PLANTILLA V6'!F434</f>
        <v>0</v>
      </c>
      <c r="G434" s="74">
        <f>'PLANTILLA V6'!G434</f>
        <v>0</v>
      </c>
      <c r="H434" s="74">
        <f>'PLANTILLA V6'!H434</f>
        <v>0</v>
      </c>
      <c r="I434" s="74">
        <f>'PLANTILLA V6'!I434</f>
        <v>0</v>
      </c>
      <c r="J434" s="83">
        <f>'PLANTILLA V6'!J434</f>
        <v>0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 x14ac:dyDescent="0.45">
      <c r="A435" s="74">
        <f>'PLANTILLA V6'!A435</f>
        <v>0</v>
      </c>
      <c r="B435" s="74">
        <f>'PLANTILLA V6'!B435</f>
        <v>0</v>
      </c>
      <c r="C435" s="74">
        <f>'PLANTILLA V6'!C435</f>
        <v>0</v>
      </c>
      <c r="D435" s="74">
        <f>'PLANTILLA V6'!D435</f>
        <v>0</v>
      </c>
      <c r="E435" s="37">
        <f>'PLANTILLA V6'!E435</f>
        <v>0</v>
      </c>
      <c r="F435" s="74">
        <f>'PLANTILLA V6'!F435</f>
        <v>0</v>
      </c>
      <c r="G435" s="74">
        <f>'PLANTILLA V6'!G435</f>
        <v>0</v>
      </c>
      <c r="H435" s="74">
        <f>'PLANTILLA V6'!H435</f>
        <v>0</v>
      </c>
      <c r="I435" s="74">
        <f>'PLANTILLA V6'!I435</f>
        <v>0</v>
      </c>
      <c r="J435" s="83">
        <f>'PLANTILLA V6'!J435</f>
        <v>0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 x14ac:dyDescent="0.45">
      <c r="A436" s="74">
        <f>'PLANTILLA V6'!A436</f>
        <v>0</v>
      </c>
      <c r="B436" s="74">
        <f>'PLANTILLA V6'!B436</f>
        <v>0</v>
      </c>
      <c r="C436" s="74">
        <f>'PLANTILLA V6'!C436</f>
        <v>0</v>
      </c>
      <c r="D436" s="74">
        <f>'PLANTILLA V6'!D436</f>
        <v>0</v>
      </c>
      <c r="E436" s="37">
        <f>'PLANTILLA V6'!E436</f>
        <v>0</v>
      </c>
      <c r="F436" s="74">
        <f>'PLANTILLA V6'!F436</f>
        <v>0</v>
      </c>
      <c r="G436" s="74">
        <f>'PLANTILLA V6'!G436</f>
        <v>0</v>
      </c>
      <c r="H436" s="74">
        <f>'PLANTILLA V6'!H436</f>
        <v>0</v>
      </c>
      <c r="I436" s="74">
        <f>'PLANTILLA V6'!I436</f>
        <v>0</v>
      </c>
      <c r="J436" s="83">
        <f>'PLANTILLA V6'!J436</f>
        <v>0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 x14ac:dyDescent="0.45">
      <c r="A437" s="74">
        <f>'PLANTILLA V6'!A437</f>
        <v>0</v>
      </c>
      <c r="B437" s="74">
        <f>'PLANTILLA V6'!B437</f>
        <v>0</v>
      </c>
      <c r="C437" s="74">
        <f>'PLANTILLA V6'!C437</f>
        <v>0</v>
      </c>
      <c r="D437" s="74">
        <f>'PLANTILLA V6'!D437</f>
        <v>0</v>
      </c>
      <c r="E437" s="37">
        <f>'PLANTILLA V6'!E437</f>
        <v>0</v>
      </c>
      <c r="F437" s="74">
        <f>'PLANTILLA V6'!F437</f>
        <v>0</v>
      </c>
      <c r="G437" s="74">
        <f>'PLANTILLA V6'!G437</f>
        <v>0</v>
      </c>
      <c r="H437" s="74">
        <f>'PLANTILLA V6'!H437</f>
        <v>0</v>
      </c>
      <c r="I437" s="74">
        <f>'PLANTILLA V6'!I437</f>
        <v>0</v>
      </c>
      <c r="J437" s="83">
        <f>'PLANTILLA V6'!J437</f>
        <v>0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 x14ac:dyDescent="0.45">
      <c r="A438" s="74">
        <f>'PLANTILLA V6'!A438</f>
        <v>0</v>
      </c>
      <c r="B438" s="74">
        <f>'PLANTILLA V6'!B438</f>
        <v>0</v>
      </c>
      <c r="C438" s="74">
        <f>'PLANTILLA V6'!C438</f>
        <v>0</v>
      </c>
      <c r="D438" s="74">
        <f>'PLANTILLA V6'!D438</f>
        <v>0</v>
      </c>
      <c r="E438" s="37">
        <f>'PLANTILLA V6'!E438</f>
        <v>0</v>
      </c>
      <c r="F438" s="74">
        <f>'PLANTILLA V6'!F438</f>
        <v>0</v>
      </c>
      <c r="G438" s="74">
        <f>'PLANTILLA V6'!G438</f>
        <v>0</v>
      </c>
      <c r="H438" s="74">
        <f>'PLANTILLA V6'!H438</f>
        <v>0</v>
      </c>
      <c r="I438" s="74">
        <f>'PLANTILLA V6'!I438</f>
        <v>0</v>
      </c>
      <c r="J438" s="83">
        <f>'PLANTILLA V6'!J438</f>
        <v>0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 x14ac:dyDescent="0.45">
      <c r="A439" s="74"/>
      <c r="B439" s="74"/>
      <c r="C439" s="74"/>
      <c r="D439" s="74"/>
      <c r="E439" s="37"/>
      <c r="F439" s="74"/>
      <c r="G439" s="74"/>
      <c r="H439" s="74"/>
      <c r="I439" s="74"/>
      <c r="J439" s="83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 x14ac:dyDescent="0.45">
      <c r="A440" s="74"/>
      <c r="B440" s="74"/>
      <c r="C440" s="74"/>
      <c r="D440" s="74"/>
      <c r="E440" s="37"/>
      <c r="F440" s="74"/>
      <c r="G440" s="74"/>
      <c r="H440" s="74"/>
      <c r="I440" s="74"/>
      <c r="J440" s="83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 x14ac:dyDescent="0.45">
      <c r="A441" s="74"/>
      <c r="B441" s="74"/>
      <c r="C441" s="74"/>
      <c r="D441" s="74"/>
      <c r="E441" s="37"/>
      <c r="F441" s="74"/>
      <c r="G441" s="74"/>
      <c r="H441" s="74"/>
      <c r="I441" s="74"/>
      <c r="J441" s="83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 x14ac:dyDescent="0.45">
      <c r="A442" s="74"/>
      <c r="B442" s="74"/>
      <c r="C442" s="74"/>
      <c r="D442" s="74"/>
      <c r="E442" s="37"/>
      <c r="F442" s="74"/>
      <c r="G442" s="74"/>
      <c r="H442" s="74"/>
      <c r="I442" s="74"/>
      <c r="J442" s="83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 x14ac:dyDescent="0.45">
      <c r="A443" s="74"/>
      <c r="B443" s="74"/>
      <c r="C443" s="74"/>
      <c r="D443" s="74"/>
      <c r="E443" s="37"/>
      <c r="F443" s="74"/>
      <c r="G443" s="74"/>
      <c r="H443" s="74"/>
      <c r="I443" s="74"/>
      <c r="J443" s="83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 x14ac:dyDescent="0.45">
      <c r="A444" s="74"/>
      <c r="B444" s="74"/>
      <c r="C444" s="74"/>
      <c r="D444" s="74"/>
      <c r="E444" s="37"/>
      <c r="F444" s="74"/>
      <c r="G444" s="74"/>
      <c r="H444" s="74"/>
      <c r="I444" s="74"/>
      <c r="J444" s="83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 x14ac:dyDescent="0.45">
      <c r="A445" s="74"/>
      <c r="B445" s="74"/>
      <c r="C445" s="74"/>
      <c r="D445" s="74"/>
      <c r="E445" s="37"/>
      <c r="F445" s="74"/>
      <c r="G445" s="74"/>
      <c r="H445" s="74"/>
      <c r="I445" s="74"/>
      <c r="J445" s="83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 x14ac:dyDescent="0.45">
      <c r="A446" s="74"/>
      <c r="B446" s="74"/>
      <c r="C446" s="74"/>
      <c r="D446" s="74"/>
      <c r="E446" s="37"/>
      <c r="F446" s="74"/>
      <c r="G446" s="74"/>
      <c r="H446" s="74"/>
      <c r="I446" s="74"/>
      <c r="J446" s="83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 x14ac:dyDescent="0.45">
      <c r="A447" s="74"/>
      <c r="B447" s="74"/>
      <c r="C447" s="74"/>
      <c r="D447" s="74"/>
      <c r="E447" s="37"/>
      <c r="F447" s="74"/>
      <c r="G447" s="74"/>
      <c r="H447" s="74"/>
      <c r="I447" s="74"/>
      <c r="J447" s="83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 x14ac:dyDescent="0.45">
      <c r="A448" s="74"/>
      <c r="B448" s="74"/>
      <c r="C448" s="74"/>
      <c r="D448" s="74"/>
      <c r="E448" s="37"/>
      <c r="F448" s="74"/>
      <c r="G448" s="74"/>
      <c r="H448" s="74"/>
      <c r="I448" s="74"/>
      <c r="J448" s="83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 x14ac:dyDescent="0.45">
      <c r="A449" s="74"/>
      <c r="B449" s="74"/>
      <c r="C449" s="74"/>
      <c r="D449" s="74"/>
      <c r="E449" s="37"/>
      <c r="F449" s="74"/>
      <c r="G449" s="74"/>
      <c r="H449" s="74"/>
      <c r="I449" s="74"/>
      <c r="J449" s="83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 x14ac:dyDescent="0.45">
      <c r="A450" s="74"/>
      <c r="B450" s="74"/>
      <c r="C450" s="74"/>
      <c r="D450" s="74"/>
      <c r="E450" s="37"/>
      <c r="F450" s="74"/>
      <c r="G450" s="74"/>
      <c r="H450" s="74"/>
      <c r="I450" s="74"/>
      <c r="J450" s="83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 x14ac:dyDescent="0.45">
      <c r="A451" s="74"/>
      <c r="B451" s="74"/>
      <c r="C451" s="74"/>
      <c r="D451" s="74"/>
      <c r="E451" s="37"/>
      <c r="F451" s="74"/>
      <c r="G451" s="74"/>
      <c r="H451" s="74"/>
      <c r="I451" s="74"/>
      <c r="J451" s="83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 x14ac:dyDescent="0.45">
      <c r="A452" s="74"/>
      <c r="B452" s="74"/>
      <c r="C452" s="74"/>
      <c r="D452" s="74"/>
      <c r="E452" s="37"/>
      <c r="F452" s="74"/>
      <c r="G452" s="74"/>
      <c r="H452" s="74"/>
      <c r="I452" s="74"/>
      <c r="J452" s="83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 x14ac:dyDescent="0.45">
      <c r="A453" s="74"/>
      <c r="B453" s="74"/>
      <c r="C453" s="74"/>
      <c r="D453" s="74"/>
      <c r="E453" s="37"/>
      <c r="F453" s="74"/>
      <c r="G453" s="74"/>
      <c r="H453" s="74"/>
      <c r="I453" s="74"/>
      <c r="J453" s="83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 x14ac:dyDescent="0.45">
      <c r="A454" s="74"/>
      <c r="B454" s="74"/>
      <c r="C454" s="74"/>
      <c r="D454" s="74"/>
      <c r="E454" s="37"/>
      <c r="F454" s="74"/>
      <c r="G454" s="74"/>
      <c r="H454" s="74"/>
      <c r="I454" s="74"/>
      <c r="J454" s="83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 x14ac:dyDescent="0.45">
      <c r="A455" s="74"/>
      <c r="B455" s="74"/>
      <c r="C455" s="74"/>
      <c r="D455" s="74"/>
      <c r="E455" s="37"/>
      <c r="F455" s="74"/>
      <c r="G455" s="74"/>
      <c r="H455" s="74"/>
      <c r="I455" s="74"/>
      <c r="J455" s="83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 x14ac:dyDescent="0.45">
      <c r="A456" s="74"/>
      <c r="B456" s="74"/>
      <c r="C456" s="74"/>
      <c r="D456" s="74"/>
      <c r="E456" s="37"/>
      <c r="F456" s="74"/>
      <c r="G456" s="74"/>
      <c r="H456" s="74"/>
      <c r="I456" s="74"/>
      <c r="J456" s="83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 x14ac:dyDescent="0.45">
      <c r="A457" s="74"/>
      <c r="B457" s="74"/>
      <c r="C457" s="74"/>
      <c r="D457" s="74"/>
      <c r="E457" s="37"/>
      <c r="F457" s="74"/>
      <c r="G457" s="74"/>
      <c r="H457" s="74"/>
      <c r="I457" s="74"/>
      <c r="J457" s="83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 x14ac:dyDescent="0.45">
      <c r="A458" s="74"/>
      <c r="B458" s="74"/>
      <c r="C458" s="74"/>
      <c r="D458" s="74"/>
      <c r="E458" s="37"/>
      <c r="F458" s="74"/>
      <c r="G458" s="74"/>
      <c r="H458" s="74"/>
      <c r="I458" s="74"/>
      <c r="J458" s="83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 x14ac:dyDescent="0.45">
      <c r="A459" s="74"/>
      <c r="B459" s="74"/>
      <c r="C459" s="74"/>
      <c r="D459" s="74"/>
      <c r="E459" s="37"/>
      <c r="F459" s="74"/>
      <c r="G459" s="74"/>
      <c r="H459" s="74"/>
      <c r="I459" s="74"/>
      <c r="J459" s="83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 x14ac:dyDescent="0.45">
      <c r="A460" s="74"/>
      <c r="B460" s="74"/>
      <c r="C460" s="74"/>
      <c r="D460" s="74"/>
      <c r="E460" s="37"/>
      <c r="F460" s="74"/>
      <c r="G460" s="74"/>
      <c r="H460" s="74"/>
      <c r="I460" s="74"/>
      <c r="J460" s="83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 x14ac:dyDescent="0.45">
      <c r="A461" s="74"/>
      <c r="B461" s="74"/>
      <c r="C461" s="74"/>
      <c r="D461" s="74"/>
      <c r="E461" s="37"/>
      <c r="F461" s="74"/>
      <c r="G461" s="74"/>
      <c r="H461" s="74"/>
      <c r="I461" s="74"/>
      <c r="J461" s="83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 x14ac:dyDescent="0.45">
      <c r="A462" s="74"/>
      <c r="B462" s="74"/>
      <c r="C462" s="74"/>
      <c r="D462" s="74"/>
      <c r="E462" s="37"/>
      <c r="F462" s="74"/>
      <c r="G462" s="74"/>
      <c r="H462" s="74"/>
      <c r="I462" s="74"/>
      <c r="J462" s="83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 x14ac:dyDescent="0.45">
      <c r="A463" s="74"/>
      <c r="B463" s="74"/>
      <c r="C463" s="74"/>
      <c r="D463" s="74"/>
      <c r="E463" s="37"/>
      <c r="F463" s="74"/>
      <c r="G463" s="74"/>
      <c r="H463" s="74"/>
      <c r="I463" s="74"/>
      <c r="J463" s="83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 x14ac:dyDescent="0.45">
      <c r="A464" s="74"/>
      <c r="B464" s="74"/>
      <c r="C464" s="74"/>
      <c r="D464" s="74"/>
      <c r="E464" s="37"/>
      <c r="F464" s="74"/>
      <c r="G464" s="74"/>
      <c r="H464" s="74"/>
      <c r="I464" s="74"/>
      <c r="J464" s="83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 x14ac:dyDescent="0.45">
      <c r="A465" s="74"/>
      <c r="B465" s="74"/>
      <c r="C465" s="74"/>
      <c r="D465" s="74"/>
      <c r="E465" s="37"/>
      <c r="F465" s="74"/>
      <c r="G465" s="74"/>
      <c r="H465" s="74"/>
      <c r="I465" s="74"/>
      <c r="J465" s="83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 x14ac:dyDescent="0.45">
      <c r="A466" s="74"/>
      <c r="B466" s="74"/>
      <c r="C466" s="74"/>
      <c r="D466" s="74"/>
      <c r="E466" s="37"/>
      <c r="F466" s="74"/>
      <c r="G466" s="74"/>
      <c r="H466" s="74"/>
      <c r="I466" s="74"/>
      <c r="J466" s="83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 x14ac:dyDescent="0.45">
      <c r="A467" s="74"/>
      <c r="B467" s="74"/>
      <c r="C467" s="74"/>
      <c r="D467" s="74"/>
      <c r="E467" s="37"/>
      <c r="F467" s="74"/>
      <c r="G467" s="74"/>
      <c r="H467" s="74"/>
      <c r="I467" s="74"/>
      <c r="J467" s="83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 x14ac:dyDescent="0.45">
      <c r="A468" s="74"/>
      <c r="B468" s="74"/>
      <c r="C468" s="74"/>
      <c r="D468" s="74"/>
      <c r="E468" s="37"/>
      <c r="F468" s="74"/>
      <c r="G468" s="74"/>
      <c r="H468" s="74"/>
      <c r="I468" s="74"/>
      <c r="J468" s="83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 x14ac:dyDescent="0.45">
      <c r="A469" s="74"/>
      <c r="B469" s="74"/>
      <c r="C469" s="74"/>
      <c r="D469" s="74"/>
      <c r="E469" s="37"/>
      <c r="F469" s="74"/>
      <c r="G469" s="74"/>
      <c r="H469" s="74"/>
      <c r="I469" s="74"/>
      <c r="J469" s="83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 x14ac:dyDescent="0.45">
      <c r="A470" s="74"/>
      <c r="B470" s="74"/>
      <c r="C470" s="74"/>
      <c r="D470" s="74"/>
      <c r="E470" s="37"/>
      <c r="F470" s="74"/>
      <c r="G470" s="74"/>
      <c r="H470" s="74"/>
      <c r="I470" s="74"/>
      <c r="J470" s="83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 x14ac:dyDescent="0.45">
      <c r="A471" s="74"/>
      <c r="B471" s="74"/>
      <c r="C471" s="74"/>
      <c r="D471" s="74"/>
      <c r="E471" s="37"/>
      <c r="F471" s="74"/>
      <c r="G471" s="74"/>
      <c r="H471" s="74"/>
      <c r="I471" s="74"/>
      <c r="J471" s="83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 x14ac:dyDescent="0.45">
      <c r="A472" s="74"/>
      <c r="B472" s="74"/>
      <c r="C472" s="74"/>
      <c r="D472" s="74"/>
      <c r="E472" s="37"/>
      <c r="F472" s="74"/>
      <c r="G472" s="74"/>
      <c r="H472" s="74"/>
      <c r="I472" s="74"/>
      <c r="J472" s="83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 x14ac:dyDescent="0.45">
      <c r="A473" s="74"/>
      <c r="B473" s="74"/>
      <c r="C473" s="74"/>
      <c r="D473" s="74"/>
      <c r="E473" s="37"/>
      <c r="F473" s="74"/>
      <c r="G473" s="74"/>
      <c r="H473" s="74"/>
      <c r="I473" s="74"/>
      <c r="J473" s="83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 x14ac:dyDescent="0.45">
      <c r="A474" s="74"/>
      <c r="B474" s="74"/>
      <c r="C474" s="74"/>
      <c r="D474" s="74"/>
      <c r="E474" s="37"/>
      <c r="F474" s="74"/>
      <c r="G474" s="74"/>
      <c r="H474" s="74"/>
      <c r="I474" s="74"/>
      <c r="J474" s="83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 x14ac:dyDescent="0.45">
      <c r="A475" s="74"/>
      <c r="B475" s="74"/>
      <c r="C475" s="74"/>
      <c r="D475" s="74"/>
      <c r="E475" s="37"/>
      <c r="F475" s="74"/>
      <c r="G475" s="74"/>
      <c r="H475" s="74"/>
      <c r="I475" s="74"/>
      <c r="J475" s="83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 x14ac:dyDescent="0.45">
      <c r="A476" s="74"/>
      <c r="B476" s="74"/>
      <c r="C476" s="74"/>
      <c r="D476" s="74"/>
      <c r="E476" s="37"/>
      <c r="F476" s="74"/>
      <c r="G476" s="74"/>
      <c r="H476" s="74"/>
      <c r="I476" s="74"/>
      <c r="J476" s="83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 x14ac:dyDescent="0.45">
      <c r="A477" s="74"/>
      <c r="B477" s="74"/>
      <c r="C477" s="74"/>
      <c r="D477" s="74"/>
      <c r="E477" s="37"/>
      <c r="F477" s="74"/>
      <c r="G477" s="74"/>
      <c r="H477" s="74"/>
      <c r="I477" s="74"/>
      <c r="J477" s="83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 x14ac:dyDescent="0.45">
      <c r="A478" s="74"/>
      <c r="B478" s="74"/>
      <c r="C478" s="74"/>
      <c r="D478" s="74"/>
      <c r="E478" s="37"/>
      <c r="F478" s="74"/>
      <c r="G478" s="74"/>
      <c r="H478" s="74"/>
      <c r="I478" s="74"/>
      <c r="J478" s="83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 x14ac:dyDescent="0.45">
      <c r="A479" s="74"/>
      <c r="B479" s="74"/>
      <c r="C479" s="74"/>
      <c r="D479" s="74"/>
      <c r="E479" s="37"/>
      <c r="F479" s="74"/>
      <c r="G479" s="74"/>
      <c r="H479" s="74"/>
      <c r="I479" s="74"/>
      <c r="J479" s="83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 x14ac:dyDescent="0.45">
      <c r="A480" s="74"/>
      <c r="B480" s="74"/>
      <c r="C480" s="74"/>
      <c r="D480" s="74"/>
      <c r="E480" s="37"/>
      <c r="F480" s="74"/>
      <c r="G480" s="74"/>
      <c r="H480" s="74"/>
      <c r="I480" s="74"/>
      <c r="J480" s="83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 x14ac:dyDescent="0.45">
      <c r="A481" s="74"/>
      <c r="B481" s="74"/>
      <c r="C481" s="74"/>
      <c r="D481" s="74"/>
      <c r="E481" s="37"/>
      <c r="F481" s="74"/>
      <c r="G481" s="74"/>
      <c r="H481" s="74"/>
      <c r="I481" s="74"/>
      <c r="J481" s="83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 x14ac:dyDescent="0.45">
      <c r="A482" s="74"/>
      <c r="B482" s="74"/>
      <c r="C482" s="74"/>
      <c r="D482" s="74"/>
      <c r="E482" s="37"/>
      <c r="F482" s="74"/>
      <c r="G482" s="74"/>
      <c r="H482" s="74"/>
      <c r="I482" s="74"/>
      <c r="J482" s="83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 x14ac:dyDescent="0.45">
      <c r="A483" s="74"/>
      <c r="B483" s="74"/>
      <c r="C483" s="74"/>
      <c r="D483" s="74"/>
      <c r="E483" s="37"/>
      <c r="F483" s="74"/>
      <c r="G483" s="74"/>
      <c r="H483" s="74"/>
      <c r="I483" s="74"/>
      <c r="J483" s="83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 x14ac:dyDescent="0.45">
      <c r="A484" s="74"/>
      <c r="B484" s="74"/>
      <c r="C484" s="74"/>
      <c r="D484" s="74"/>
      <c r="E484" s="37"/>
      <c r="F484" s="74"/>
      <c r="G484" s="74"/>
      <c r="H484" s="74"/>
      <c r="I484" s="74"/>
      <c r="J484" s="83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 x14ac:dyDescent="0.45">
      <c r="A485" s="74"/>
      <c r="B485" s="74"/>
      <c r="C485" s="74"/>
      <c r="D485" s="74"/>
      <c r="E485" s="37"/>
      <c r="F485" s="74"/>
      <c r="G485" s="74"/>
      <c r="H485" s="74"/>
      <c r="I485" s="74"/>
      <c r="J485" s="83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 x14ac:dyDescent="0.45">
      <c r="A486" s="74"/>
      <c r="B486" s="74"/>
      <c r="C486" s="74"/>
      <c r="D486" s="74"/>
      <c r="E486" s="37"/>
      <c r="F486" s="74"/>
      <c r="G486" s="74"/>
      <c r="H486" s="74"/>
      <c r="I486" s="74"/>
      <c r="J486" s="83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 x14ac:dyDescent="0.45">
      <c r="A487" s="74"/>
      <c r="B487" s="74"/>
      <c r="C487" s="74"/>
      <c r="D487" s="74"/>
      <c r="E487" s="37"/>
      <c r="F487" s="74"/>
      <c r="G487" s="74"/>
      <c r="H487" s="74"/>
      <c r="I487" s="74"/>
      <c r="J487" s="83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 x14ac:dyDescent="0.45">
      <c r="A488" s="74"/>
      <c r="B488" s="74"/>
      <c r="C488" s="74"/>
      <c r="D488" s="74"/>
      <c r="E488" s="37"/>
      <c r="F488" s="74"/>
      <c r="G488" s="74"/>
      <c r="H488" s="74"/>
      <c r="I488" s="74"/>
      <c r="J488" s="83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 x14ac:dyDescent="0.45">
      <c r="A489" s="74"/>
      <c r="B489" s="74"/>
      <c r="C489" s="74"/>
      <c r="D489" s="74"/>
      <c r="E489" s="37"/>
      <c r="F489" s="74"/>
      <c r="G489" s="74"/>
      <c r="H489" s="74"/>
      <c r="I489" s="74"/>
      <c r="J489" s="83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 x14ac:dyDescent="0.45">
      <c r="A490" s="74"/>
      <c r="B490" s="74"/>
      <c r="C490" s="74"/>
      <c r="D490" s="74"/>
      <c r="E490" s="37"/>
      <c r="F490" s="74"/>
      <c r="G490" s="74"/>
      <c r="H490" s="74"/>
      <c r="I490" s="74"/>
      <c r="J490" s="83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 x14ac:dyDescent="0.45">
      <c r="A491" s="74"/>
      <c r="B491" s="74"/>
      <c r="C491" s="74"/>
      <c r="D491" s="74"/>
      <c r="E491" s="37"/>
      <c r="F491" s="74"/>
      <c r="G491" s="74"/>
      <c r="H491" s="74"/>
      <c r="I491" s="74"/>
      <c r="J491" s="83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 x14ac:dyDescent="0.45">
      <c r="A492" s="74"/>
      <c r="B492" s="74"/>
      <c r="C492" s="74"/>
      <c r="D492" s="74"/>
      <c r="E492" s="37"/>
      <c r="F492" s="74"/>
      <c r="G492" s="74"/>
      <c r="H492" s="74"/>
      <c r="I492" s="74"/>
      <c r="J492" s="83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 x14ac:dyDescent="0.45">
      <c r="A493" s="74"/>
      <c r="B493" s="74"/>
      <c r="C493" s="74"/>
      <c r="D493" s="74"/>
      <c r="E493" s="37"/>
      <c r="F493" s="74"/>
      <c r="G493" s="74"/>
      <c r="H493" s="74"/>
      <c r="I493" s="74"/>
      <c r="J493" s="83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 x14ac:dyDescent="0.45">
      <c r="A494" s="74"/>
      <c r="B494" s="74"/>
      <c r="C494" s="74"/>
      <c r="D494" s="74"/>
      <c r="E494" s="37"/>
      <c r="F494" s="74"/>
      <c r="G494" s="74"/>
      <c r="H494" s="74"/>
      <c r="I494" s="74"/>
      <c r="J494" s="83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 x14ac:dyDescent="0.45">
      <c r="A495" s="74"/>
      <c r="B495" s="74"/>
      <c r="C495" s="74"/>
      <c r="D495" s="74"/>
      <c r="E495" s="37"/>
      <c r="F495" s="74"/>
      <c r="G495" s="74"/>
      <c r="H495" s="74"/>
      <c r="I495" s="74"/>
      <c r="J495" s="83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 x14ac:dyDescent="0.45">
      <c r="A496" s="74"/>
      <c r="B496" s="74"/>
      <c r="C496" s="74"/>
      <c r="D496" s="74"/>
      <c r="E496" s="37"/>
      <c r="F496" s="74"/>
      <c r="G496" s="74"/>
      <c r="H496" s="74"/>
      <c r="I496" s="74"/>
      <c r="J496" s="83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 x14ac:dyDescent="0.45">
      <c r="A497" s="74"/>
      <c r="B497" s="74"/>
      <c r="C497" s="74"/>
      <c r="D497" s="74"/>
      <c r="E497" s="37"/>
      <c r="F497" s="74"/>
      <c r="G497" s="74"/>
      <c r="H497" s="74"/>
      <c r="I497" s="74"/>
      <c r="J497" s="83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 x14ac:dyDescent="0.45">
      <c r="A498" s="74"/>
      <c r="B498" s="74"/>
      <c r="C498" s="74"/>
      <c r="D498" s="74"/>
      <c r="E498" s="37"/>
      <c r="F498" s="74"/>
      <c r="G498" s="74"/>
      <c r="H498" s="74"/>
      <c r="I498" s="74"/>
      <c r="J498" s="83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 x14ac:dyDescent="0.45">
      <c r="A499" s="74"/>
      <c r="B499" s="74"/>
      <c r="C499" s="74"/>
      <c r="D499" s="74"/>
      <c r="E499" s="37"/>
      <c r="F499" s="74"/>
      <c r="G499" s="74"/>
      <c r="H499" s="74"/>
      <c r="I499" s="74"/>
      <c r="J499" s="83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 x14ac:dyDescent="0.45">
      <c r="A500" s="74"/>
      <c r="B500" s="74"/>
      <c r="C500" s="74"/>
      <c r="D500" s="74"/>
      <c r="E500" s="37"/>
      <c r="F500" s="74"/>
      <c r="G500" s="74"/>
      <c r="H500" s="74"/>
      <c r="I500" s="74"/>
      <c r="J500" s="83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 x14ac:dyDescent="0.45">
      <c r="A501" s="74"/>
      <c r="B501" s="74"/>
      <c r="C501" s="74"/>
      <c r="D501" s="74"/>
      <c r="E501" s="37"/>
      <c r="F501" s="74"/>
      <c r="G501" s="74"/>
      <c r="H501" s="74"/>
      <c r="I501" s="74"/>
      <c r="J501" s="83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 x14ac:dyDescent="0.45">
      <c r="A502" s="74"/>
      <c r="B502" s="74"/>
      <c r="C502" s="74"/>
      <c r="D502" s="74"/>
      <c r="E502" s="37"/>
      <c r="F502" s="74"/>
      <c r="G502" s="74"/>
      <c r="H502" s="74"/>
      <c r="I502" s="74"/>
      <c r="J502" s="83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 x14ac:dyDescent="0.45">
      <c r="A503" s="74"/>
      <c r="B503" s="74"/>
      <c r="C503" s="74"/>
      <c r="D503" s="74"/>
      <c r="E503" s="37"/>
      <c r="F503" s="74"/>
      <c r="G503" s="74"/>
      <c r="H503" s="74"/>
      <c r="I503" s="74"/>
      <c r="J503" s="83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 x14ac:dyDescent="0.45">
      <c r="A504" s="74"/>
      <c r="B504" s="74"/>
      <c r="C504" s="74"/>
      <c r="D504" s="74"/>
      <c r="E504" s="37"/>
      <c r="F504" s="74"/>
      <c r="G504" s="74"/>
      <c r="H504" s="74"/>
      <c r="I504" s="74"/>
      <c r="J504" s="83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 x14ac:dyDescent="0.45">
      <c r="A505" s="74"/>
      <c r="B505" s="74"/>
      <c r="C505" s="74"/>
      <c r="D505" s="74"/>
      <c r="E505" s="37"/>
      <c r="F505" s="74"/>
      <c r="G505" s="74"/>
      <c r="H505" s="74"/>
      <c r="I505" s="74"/>
      <c r="J505" s="83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 x14ac:dyDescent="0.45">
      <c r="A506" s="74"/>
      <c r="B506" s="74"/>
      <c r="C506" s="74"/>
      <c r="D506" s="74"/>
      <c r="E506" s="37"/>
      <c r="F506" s="74"/>
      <c r="G506" s="74"/>
      <c r="H506" s="74"/>
      <c r="I506" s="74"/>
      <c r="J506" s="83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 x14ac:dyDescent="0.45">
      <c r="A507" s="74"/>
      <c r="B507" s="74"/>
      <c r="C507" s="74"/>
      <c r="D507" s="74"/>
      <c r="E507" s="37"/>
      <c r="F507" s="74"/>
      <c r="G507" s="74"/>
      <c r="H507" s="74"/>
      <c r="I507" s="74"/>
      <c r="J507" s="83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 x14ac:dyDescent="0.45">
      <c r="A508" s="74"/>
      <c r="B508" s="74"/>
      <c r="C508" s="74"/>
      <c r="D508" s="74"/>
      <c r="E508" s="37"/>
      <c r="F508" s="74"/>
      <c r="G508" s="74"/>
      <c r="H508" s="74"/>
      <c r="I508" s="74"/>
      <c r="J508" s="83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 x14ac:dyDescent="0.45">
      <c r="A509" s="74"/>
      <c r="B509" s="74"/>
      <c r="C509" s="74"/>
      <c r="D509" s="74"/>
      <c r="E509" s="37"/>
      <c r="F509" s="74"/>
      <c r="G509" s="74"/>
      <c r="H509" s="74"/>
      <c r="I509" s="74"/>
      <c r="J509" s="83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 x14ac:dyDescent="0.45">
      <c r="A510" s="74"/>
      <c r="B510" s="74"/>
      <c r="C510" s="74"/>
      <c r="D510" s="74"/>
      <c r="E510" s="37"/>
      <c r="F510" s="74"/>
      <c r="G510" s="74"/>
      <c r="H510" s="74"/>
      <c r="I510" s="74"/>
      <c r="J510" s="83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 x14ac:dyDescent="0.45">
      <c r="A511" s="74"/>
      <c r="B511" s="74"/>
      <c r="C511" s="74"/>
      <c r="D511" s="74"/>
      <c r="E511" s="37"/>
      <c r="F511" s="74"/>
      <c r="G511" s="74"/>
      <c r="H511" s="74"/>
      <c r="I511" s="74"/>
      <c r="J511" s="83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 x14ac:dyDescent="0.45">
      <c r="A512" s="74"/>
      <c r="B512" s="74"/>
      <c r="C512" s="74"/>
      <c r="D512" s="74"/>
      <c r="E512" s="37"/>
      <c r="F512" s="74"/>
      <c r="G512" s="74"/>
      <c r="H512" s="74"/>
      <c r="I512" s="74"/>
      <c r="J512" s="83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 x14ac:dyDescent="0.45">
      <c r="A513" s="74"/>
      <c r="B513" s="74"/>
      <c r="C513" s="74"/>
      <c r="D513" s="74"/>
      <c r="E513" s="37"/>
      <c r="F513" s="74"/>
      <c r="G513" s="74"/>
      <c r="H513" s="74"/>
      <c r="I513" s="74"/>
      <c r="J513" s="83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 x14ac:dyDescent="0.45">
      <c r="A514" s="74"/>
      <c r="B514" s="74"/>
      <c r="C514" s="74"/>
      <c r="D514" s="74"/>
      <c r="E514" s="37"/>
      <c r="F514" s="74"/>
      <c r="G514" s="74"/>
      <c r="H514" s="74"/>
      <c r="I514" s="74"/>
      <c r="J514" s="83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 x14ac:dyDescent="0.45">
      <c r="A515" s="74"/>
      <c r="B515" s="74"/>
      <c r="C515" s="74"/>
      <c r="D515" s="74"/>
      <c r="E515" s="37"/>
      <c r="F515" s="74"/>
      <c r="G515" s="74"/>
      <c r="H515" s="74"/>
      <c r="I515" s="74"/>
      <c r="J515" s="83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 x14ac:dyDescent="0.45">
      <c r="A516" s="74"/>
      <c r="B516" s="74"/>
      <c r="C516" s="74"/>
      <c r="D516" s="74"/>
      <c r="E516" s="37"/>
      <c r="F516" s="74"/>
      <c r="G516" s="74"/>
      <c r="H516" s="74"/>
      <c r="I516" s="74"/>
      <c r="J516" s="83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 x14ac:dyDescent="0.45">
      <c r="A517" s="74"/>
      <c r="B517" s="74"/>
      <c r="C517" s="74"/>
      <c r="D517" s="74"/>
      <c r="E517" s="37"/>
      <c r="F517" s="74"/>
      <c r="G517" s="74"/>
      <c r="H517" s="74"/>
      <c r="I517" s="74"/>
      <c r="J517" s="83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 x14ac:dyDescent="0.45">
      <c r="A518" s="74"/>
      <c r="B518" s="74"/>
      <c r="C518" s="74"/>
      <c r="D518" s="74"/>
      <c r="E518" s="37"/>
      <c r="F518" s="74"/>
      <c r="G518" s="74"/>
      <c r="H518" s="74"/>
      <c r="I518" s="74"/>
      <c r="J518" s="83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 x14ac:dyDescent="0.45">
      <c r="A519" s="74"/>
      <c r="B519" s="74"/>
      <c r="C519" s="74"/>
      <c r="D519" s="74"/>
      <c r="E519" s="37"/>
      <c r="F519" s="74"/>
      <c r="G519" s="74"/>
      <c r="H519" s="74"/>
      <c r="I519" s="74"/>
      <c r="J519" s="83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 x14ac:dyDescent="0.45">
      <c r="A520" s="74"/>
      <c r="B520" s="74"/>
      <c r="C520" s="74"/>
      <c r="D520" s="74"/>
      <c r="E520" s="37"/>
      <c r="F520" s="74"/>
      <c r="G520" s="74"/>
      <c r="H520" s="74"/>
      <c r="I520" s="74"/>
      <c r="J520" s="83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 x14ac:dyDescent="0.45">
      <c r="A521" s="74"/>
      <c r="B521" s="74"/>
      <c r="C521" s="74"/>
      <c r="D521" s="74"/>
      <c r="E521" s="37"/>
      <c r="F521" s="74"/>
      <c r="G521" s="74"/>
      <c r="H521" s="74"/>
      <c r="I521" s="74"/>
      <c r="J521" s="83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 x14ac:dyDescent="0.45">
      <c r="A522" s="74"/>
      <c r="B522" s="74"/>
      <c r="C522" s="74"/>
      <c r="D522" s="74"/>
      <c r="E522" s="37"/>
      <c r="F522" s="74"/>
      <c r="G522" s="74"/>
      <c r="H522" s="74"/>
      <c r="I522" s="74"/>
      <c r="J522" s="83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 x14ac:dyDescent="0.45">
      <c r="A523" s="74"/>
      <c r="B523" s="74"/>
      <c r="C523" s="74"/>
      <c r="D523" s="74"/>
      <c r="E523" s="37"/>
      <c r="F523" s="74"/>
      <c r="G523" s="74"/>
      <c r="H523" s="74"/>
      <c r="I523" s="74"/>
      <c r="J523" s="83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 x14ac:dyDescent="0.45">
      <c r="A524" s="74"/>
      <c r="B524" s="74"/>
      <c r="C524" s="74"/>
      <c r="D524" s="74"/>
      <c r="E524" s="37"/>
      <c r="F524" s="74"/>
      <c r="G524" s="74"/>
      <c r="H524" s="74"/>
      <c r="I524" s="74"/>
      <c r="J524" s="83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 x14ac:dyDescent="0.45">
      <c r="A525" s="74"/>
      <c r="B525" s="74"/>
      <c r="C525" s="74"/>
      <c r="D525" s="74"/>
      <c r="E525" s="37"/>
      <c r="F525" s="74"/>
      <c r="G525" s="74"/>
      <c r="H525" s="74"/>
      <c r="I525" s="74"/>
      <c r="J525" s="83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 x14ac:dyDescent="0.45">
      <c r="A526" s="74"/>
      <c r="B526" s="74"/>
      <c r="C526" s="74"/>
      <c r="D526" s="74"/>
      <c r="E526" s="37"/>
      <c r="F526" s="74"/>
      <c r="G526" s="74"/>
      <c r="H526" s="74"/>
      <c r="I526" s="74"/>
      <c r="J526" s="83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 x14ac:dyDescent="0.45">
      <c r="A527" s="74"/>
      <c r="B527" s="74"/>
      <c r="C527" s="74"/>
      <c r="D527" s="74"/>
      <c r="E527" s="37"/>
      <c r="F527" s="74"/>
      <c r="G527" s="74"/>
      <c r="H527" s="74"/>
      <c r="I527" s="74"/>
      <c r="J527" s="83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 x14ac:dyDescent="0.45">
      <c r="A528" s="74"/>
      <c r="B528" s="74"/>
      <c r="C528" s="74"/>
      <c r="D528" s="74"/>
      <c r="E528" s="37"/>
      <c r="F528" s="74"/>
      <c r="G528" s="74"/>
      <c r="H528" s="74"/>
      <c r="I528" s="74"/>
      <c r="J528" s="83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 x14ac:dyDescent="0.45">
      <c r="A529" s="74"/>
      <c r="B529" s="74"/>
      <c r="C529" s="74"/>
      <c r="D529" s="74"/>
      <c r="E529" s="37"/>
      <c r="F529" s="74"/>
      <c r="G529" s="74"/>
      <c r="H529" s="74"/>
      <c r="I529" s="74"/>
      <c r="J529" s="83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 x14ac:dyDescent="0.45">
      <c r="A530" s="74"/>
      <c r="B530" s="74"/>
      <c r="C530" s="74"/>
      <c r="D530" s="74"/>
      <c r="E530" s="37"/>
      <c r="F530" s="74"/>
      <c r="G530" s="74"/>
      <c r="H530" s="74"/>
      <c r="I530" s="74"/>
      <c r="J530" s="83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 x14ac:dyDescent="0.45">
      <c r="A531" s="74"/>
      <c r="B531" s="74"/>
      <c r="C531" s="74"/>
      <c r="D531" s="74"/>
      <c r="E531" s="37"/>
      <c r="F531" s="74"/>
      <c r="G531" s="74"/>
      <c r="H531" s="74"/>
      <c r="I531" s="74"/>
      <c r="J531" s="83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 x14ac:dyDescent="0.45">
      <c r="A532" s="74"/>
      <c r="B532" s="74"/>
      <c r="C532" s="74"/>
      <c r="D532" s="74"/>
      <c r="E532" s="37"/>
      <c r="F532" s="74"/>
      <c r="G532" s="74"/>
      <c r="H532" s="74"/>
      <c r="I532" s="74"/>
      <c r="J532" s="83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 x14ac:dyDescent="0.45">
      <c r="A533" s="74"/>
      <c r="B533" s="74"/>
      <c r="C533" s="74"/>
      <c r="D533" s="74"/>
      <c r="E533" s="37"/>
      <c r="F533" s="74"/>
      <c r="G533" s="74"/>
      <c r="H533" s="74"/>
      <c r="I533" s="74"/>
      <c r="J533" s="83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 x14ac:dyDescent="0.45">
      <c r="A534" s="74"/>
      <c r="B534" s="74"/>
      <c r="C534" s="74"/>
      <c r="D534" s="74"/>
      <c r="E534" s="37"/>
      <c r="F534" s="74"/>
      <c r="G534" s="74"/>
      <c r="H534" s="74"/>
      <c r="I534" s="74"/>
      <c r="J534" s="83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 x14ac:dyDescent="0.45">
      <c r="A535" s="74"/>
      <c r="B535" s="74"/>
      <c r="C535" s="74"/>
      <c r="D535" s="74"/>
      <c r="E535" s="37"/>
      <c r="F535" s="74"/>
      <c r="G535" s="74"/>
      <c r="H535" s="74"/>
      <c r="I535" s="74"/>
      <c r="J535" s="83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 x14ac:dyDescent="0.45">
      <c r="A536" s="74"/>
      <c r="B536" s="74"/>
      <c r="C536" s="74"/>
      <c r="D536" s="74"/>
      <c r="E536" s="37"/>
      <c r="F536" s="74"/>
      <c r="G536" s="74"/>
      <c r="H536" s="74"/>
      <c r="I536" s="74"/>
      <c r="J536" s="83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 x14ac:dyDescent="0.45">
      <c r="A537" s="74"/>
      <c r="B537" s="74"/>
      <c r="C537" s="74"/>
      <c r="D537" s="74"/>
      <c r="E537" s="37"/>
      <c r="F537" s="74"/>
      <c r="G537" s="74"/>
      <c r="H537" s="74"/>
      <c r="I537" s="74"/>
      <c r="J537" s="83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 x14ac:dyDescent="0.45">
      <c r="A538" s="74"/>
      <c r="B538" s="74"/>
      <c r="C538" s="74"/>
      <c r="D538" s="74"/>
      <c r="E538" s="37"/>
      <c r="F538" s="74"/>
      <c r="G538" s="74"/>
      <c r="H538" s="74"/>
      <c r="I538" s="74"/>
      <c r="J538" s="83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 x14ac:dyDescent="0.45">
      <c r="A539" s="74"/>
      <c r="B539" s="74"/>
      <c r="C539" s="74"/>
      <c r="D539" s="74"/>
      <c r="E539" s="37"/>
      <c r="F539" s="74"/>
      <c r="G539" s="74"/>
      <c r="H539" s="74"/>
      <c r="I539" s="74"/>
      <c r="J539" s="83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 x14ac:dyDescent="0.45">
      <c r="A540" s="74"/>
      <c r="B540" s="74"/>
      <c r="C540" s="74"/>
      <c r="D540" s="74"/>
      <c r="E540" s="37"/>
      <c r="F540" s="74"/>
      <c r="G540" s="74"/>
      <c r="H540" s="74"/>
      <c r="I540" s="74"/>
      <c r="J540" s="83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 x14ac:dyDescent="0.45">
      <c r="A541" s="74"/>
      <c r="B541" s="74"/>
      <c r="C541" s="74"/>
      <c r="D541" s="74"/>
      <c r="E541" s="37"/>
      <c r="F541" s="74"/>
      <c r="G541" s="74"/>
      <c r="H541" s="74"/>
      <c r="I541" s="74"/>
      <c r="J541" s="83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 x14ac:dyDescent="0.45">
      <c r="A542" s="74"/>
      <c r="B542" s="74"/>
      <c r="C542" s="74"/>
      <c r="D542" s="74"/>
      <c r="E542" s="37"/>
      <c r="F542" s="74"/>
      <c r="G542" s="74"/>
      <c r="H542" s="74"/>
      <c r="I542" s="74"/>
      <c r="J542" s="83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 x14ac:dyDescent="0.45">
      <c r="A543" s="74"/>
      <c r="B543" s="74"/>
      <c r="C543" s="74"/>
      <c r="D543" s="74"/>
      <c r="E543" s="37"/>
      <c r="F543" s="74"/>
      <c r="G543" s="74"/>
      <c r="H543" s="74"/>
      <c r="I543" s="74"/>
      <c r="J543" s="83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 x14ac:dyDescent="0.45">
      <c r="A544" s="74"/>
      <c r="B544" s="74"/>
      <c r="C544" s="74"/>
      <c r="D544" s="74"/>
      <c r="E544" s="37"/>
      <c r="F544" s="74"/>
      <c r="G544" s="74"/>
      <c r="H544" s="74"/>
      <c r="I544" s="74"/>
      <c r="J544" s="83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 x14ac:dyDescent="0.45">
      <c r="A545" s="74"/>
      <c r="B545" s="74"/>
      <c r="C545" s="74"/>
      <c r="D545" s="74"/>
      <c r="E545" s="37"/>
      <c r="F545" s="74"/>
      <c r="G545" s="74"/>
      <c r="H545" s="74"/>
      <c r="I545" s="74"/>
      <c r="J545" s="83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 x14ac:dyDescent="0.45">
      <c r="A546" s="74"/>
      <c r="B546" s="74"/>
      <c r="C546" s="74"/>
      <c r="D546" s="74"/>
      <c r="E546" s="37"/>
      <c r="F546" s="74"/>
      <c r="G546" s="74"/>
      <c r="H546" s="74"/>
      <c r="I546" s="74"/>
      <c r="J546" s="83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 x14ac:dyDescent="0.45">
      <c r="A547" s="74"/>
      <c r="B547" s="74"/>
      <c r="C547" s="74"/>
      <c r="D547" s="74"/>
      <c r="E547" s="37"/>
      <c r="F547" s="74"/>
      <c r="G547" s="74"/>
      <c r="H547" s="74"/>
      <c r="I547" s="74"/>
      <c r="J547" s="83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 x14ac:dyDescent="0.45">
      <c r="A548" s="74"/>
      <c r="B548" s="74"/>
      <c r="C548" s="74"/>
      <c r="D548" s="74"/>
      <c r="E548" s="37"/>
      <c r="F548" s="74"/>
      <c r="G548" s="74"/>
      <c r="H548" s="74"/>
      <c r="I548" s="74"/>
      <c r="J548" s="83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 x14ac:dyDescent="0.45">
      <c r="A549" s="74"/>
      <c r="B549" s="74"/>
      <c r="C549" s="74"/>
      <c r="D549" s="74"/>
      <c r="E549" s="37"/>
      <c r="F549" s="74"/>
      <c r="G549" s="74"/>
      <c r="H549" s="74"/>
      <c r="I549" s="74"/>
      <c r="J549" s="83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 x14ac:dyDescent="0.45">
      <c r="A550" s="74"/>
      <c r="B550" s="74"/>
      <c r="C550" s="74"/>
      <c r="D550" s="74"/>
      <c r="E550" s="37"/>
      <c r="F550" s="74"/>
      <c r="G550" s="74"/>
      <c r="H550" s="74"/>
      <c r="I550" s="74"/>
      <c r="J550" s="83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 x14ac:dyDescent="0.45">
      <c r="A551" s="74"/>
      <c r="B551" s="74"/>
      <c r="C551" s="74"/>
      <c r="D551" s="74"/>
      <c r="E551" s="37"/>
      <c r="F551" s="74"/>
      <c r="G551" s="74"/>
      <c r="H551" s="74"/>
      <c r="I551" s="74"/>
      <c r="J551" s="83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 x14ac:dyDescent="0.45">
      <c r="A552" s="74"/>
      <c r="B552" s="74"/>
      <c r="C552" s="74"/>
      <c r="D552" s="74"/>
      <c r="E552" s="37"/>
      <c r="F552" s="74"/>
      <c r="G552" s="74"/>
      <c r="H552" s="74"/>
      <c r="I552" s="74"/>
      <c r="J552" s="83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 x14ac:dyDescent="0.45">
      <c r="A553" s="74"/>
      <c r="B553" s="74"/>
      <c r="C553" s="74"/>
      <c r="D553" s="74"/>
      <c r="E553" s="37"/>
      <c r="F553" s="74"/>
      <c r="G553" s="74"/>
      <c r="H553" s="74"/>
      <c r="I553" s="74"/>
      <c r="J553" s="83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 x14ac:dyDescent="0.45">
      <c r="A554" s="74"/>
      <c r="B554" s="74"/>
      <c r="C554" s="74"/>
      <c r="D554" s="74"/>
      <c r="E554" s="37"/>
      <c r="F554" s="74"/>
      <c r="G554" s="74"/>
      <c r="H554" s="74"/>
      <c r="I554" s="74"/>
      <c r="J554" s="83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 x14ac:dyDescent="0.45">
      <c r="A555" s="74"/>
      <c r="B555" s="74"/>
      <c r="C555" s="74"/>
      <c r="D555" s="74"/>
      <c r="E555" s="37"/>
      <c r="F555" s="74"/>
      <c r="G555" s="74"/>
      <c r="H555" s="74"/>
      <c r="I555" s="74"/>
      <c r="J555" s="83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 x14ac:dyDescent="0.45">
      <c r="A556" s="74"/>
      <c r="B556" s="74"/>
      <c r="C556" s="74"/>
      <c r="D556" s="74"/>
      <c r="E556" s="37"/>
      <c r="F556" s="74"/>
      <c r="G556" s="74"/>
      <c r="H556" s="74"/>
      <c r="I556" s="74"/>
      <c r="J556" s="83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 x14ac:dyDescent="0.45">
      <c r="A557" s="74"/>
      <c r="B557" s="74"/>
      <c r="C557" s="74"/>
      <c r="D557" s="74"/>
      <c r="E557" s="37"/>
      <c r="F557" s="74"/>
      <c r="G557" s="74"/>
      <c r="H557" s="74"/>
      <c r="I557" s="74"/>
      <c r="J557" s="83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 x14ac:dyDescent="0.45">
      <c r="A558" s="74"/>
      <c r="B558" s="74"/>
      <c r="C558" s="74"/>
      <c r="D558" s="74"/>
      <c r="E558" s="37"/>
      <c r="F558" s="74"/>
      <c r="G558" s="74"/>
      <c r="H558" s="74"/>
      <c r="I558" s="74"/>
      <c r="J558" s="83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 x14ac:dyDescent="0.45">
      <c r="A559" s="74"/>
      <c r="B559" s="74"/>
      <c r="C559" s="74"/>
      <c r="D559" s="74"/>
      <c r="E559" s="37"/>
      <c r="F559" s="74"/>
      <c r="G559" s="74"/>
      <c r="H559" s="74"/>
      <c r="I559" s="74"/>
      <c r="J559" s="83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 x14ac:dyDescent="0.45">
      <c r="A560" s="74"/>
      <c r="B560" s="74"/>
      <c r="C560" s="74"/>
      <c r="D560" s="74"/>
      <c r="E560" s="37"/>
      <c r="F560" s="74"/>
      <c r="G560" s="74"/>
      <c r="H560" s="74"/>
      <c r="I560" s="74"/>
      <c r="J560" s="83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 x14ac:dyDescent="0.45">
      <c r="A561" s="74"/>
      <c r="B561" s="74"/>
      <c r="C561" s="74"/>
      <c r="D561" s="74"/>
      <c r="E561" s="37"/>
      <c r="F561" s="74"/>
      <c r="G561" s="74"/>
      <c r="H561" s="74"/>
      <c r="I561" s="74"/>
      <c r="J561" s="83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 x14ac:dyDescent="0.45">
      <c r="A562" s="74"/>
      <c r="B562" s="74"/>
      <c r="C562" s="74"/>
      <c r="D562" s="74"/>
      <c r="E562" s="37"/>
      <c r="F562" s="74"/>
      <c r="G562" s="74"/>
      <c r="H562" s="74"/>
      <c r="I562" s="74"/>
      <c r="J562" s="83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 x14ac:dyDescent="0.45">
      <c r="A563" s="74"/>
      <c r="B563" s="74"/>
      <c r="C563" s="74"/>
      <c r="D563" s="74"/>
      <c r="E563" s="37"/>
      <c r="F563" s="74"/>
      <c r="G563" s="74"/>
      <c r="H563" s="74"/>
      <c r="I563" s="74"/>
      <c r="J563" s="83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 x14ac:dyDescent="0.45">
      <c r="A564" s="74"/>
      <c r="B564" s="74"/>
      <c r="C564" s="74"/>
      <c r="D564" s="74"/>
      <c r="E564" s="37"/>
      <c r="F564" s="74"/>
      <c r="G564" s="74"/>
      <c r="H564" s="74"/>
      <c r="I564" s="74"/>
      <c r="J564" s="83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 x14ac:dyDescent="0.45">
      <c r="A565" s="74"/>
      <c r="B565" s="74"/>
      <c r="C565" s="74"/>
      <c r="D565" s="74"/>
      <c r="E565" s="37"/>
      <c r="F565" s="74"/>
      <c r="G565" s="74"/>
      <c r="H565" s="74"/>
      <c r="I565" s="74"/>
      <c r="J565" s="83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 x14ac:dyDescent="0.45">
      <c r="A566" s="74"/>
      <c r="B566" s="74"/>
      <c r="C566" s="74"/>
      <c r="D566" s="74"/>
      <c r="E566" s="37"/>
      <c r="F566" s="74"/>
      <c r="G566" s="74"/>
      <c r="H566" s="74"/>
      <c r="I566" s="74"/>
      <c r="J566" s="83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 x14ac:dyDescent="0.45">
      <c r="A567" s="74"/>
      <c r="B567" s="74"/>
      <c r="C567" s="74"/>
      <c r="D567" s="74"/>
      <c r="E567" s="37"/>
      <c r="F567" s="74"/>
      <c r="G567" s="74"/>
      <c r="H567" s="74"/>
      <c r="I567" s="74"/>
      <c r="J567" s="83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 x14ac:dyDescent="0.45">
      <c r="A568" s="74"/>
      <c r="B568" s="74"/>
      <c r="C568" s="74"/>
      <c r="D568" s="74"/>
      <c r="E568" s="37"/>
      <c r="F568" s="74"/>
      <c r="G568" s="74"/>
      <c r="H568" s="74"/>
      <c r="I568" s="74"/>
      <c r="J568" s="83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 x14ac:dyDescent="0.45">
      <c r="A569" s="74"/>
      <c r="B569" s="74"/>
      <c r="C569" s="74"/>
      <c r="D569" s="74"/>
      <c r="E569" s="37"/>
      <c r="F569" s="74"/>
      <c r="G569" s="74"/>
      <c r="H569" s="74"/>
      <c r="I569" s="74"/>
      <c r="J569" s="83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 x14ac:dyDescent="0.45">
      <c r="A570" s="74"/>
      <c r="B570" s="74"/>
      <c r="C570" s="74"/>
      <c r="D570" s="74"/>
      <c r="E570" s="37"/>
      <c r="F570" s="74"/>
      <c r="G570" s="74"/>
      <c r="H570" s="74"/>
      <c r="I570" s="74"/>
      <c r="J570" s="83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 x14ac:dyDescent="0.45">
      <c r="A571" s="74"/>
      <c r="B571" s="74"/>
      <c r="C571" s="74"/>
      <c r="D571" s="74"/>
      <c r="E571" s="37"/>
      <c r="F571" s="74"/>
      <c r="G571" s="74"/>
      <c r="H571" s="74"/>
      <c r="I571" s="74"/>
      <c r="J571" s="83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 x14ac:dyDescent="0.45">
      <c r="A572" s="74"/>
      <c r="B572" s="74"/>
      <c r="C572" s="74"/>
      <c r="D572" s="74"/>
      <c r="E572" s="37"/>
      <c r="F572" s="74"/>
      <c r="G572" s="74"/>
      <c r="H572" s="74"/>
      <c r="I572" s="74"/>
      <c r="J572" s="83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 x14ac:dyDescent="0.45">
      <c r="A573" s="74"/>
      <c r="B573" s="74"/>
      <c r="C573" s="74"/>
      <c r="D573" s="74"/>
      <c r="E573" s="37"/>
      <c r="F573" s="74"/>
      <c r="G573" s="74"/>
      <c r="H573" s="74"/>
      <c r="I573" s="74"/>
      <c r="J573" s="83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 x14ac:dyDescent="0.45">
      <c r="A574" s="74"/>
      <c r="B574" s="74"/>
      <c r="C574" s="74"/>
      <c r="D574" s="74"/>
      <c r="E574" s="37"/>
      <c r="F574" s="74"/>
      <c r="G574" s="74"/>
      <c r="H574" s="74"/>
      <c r="I574" s="74"/>
      <c r="J574" s="83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 x14ac:dyDescent="0.45">
      <c r="A575" s="74"/>
      <c r="B575" s="74"/>
      <c r="C575" s="74"/>
      <c r="D575" s="74"/>
      <c r="E575" s="37"/>
      <c r="F575" s="74"/>
      <c r="G575" s="74"/>
      <c r="H575" s="74"/>
      <c r="I575" s="74"/>
      <c r="J575" s="83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 x14ac:dyDescent="0.45">
      <c r="A576" s="74"/>
      <c r="B576" s="74"/>
      <c r="C576" s="74"/>
      <c r="D576" s="74"/>
      <c r="E576" s="37"/>
      <c r="F576" s="74"/>
      <c r="G576" s="74"/>
      <c r="H576" s="74"/>
      <c r="I576" s="74"/>
      <c r="J576" s="83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 x14ac:dyDescent="0.45">
      <c r="A577" s="74"/>
      <c r="B577" s="74"/>
      <c r="C577" s="74"/>
      <c r="D577" s="74"/>
      <c r="E577" s="37"/>
      <c r="F577" s="74"/>
      <c r="G577" s="74"/>
      <c r="H577" s="74"/>
      <c r="I577" s="74"/>
      <c r="J577" s="83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 x14ac:dyDescent="0.45">
      <c r="A578" s="74"/>
      <c r="B578" s="74"/>
      <c r="C578" s="74"/>
      <c r="D578" s="74"/>
      <c r="E578" s="37"/>
      <c r="F578" s="74"/>
      <c r="G578" s="74"/>
      <c r="H578" s="74"/>
      <c r="I578" s="74"/>
      <c r="J578" s="83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 x14ac:dyDescent="0.45">
      <c r="A579" s="74"/>
      <c r="B579" s="74"/>
      <c r="C579" s="74"/>
      <c r="D579" s="74"/>
      <c r="E579" s="37"/>
      <c r="F579" s="74"/>
      <c r="G579" s="74"/>
      <c r="H579" s="74"/>
      <c r="I579" s="74"/>
      <c r="J579" s="83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 x14ac:dyDescent="0.45">
      <c r="A580" s="74"/>
      <c r="B580" s="74"/>
      <c r="C580" s="74"/>
      <c r="D580" s="74"/>
      <c r="E580" s="37"/>
      <c r="F580" s="74"/>
      <c r="G580" s="74"/>
      <c r="H580" s="74"/>
      <c r="I580" s="74"/>
      <c r="J580" s="83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 x14ac:dyDescent="0.45">
      <c r="A581" s="74"/>
      <c r="B581" s="74"/>
      <c r="C581" s="74"/>
      <c r="D581" s="74"/>
      <c r="E581" s="37"/>
      <c r="F581" s="74"/>
      <c r="G581" s="74"/>
      <c r="H581" s="74"/>
      <c r="I581" s="74"/>
      <c r="J581" s="83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 x14ac:dyDescent="0.45">
      <c r="A582" s="74"/>
      <c r="B582" s="74"/>
      <c r="C582" s="74"/>
      <c r="D582" s="74"/>
      <c r="E582" s="37"/>
      <c r="F582" s="74"/>
      <c r="G582" s="74"/>
      <c r="H582" s="74"/>
      <c r="I582" s="74"/>
      <c r="J582" s="83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 x14ac:dyDescent="0.45">
      <c r="A583" s="74"/>
      <c r="B583" s="74"/>
      <c r="C583" s="74"/>
      <c r="D583" s="74"/>
      <c r="E583" s="37"/>
      <c r="F583" s="74"/>
      <c r="G583" s="74"/>
      <c r="H583" s="74"/>
      <c r="I583" s="74"/>
      <c r="J583" s="83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 x14ac:dyDescent="0.45">
      <c r="A584" s="74"/>
      <c r="B584" s="74"/>
      <c r="C584" s="74"/>
      <c r="D584" s="74"/>
      <c r="E584" s="37"/>
      <c r="F584" s="74"/>
      <c r="G584" s="74"/>
      <c r="H584" s="74"/>
      <c r="I584" s="74"/>
      <c r="J584" s="83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 x14ac:dyDescent="0.45">
      <c r="A585" s="74"/>
      <c r="B585" s="74"/>
      <c r="C585" s="74"/>
      <c r="D585" s="74"/>
      <c r="E585" s="37"/>
      <c r="F585" s="74"/>
      <c r="G585" s="74"/>
      <c r="H585" s="74"/>
      <c r="I585" s="74"/>
      <c r="J585" s="83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 x14ac:dyDescent="0.45">
      <c r="A586" s="74"/>
      <c r="B586" s="74"/>
      <c r="C586" s="74"/>
      <c r="D586" s="74"/>
      <c r="E586" s="37"/>
      <c r="F586" s="74"/>
      <c r="G586" s="74"/>
      <c r="H586" s="74"/>
      <c r="I586" s="74"/>
      <c r="J586" s="83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 x14ac:dyDescent="0.45">
      <c r="A587" s="74"/>
      <c r="B587" s="74"/>
      <c r="C587" s="74"/>
      <c r="D587" s="74"/>
      <c r="E587" s="37"/>
      <c r="F587" s="74"/>
      <c r="G587" s="74"/>
      <c r="H587" s="74"/>
      <c r="I587" s="74"/>
      <c r="J587" s="83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 x14ac:dyDescent="0.45">
      <c r="A588" s="74"/>
      <c r="B588" s="74"/>
      <c r="C588" s="74"/>
      <c r="D588" s="74"/>
      <c r="E588" s="37"/>
      <c r="F588" s="74"/>
      <c r="G588" s="74"/>
      <c r="H588" s="74"/>
      <c r="I588" s="74"/>
      <c r="J588" s="83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 x14ac:dyDescent="0.45">
      <c r="A589" s="74"/>
      <c r="B589" s="74"/>
      <c r="C589" s="74"/>
      <c r="D589" s="74"/>
      <c r="E589" s="37"/>
      <c r="F589" s="74"/>
      <c r="G589" s="74"/>
      <c r="H589" s="74"/>
      <c r="I589" s="74"/>
      <c r="J589" s="83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 x14ac:dyDescent="0.45">
      <c r="A590" s="74"/>
      <c r="B590" s="74"/>
      <c r="C590" s="74"/>
      <c r="D590" s="74"/>
      <c r="E590" s="37"/>
      <c r="F590" s="74"/>
      <c r="G590" s="74"/>
      <c r="H590" s="74"/>
      <c r="I590" s="74"/>
      <c r="J590" s="83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 x14ac:dyDescent="0.45">
      <c r="A591" s="74"/>
      <c r="B591" s="74"/>
      <c r="C591" s="74"/>
      <c r="D591" s="74"/>
      <c r="E591" s="37"/>
      <c r="F591" s="74"/>
      <c r="G591" s="74"/>
      <c r="H591" s="74"/>
      <c r="I591" s="74"/>
      <c r="J591" s="83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 x14ac:dyDescent="0.45">
      <c r="A592" s="74"/>
      <c r="B592" s="74"/>
      <c r="C592" s="74"/>
      <c r="D592" s="74"/>
      <c r="E592" s="37"/>
      <c r="F592" s="74"/>
      <c r="G592" s="74"/>
      <c r="H592" s="74"/>
      <c r="I592" s="74"/>
      <c r="J592" s="83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 x14ac:dyDescent="0.45">
      <c r="A593" s="74"/>
      <c r="B593" s="74"/>
      <c r="C593" s="74"/>
      <c r="D593" s="74"/>
      <c r="E593" s="37"/>
      <c r="F593" s="74"/>
      <c r="G593" s="74"/>
      <c r="H593" s="74"/>
      <c r="I593" s="74"/>
      <c r="J593" s="83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 x14ac:dyDescent="0.45">
      <c r="A594" s="74"/>
      <c r="B594" s="74"/>
      <c r="C594" s="74"/>
      <c r="D594" s="74"/>
      <c r="E594" s="37"/>
      <c r="F594" s="74"/>
      <c r="G594" s="74"/>
      <c r="H594" s="74"/>
      <c r="I594" s="74"/>
      <c r="J594" s="83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 x14ac:dyDescent="0.45">
      <c r="A595" s="74"/>
      <c r="B595" s="74"/>
      <c r="C595" s="74"/>
      <c r="D595" s="74"/>
      <c r="E595" s="37"/>
      <c r="F595" s="74"/>
      <c r="G595" s="74"/>
      <c r="H595" s="74"/>
      <c r="I595" s="74"/>
      <c r="J595" s="83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 x14ac:dyDescent="0.45">
      <c r="A596" s="74"/>
      <c r="B596" s="74"/>
      <c r="C596" s="74"/>
      <c r="D596" s="74"/>
      <c r="E596" s="37"/>
      <c r="F596" s="74"/>
      <c r="G596" s="74"/>
      <c r="H596" s="74"/>
      <c r="I596" s="74"/>
      <c r="J596" s="83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 x14ac:dyDescent="0.45">
      <c r="A597" s="74"/>
      <c r="B597" s="74"/>
      <c r="C597" s="74"/>
      <c r="D597" s="74"/>
      <c r="E597" s="37"/>
      <c r="F597" s="74"/>
      <c r="G597" s="74"/>
      <c r="H597" s="74"/>
      <c r="I597" s="74"/>
      <c r="J597" s="83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 x14ac:dyDescent="0.45">
      <c r="A598" s="74"/>
      <c r="B598" s="74"/>
      <c r="C598" s="74"/>
      <c r="D598" s="74"/>
      <c r="E598" s="37"/>
      <c r="F598" s="74"/>
      <c r="G598" s="74"/>
      <c r="H598" s="74"/>
      <c r="I598" s="74"/>
      <c r="J598" s="83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 x14ac:dyDescent="0.45">
      <c r="A599" s="74"/>
      <c r="B599" s="74"/>
      <c r="C599" s="74"/>
      <c r="D599" s="74"/>
      <c r="E599" s="37"/>
      <c r="F599" s="74"/>
      <c r="G599" s="74"/>
      <c r="H599" s="74"/>
      <c r="I599" s="74"/>
      <c r="J599" s="83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 x14ac:dyDescent="0.45">
      <c r="A600" s="74"/>
      <c r="B600" s="74"/>
      <c r="C600" s="74"/>
      <c r="D600" s="74"/>
      <c r="E600" s="37"/>
      <c r="F600" s="74"/>
      <c r="G600" s="74"/>
      <c r="H600" s="74"/>
      <c r="I600" s="74"/>
      <c r="J600" s="83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 x14ac:dyDescent="0.45">
      <c r="A601" s="74"/>
      <c r="B601" s="74"/>
      <c r="C601" s="74"/>
      <c r="D601" s="74"/>
      <c r="E601" s="37"/>
      <c r="F601" s="74"/>
      <c r="G601" s="74"/>
      <c r="H601" s="74"/>
      <c r="I601" s="74"/>
      <c r="J601" s="83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 x14ac:dyDescent="0.45">
      <c r="A602" s="74"/>
      <c r="B602" s="74"/>
      <c r="C602" s="74"/>
      <c r="D602" s="74"/>
      <c r="E602" s="37"/>
      <c r="F602" s="74"/>
      <c r="G602" s="74"/>
      <c r="H602" s="74"/>
      <c r="I602" s="74"/>
      <c r="J602" s="83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 x14ac:dyDescent="0.45">
      <c r="A603" s="74"/>
      <c r="B603" s="74"/>
      <c r="C603" s="74"/>
      <c r="D603" s="74"/>
      <c r="E603" s="37"/>
      <c r="F603" s="74"/>
      <c r="G603" s="74"/>
      <c r="H603" s="74"/>
      <c r="I603" s="74"/>
      <c r="J603" s="83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 x14ac:dyDescent="0.45">
      <c r="A604" s="74"/>
      <c r="B604" s="74"/>
      <c r="C604" s="74"/>
      <c r="D604" s="74"/>
      <c r="E604" s="37"/>
      <c r="F604" s="74"/>
      <c r="G604" s="74"/>
      <c r="H604" s="74"/>
      <c r="I604" s="74"/>
      <c r="J604" s="83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 x14ac:dyDescent="0.45">
      <c r="A605" s="74"/>
      <c r="B605" s="74"/>
      <c r="C605" s="74"/>
      <c r="D605" s="74"/>
      <c r="E605" s="37"/>
      <c r="F605" s="74"/>
      <c r="G605" s="74"/>
      <c r="H605" s="74"/>
      <c r="I605" s="74"/>
      <c r="J605" s="83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 x14ac:dyDescent="0.45">
      <c r="A606" s="74"/>
      <c r="B606" s="74"/>
      <c r="C606" s="74"/>
      <c r="D606" s="74"/>
      <c r="E606" s="37"/>
      <c r="F606" s="74"/>
      <c r="G606" s="74"/>
      <c r="H606" s="74"/>
      <c r="I606" s="74"/>
      <c r="J606" s="83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 x14ac:dyDescent="0.45">
      <c r="A607" s="74"/>
      <c r="B607" s="74"/>
      <c r="C607" s="74"/>
      <c r="D607" s="74"/>
      <c r="E607" s="37"/>
      <c r="F607" s="74"/>
      <c r="G607" s="74"/>
      <c r="H607" s="74"/>
      <c r="I607" s="74"/>
      <c r="J607" s="83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 x14ac:dyDescent="0.45">
      <c r="A608" s="74"/>
      <c r="B608" s="74"/>
      <c r="C608" s="74"/>
      <c r="D608" s="74"/>
      <c r="E608" s="37"/>
      <c r="F608" s="74"/>
      <c r="G608" s="74"/>
      <c r="H608" s="74"/>
      <c r="I608" s="74"/>
      <c r="J608" s="83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 x14ac:dyDescent="0.45">
      <c r="A609" s="74"/>
      <c r="B609" s="74"/>
      <c r="C609" s="74"/>
      <c r="D609" s="74"/>
      <c r="E609" s="37"/>
      <c r="F609" s="74"/>
      <c r="G609" s="74"/>
      <c r="H609" s="74"/>
      <c r="I609" s="74"/>
      <c r="J609" s="83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 x14ac:dyDescent="0.45">
      <c r="A610" s="74"/>
      <c r="B610" s="74"/>
      <c r="C610" s="74"/>
      <c r="D610" s="74"/>
      <c r="E610" s="37"/>
      <c r="F610" s="74"/>
      <c r="G610" s="74"/>
      <c r="H610" s="74"/>
      <c r="I610" s="74"/>
      <c r="J610" s="83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 x14ac:dyDescent="0.45">
      <c r="A611" s="74"/>
      <c r="B611" s="74"/>
      <c r="C611" s="74"/>
      <c r="D611" s="74"/>
      <c r="E611" s="37"/>
      <c r="F611" s="74"/>
      <c r="G611" s="74"/>
      <c r="H611" s="74"/>
      <c r="I611" s="74"/>
      <c r="J611" s="83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 x14ac:dyDescent="0.45">
      <c r="A612" s="74"/>
      <c r="B612" s="74"/>
      <c r="C612" s="74"/>
      <c r="D612" s="74"/>
      <c r="E612" s="37"/>
      <c r="F612" s="74"/>
      <c r="G612" s="74"/>
      <c r="H612" s="74"/>
      <c r="I612" s="74"/>
      <c r="J612" s="83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 x14ac:dyDescent="0.45">
      <c r="A613" s="74"/>
      <c r="B613" s="74"/>
      <c r="C613" s="74"/>
      <c r="D613" s="74"/>
      <c r="E613" s="37"/>
      <c r="F613" s="74"/>
      <c r="G613" s="74"/>
      <c r="H613" s="74"/>
      <c r="I613" s="74"/>
      <c r="J613" s="83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 x14ac:dyDescent="0.45">
      <c r="A614" s="74"/>
      <c r="B614" s="74"/>
      <c r="C614" s="74"/>
      <c r="D614" s="74"/>
      <c r="E614" s="37"/>
      <c r="F614" s="74"/>
      <c r="G614" s="74"/>
      <c r="H614" s="74"/>
      <c r="I614" s="74"/>
      <c r="J614" s="83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 x14ac:dyDescent="0.45">
      <c r="A615" s="74"/>
      <c r="B615" s="74"/>
      <c r="C615" s="74"/>
      <c r="D615" s="74"/>
      <c r="E615" s="37"/>
      <c r="F615" s="74"/>
      <c r="G615" s="74"/>
      <c r="H615" s="74"/>
      <c r="I615" s="74"/>
      <c r="J615" s="83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 x14ac:dyDescent="0.45">
      <c r="A616" s="74"/>
      <c r="B616" s="74"/>
      <c r="C616" s="74"/>
      <c r="D616" s="74"/>
      <c r="E616" s="37"/>
      <c r="F616" s="74"/>
      <c r="G616" s="74"/>
      <c r="H616" s="74"/>
      <c r="I616" s="74"/>
      <c r="J616" s="83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 x14ac:dyDescent="0.45">
      <c r="A617" s="74"/>
      <c r="B617" s="74"/>
      <c r="C617" s="74"/>
      <c r="D617" s="74"/>
      <c r="E617" s="37"/>
      <c r="F617" s="74"/>
      <c r="G617" s="74"/>
      <c r="H617" s="74"/>
      <c r="I617" s="74"/>
      <c r="J617" s="83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 x14ac:dyDescent="0.45">
      <c r="A618" s="74"/>
      <c r="B618" s="74"/>
      <c r="C618" s="74"/>
      <c r="D618" s="74"/>
      <c r="E618" s="37"/>
      <c r="F618" s="74"/>
      <c r="G618" s="74"/>
      <c r="H618" s="74"/>
      <c r="I618" s="74"/>
      <c r="J618" s="83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 x14ac:dyDescent="0.45">
      <c r="A619" s="74"/>
      <c r="B619" s="74"/>
      <c r="C619" s="74"/>
      <c r="D619" s="74"/>
      <c r="E619" s="37"/>
      <c r="F619" s="74"/>
      <c r="G619" s="74"/>
      <c r="H619" s="74"/>
      <c r="I619" s="74"/>
      <c r="J619" s="83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 x14ac:dyDescent="0.45">
      <c r="A620" s="74"/>
      <c r="B620" s="74"/>
      <c r="C620" s="74"/>
      <c r="D620" s="74"/>
      <c r="E620" s="37"/>
      <c r="F620" s="74"/>
      <c r="G620" s="74"/>
      <c r="H620" s="74"/>
      <c r="I620" s="74"/>
      <c r="J620" s="83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 x14ac:dyDescent="0.45">
      <c r="A621" s="74"/>
      <c r="B621" s="74"/>
      <c r="C621" s="74"/>
      <c r="D621" s="74"/>
      <c r="E621" s="37"/>
      <c r="F621" s="74"/>
      <c r="G621" s="74"/>
      <c r="H621" s="74"/>
      <c r="I621" s="74"/>
      <c r="J621" s="83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 x14ac:dyDescent="0.45">
      <c r="A622" s="74"/>
      <c r="B622" s="74"/>
      <c r="C622" s="74"/>
      <c r="D622" s="74"/>
      <c r="E622" s="37"/>
      <c r="F622" s="74"/>
      <c r="G622" s="74"/>
      <c r="H622" s="74"/>
      <c r="I622" s="74"/>
      <c r="J622" s="83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 x14ac:dyDescent="0.45">
      <c r="A623" s="74"/>
      <c r="B623" s="74"/>
      <c r="C623" s="74"/>
      <c r="D623" s="74"/>
      <c r="E623" s="37"/>
      <c r="F623" s="74"/>
      <c r="G623" s="74"/>
      <c r="H623" s="74"/>
      <c r="I623" s="74"/>
      <c r="J623" s="83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 x14ac:dyDescent="0.45">
      <c r="A624" s="74"/>
      <c r="B624" s="74"/>
      <c r="C624" s="74"/>
      <c r="D624" s="74"/>
      <c r="E624" s="37"/>
      <c r="F624" s="74"/>
      <c r="G624" s="74"/>
      <c r="H624" s="74"/>
      <c r="I624" s="74"/>
      <c r="J624" s="83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 x14ac:dyDescent="0.45">
      <c r="A625" s="74"/>
      <c r="B625" s="74"/>
      <c r="C625" s="74"/>
      <c r="D625" s="74"/>
      <c r="E625" s="37"/>
      <c r="F625" s="74"/>
      <c r="G625" s="74"/>
      <c r="H625" s="74"/>
      <c r="I625" s="74"/>
      <c r="J625" s="83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 x14ac:dyDescent="0.45">
      <c r="A626" s="74"/>
      <c r="B626" s="74"/>
      <c r="C626" s="74"/>
      <c r="D626" s="74"/>
      <c r="E626" s="37"/>
      <c r="F626" s="74"/>
      <c r="G626" s="74"/>
      <c r="H626" s="74"/>
      <c r="I626" s="74"/>
      <c r="J626" s="83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 x14ac:dyDescent="0.45">
      <c r="A627" s="74"/>
      <c r="B627" s="74"/>
      <c r="C627" s="74"/>
      <c r="D627" s="74"/>
      <c r="E627" s="37"/>
      <c r="F627" s="74"/>
      <c r="G627" s="74"/>
      <c r="H627" s="74"/>
      <c r="I627" s="74"/>
      <c r="J627" s="83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 x14ac:dyDescent="0.45">
      <c r="A628" s="74"/>
      <c r="B628" s="74"/>
      <c r="C628" s="74"/>
      <c r="D628" s="74"/>
      <c r="E628" s="37"/>
      <c r="F628" s="74"/>
      <c r="G628" s="74"/>
      <c r="H628" s="74"/>
      <c r="I628" s="74"/>
      <c r="J628" s="83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 x14ac:dyDescent="0.45">
      <c r="A629" s="74"/>
      <c r="B629" s="74"/>
      <c r="C629" s="74"/>
      <c r="D629" s="74"/>
      <c r="E629" s="37"/>
      <c r="F629" s="74"/>
      <c r="G629" s="74"/>
      <c r="H629" s="74"/>
      <c r="I629" s="74"/>
      <c r="J629" s="83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 x14ac:dyDescent="0.45">
      <c r="A630" s="74"/>
      <c r="B630" s="74"/>
      <c r="C630" s="74"/>
      <c r="D630" s="74"/>
      <c r="E630" s="37"/>
      <c r="F630" s="74"/>
      <c r="G630" s="74"/>
      <c r="H630" s="74"/>
      <c r="I630" s="74"/>
      <c r="J630" s="83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 x14ac:dyDescent="0.45">
      <c r="A631" s="74"/>
      <c r="B631" s="74"/>
      <c r="C631" s="74"/>
      <c r="D631" s="74"/>
      <c r="E631" s="37"/>
      <c r="F631" s="74"/>
      <c r="G631" s="74"/>
      <c r="H631" s="74"/>
      <c r="I631" s="74"/>
      <c r="J631" s="83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 x14ac:dyDescent="0.45">
      <c r="A632" s="74"/>
      <c r="B632" s="74"/>
      <c r="C632" s="74"/>
      <c r="D632" s="74"/>
      <c r="E632" s="37"/>
      <c r="F632" s="74"/>
      <c r="G632" s="74"/>
      <c r="H632" s="74"/>
      <c r="I632" s="74"/>
      <c r="J632" s="83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 x14ac:dyDescent="0.45">
      <c r="A633" s="74"/>
      <c r="B633" s="74"/>
      <c r="C633" s="74"/>
      <c r="D633" s="74"/>
      <c r="E633" s="37"/>
      <c r="F633" s="74"/>
      <c r="G633" s="74"/>
      <c r="H633" s="74"/>
      <c r="I633" s="74"/>
      <c r="J633" s="83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 x14ac:dyDescent="0.45">
      <c r="A634" s="74"/>
      <c r="B634" s="74"/>
      <c r="C634" s="74"/>
      <c r="D634" s="74"/>
      <c r="E634" s="37"/>
      <c r="F634" s="74"/>
      <c r="G634" s="74"/>
      <c r="H634" s="74"/>
      <c r="I634" s="74"/>
      <c r="J634" s="83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 x14ac:dyDescent="0.45">
      <c r="A635" s="74"/>
      <c r="B635" s="74"/>
      <c r="C635" s="74"/>
      <c r="D635" s="74"/>
      <c r="E635" s="37"/>
      <c r="F635" s="74"/>
      <c r="G635" s="74"/>
      <c r="H635" s="74"/>
      <c r="I635" s="74"/>
      <c r="J635" s="83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 x14ac:dyDescent="0.45">
      <c r="A636" s="74"/>
      <c r="B636" s="74"/>
      <c r="C636" s="74"/>
      <c r="D636" s="74"/>
      <c r="E636" s="37"/>
      <c r="F636" s="74"/>
      <c r="G636" s="74"/>
      <c r="H636" s="74"/>
      <c r="I636" s="74"/>
      <c r="J636" s="83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 x14ac:dyDescent="0.45">
      <c r="A637" s="74"/>
      <c r="B637" s="74"/>
      <c r="C637" s="74"/>
      <c r="D637" s="74"/>
      <c r="E637" s="37"/>
      <c r="F637" s="74"/>
      <c r="G637" s="74"/>
      <c r="H637" s="74"/>
      <c r="I637" s="74"/>
      <c r="J637" s="83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 x14ac:dyDescent="0.45">
      <c r="A638" s="74"/>
      <c r="B638" s="74"/>
      <c r="C638" s="74"/>
      <c r="D638" s="74"/>
      <c r="E638" s="37"/>
      <c r="F638" s="74"/>
      <c r="G638" s="74"/>
      <c r="H638" s="74"/>
      <c r="I638" s="74"/>
      <c r="J638" s="83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1000"/>
  <sheetViews>
    <sheetView workbookViewId="0">
      <pane xSplit="2" ySplit="7" topLeftCell="D19" activePane="bottomRight" state="frozen"/>
      <selection pane="topRight" activeCell="C1" sqref="C1"/>
      <selection pane="bottomLeft" activeCell="A8" sqref="A8"/>
      <selection pane="bottomRight" activeCell="H11" sqref="H11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6328125" customWidth="1"/>
    <col min="7" max="7" width="11.08984375" customWidth="1"/>
    <col min="8" max="8" width="13.90625" customWidth="1"/>
    <col min="9" max="9" width="11" customWidth="1"/>
    <col min="10" max="10" width="11.26953125" customWidth="1"/>
    <col min="11" max="11" width="12" customWidth="1"/>
  </cols>
  <sheetData>
    <row r="1" spans="1:26" ht="27.75" customHeight="1" x14ac:dyDescent="0.45">
      <c r="A1" s="159">
        <f>'PLANTILLA V6'!A1</f>
        <v>0</v>
      </c>
      <c r="B1" s="70">
        <f>'PLANTILLA V6'!B1</f>
        <v>0</v>
      </c>
      <c r="C1" s="105" t="str">
        <f>'PLANTILLA V6'!C1</f>
        <v>Tipo:</v>
      </c>
      <c r="D1" s="166" t="s">
        <v>35</v>
      </c>
      <c r="E1" s="165"/>
      <c r="F1" s="163" t="str">
        <f>'PLANTILLA V6'!F1</f>
        <v>Total de alumnos:</v>
      </c>
      <c r="G1" s="164"/>
      <c r="H1" s="164"/>
      <c r="I1" s="165"/>
      <c r="J1" s="111">
        <f>'2.SELECCIÓN'!K13</f>
        <v>23</v>
      </c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21.75" customHeight="1" x14ac:dyDescent="0.45">
      <c r="A2" s="141"/>
      <c r="B2" s="70">
        <f>'PLANTILLA V6'!B2</f>
        <v>0</v>
      </c>
      <c r="C2" s="105" t="str">
        <f>'PLANTILLA V6'!C2</f>
        <v>Especialidad:</v>
      </c>
      <c r="D2" s="166" t="str">
        <f>'PLANTILLA V6'!D2</f>
        <v>Maker</v>
      </c>
      <c r="E2" s="165"/>
      <c r="F2" s="163" t="s">
        <v>304</v>
      </c>
      <c r="G2" s="164"/>
      <c r="H2" s="164"/>
      <c r="I2" s="165"/>
      <c r="J2" s="106">
        <f>'2.SELECCIÓN'!J13</f>
        <v>23</v>
      </c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36" customHeight="1" x14ac:dyDescent="0.45">
      <c r="A3" s="77">
        <f>'PLANTILLA V6'!A3</f>
        <v>0</v>
      </c>
      <c r="B3" s="77">
        <f>'PLANTILLA V6'!B3</f>
        <v>0</v>
      </c>
      <c r="C3" s="107" t="str">
        <f>'PLANTILLA V6'!C3</f>
        <v xml:space="preserve">Nombre de proyecto:
</v>
      </c>
      <c r="D3" s="167" t="s">
        <v>312</v>
      </c>
      <c r="E3" s="168"/>
      <c r="F3" s="72">
        <f>'PLANTILLA V6'!F3</f>
        <v>0</v>
      </c>
      <c r="G3" s="79">
        <f>'PLANTILLA V6'!G3</f>
        <v>0</v>
      </c>
      <c r="H3" s="79">
        <f>'PLANTILLA V6'!H3</f>
        <v>0</v>
      </c>
      <c r="I3" s="79">
        <f>'PLANTILLA V6'!I3</f>
        <v>0</v>
      </c>
      <c r="J3" s="80">
        <f>'PLANTILLA V6'!J3</f>
        <v>0</v>
      </c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5.75" customHeight="1" x14ac:dyDescent="0.45">
      <c r="A4" s="74">
        <f>'PLANTILLA V6'!A4</f>
        <v>0</v>
      </c>
      <c r="B4" s="74">
        <f>'PLANTILLA V6'!B4</f>
        <v>0</v>
      </c>
      <c r="C4" s="108">
        <f>'PLANTILLA V6'!C4</f>
        <v>0</v>
      </c>
      <c r="D4" s="108">
        <f>'PLANTILLA V6'!D4</f>
        <v>0</v>
      </c>
      <c r="E4" s="108">
        <f>'PLANTILLA V6'!E4</f>
        <v>0</v>
      </c>
      <c r="F4" s="72">
        <f>'PLANTILLA V6'!F4</f>
        <v>0</v>
      </c>
      <c r="G4" s="75">
        <f>'PLANTILLA V6'!G4</f>
        <v>0</v>
      </c>
      <c r="H4" s="75">
        <f>'PLANTILLA V6'!H4</f>
        <v>0</v>
      </c>
      <c r="I4" s="75">
        <f>'PLANTILLA V6'!I4</f>
        <v>0</v>
      </c>
      <c r="J4" s="76">
        <f>'PLANTILLA V6'!J4</f>
        <v>0</v>
      </c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44.25" customHeight="1" x14ac:dyDescent="0.45">
      <c r="A5" s="74">
        <f>'PLANTILLA V6'!A5</f>
        <v>0</v>
      </c>
      <c r="B5" s="74">
        <f>'PLANTILLA V6'!B5</f>
        <v>0</v>
      </c>
      <c r="C5" s="81" t="str">
        <f>'PLANTILLA V6'!C5</f>
        <v>Cantidad</v>
      </c>
      <c r="D5" s="81" t="str">
        <f>'PLANTILLA V6'!D5</f>
        <v>Unidad</v>
      </c>
      <c r="E5" s="82" t="str">
        <f>'PLANTILLA V6'!E5</f>
        <v>Cantidad necesaria por 1 prototipo</v>
      </c>
      <c r="F5" s="162" t="str">
        <f>'PLANTILLA V6'!F5</f>
        <v>Modalidad de uso</v>
      </c>
      <c r="G5" s="141"/>
      <c r="H5" s="141"/>
      <c r="I5" s="141"/>
      <c r="J5" s="83">
        <f>'PLANTILLA V6'!J5</f>
        <v>0</v>
      </c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41.25" customHeight="1" x14ac:dyDescent="0.45">
      <c r="A6" s="84">
        <f>'PLANTILLA V6'!A6</f>
        <v>0</v>
      </c>
      <c r="B6" s="85" t="str">
        <f>'PLANTILLA V6'!B6</f>
        <v>HERRAMIENTAS Y MATERIALES DEL MAKERSPACE</v>
      </c>
      <c r="C6" s="86">
        <f>'PLANTILLA V6'!C6</f>
        <v>0</v>
      </c>
      <c r="D6" s="86">
        <f>'PLANTILLA V6'!D6</f>
        <v>0</v>
      </c>
      <c r="E6" s="37">
        <f>'PLANTILLA V6'!E6</f>
        <v>0</v>
      </c>
      <c r="F6" s="87" t="str">
        <f>'PLANTILLA V6'!F6</f>
        <v>Individual</v>
      </c>
      <c r="G6" s="6" t="str">
        <f>'PLANTILLA V6'!G6</f>
        <v>Parejas</v>
      </c>
      <c r="H6" s="87" t="str">
        <f>'PLANTILLA V6'!H6</f>
        <v>Equipos de 4 personas</v>
      </c>
      <c r="I6" s="6" t="str">
        <f>'PLANTILLA V6'!I6</f>
        <v>Grupal</v>
      </c>
      <c r="J6" s="88" t="str">
        <f>'PLANTILLA V6'!J6</f>
        <v>Total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21.75" customHeight="1" x14ac:dyDescent="0.9">
      <c r="A7" s="112">
        <f>'PLANTILLA V6'!A7</f>
        <v>0</v>
      </c>
      <c r="B7" s="112">
        <f>'PLANTILLA V6'!B7</f>
        <v>0</v>
      </c>
      <c r="C7" s="112">
        <f>'PLANTILLA V6'!C7</f>
        <v>0</v>
      </c>
      <c r="D7" s="112">
        <f>'PLANTILLA V6'!D7</f>
        <v>0</v>
      </c>
      <c r="E7" s="113">
        <f>'PLANTILLA V6'!E7</f>
        <v>0</v>
      </c>
      <c r="F7" s="114">
        <f>J1</f>
        <v>23</v>
      </c>
      <c r="G7" s="46">
        <f>F7/2</f>
        <v>11.5</v>
      </c>
      <c r="H7" s="46">
        <f>F7/4</f>
        <v>5.75</v>
      </c>
      <c r="I7" s="46">
        <f>F7/F7</f>
        <v>1</v>
      </c>
      <c r="J7" s="115">
        <f>J2/4</f>
        <v>5.75</v>
      </c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</row>
    <row r="8" spans="1:26" ht="15.75" customHeight="1" x14ac:dyDescent="0.9">
      <c r="A8" s="112">
        <f>'PLANTILLA V6'!A8</f>
        <v>0</v>
      </c>
      <c r="B8" s="112">
        <f>'PLANTILLA V6'!B8</f>
        <v>0</v>
      </c>
      <c r="C8" s="117">
        <f>'PLANTILLA V6'!C8</f>
        <v>1</v>
      </c>
      <c r="D8" s="118" t="str">
        <f>'PLANTILLA V6'!D8</f>
        <v>pza</v>
      </c>
      <c r="E8" s="117">
        <v>0</v>
      </c>
      <c r="F8" s="118" t="b">
        <v>1</v>
      </c>
      <c r="G8" s="118" t="b">
        <v>0</v>
      </c>
      <c r="H8" s="118" t="b">
        <v>0</v>
      </c>
      <c r="I8" s="118" t="b">
        <v>0</v>
      </c>
      <c r="J8" s="119" cm="1">
        <f t="array" ref="J8">_xlfn.IFS(LEN(A8)&gt;2,A9,SUM(E8:I8)=0,0,F8,$F$7*F8*E8,G8,$G$7*G8*E8,AND(H8,A8="Co"),$H$7*H8*E8,AND(H8,A8="Re"),$H$7*H8*E8,H8,$J$7*H8*E8,I8,$I$7*I8*E8)</f>
        <v>0</v>
      </c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spans="1:26" ht="15.75" customHeight="1" x14ac:dyDescent="0.9">
      <c r="A9" s="171" t="str">
        <f>'PLANTILLA V6'!A9</f>
        <v>Tecnología educativa</v>
      </c>
      <c r="B9" s="141"/>
      <c r="C9" s="121">
        <f>'PLANTILLA V6'!C9</f>
        <v>1</v>
      </c>
      <c r="D9" s="122" t="str">
        <f>'PLANTILLA V6'!D9</f>
        <v>pza</v>
      </c>
      <c r="E9" s="121"/>
      <c r="F9" s="122" t="b">
        <v>0</v>
      </c>
      <c r="G9" s="122" t="b">
        <v>0</v>
      </c>
      <c r="H9" s="122" t="b">
        <v>0</v>
      </c>
      <c r="I9" s="122" t="b">
        <v>0</v>
      </c>
      <c r="J9" s="123" t="str" cm="1">
        <f t="array" ref="J9">_xlfn.IFS(LEN(A9)&gt;2,A10,SUM(E9:I9)=0,0,F9,$F$7*F9*E9,G9,$G$7*G9*E9,AND(H9,A9="Co"),$H$7*H9*E9,AND(H9,A9="Re"),$H$7*H9*E9,H9,$J$7*H9*E9,I9,$I$7*I9*E9)</f>
        <v>Te</v>
      </c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</row>
    <row r="10" spans="1:26" ht="15.75" customHeight="1" x14ac:dyDescent="0.9">
      <c r="A10" s="116" t="str">
        <f>'PLANTILLA V6'!A10</f>
        <v>Te</v>
      </c>
      <c r="B10" s="124" t="s">
        <v>133</v>
      </c>
      <c r="C10" s="125">
        <f>'PLANTILLA V6'!C10</f>
        <v>1</v>
      </c>
      <c r="D10" s="116" t="str">
        <f>'PLANTILLA V6'!D10</f>
        <v>pza</v>
      </c>
      <c r="E10" s="125">
        <v>0</v>
      </c>
      <c r="F10" s="116" t="b">
        <v>0</v>
      </c>
      <c r="G10" s="116" t="b">
        <v>0</v>
      </c>
      <c r="H10" s="116" t="b">
        <v>1</v>
      </c>
      <c r="I10" s="116" t="b">
        <v>0</v>
      </c>
      <c r="J10" s="119" cm="1">
        <f t="array" ref="J10">_xlfn.IFS(LEN(A10)&gt;2,A11,SUM(E10:I10)=0,0,F10,$F$7*F10*E10,G10,$G$7*G10*E10,AND(H10,A10="Co"),$H$7*H10*E10,AND(H10,A10="Re"),$H$7*H10*E10,H10,$J$7*H10*E10,I10,$I$7*I10*E10)</f>
        <v>0</v>
      </c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</row>
    <row r="11" spans="1:26" ht="15.75" customHeight="1" x14ac:dyDescent="0.9">
      <c r="A11" s="116" t="str">
        <f>'PLANTILLA V6'!A11</f>
        <v>Te</v>
      </c>
      <c r="B11" s="124" t="str">
        <f>'PLANTILLA V6'!B11</f>
        <v xml:space="preserve">Lego Spike Prime </v>
      </c>
      <c r="C11" s="125">
        <f>'PLANTILLA V6'!C11</f>
        <v>1</v>
      </c>
      <c r="D11" s="116" t="str">
        <f>'PLANTILLA V6'!D11</f>
        <v>pza</v>
      </c>
      <c r="E11" s="125">
        <v>0</v>
      </c>
      <c r="F11" s="116" t="b">
        <v>0</v>
      </c>
      <c r="G11" s="116" t="b">
        <v>0</v>
      </c>
      <c r="H11" s="116" t="b">
        <v>1</v>
      </c>
      <c r="I11" s="116" t="b">
        <v>0</v>
      </c>
      <c r="J11" s="119" cm="1">
        <f t="array" ref="J11">_xlfn.IFS(LEN(A11)&gt;2,A12,SUM(E11:I11)=0,0,F11,$F$7*F11*E11,G11,$G$7*G11*E11,AND(H11,A11="Co"),$H$7*H11*E11,AND(H11,A11="Re"),$H$7*H11*E11,H11,$J$7*H11*E11,I11,$I$7*I11*E11)</f>
        <v>0</v>
      </c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</row>
    <row r="12" spans="1:26" ht="15.75" customHeight="1" x14ac:dyDescent="0.9">
      <c r="A12" s="116" t="str">
        <f>'PLANTILLA V6'!A12</f>
        <v>Te</v>
      </c>
      <c r="B12" s="124" t="str">
        <f>'PLANTILLA V6'!B12</f>
        <v>Kit de Micro:bit V2</v>
      </c>
      <c r="C12" s="125">
        <f>'PLANTILLA V6'!C12</f>
        <v>1</v>
      </c>
      <c r="D12" s="116" t="str">
        <f>'PLANTILLA V6'!D12</f>
        <v>pza</v>
      </c>
      <c r="E12" s="125">
        <v>0</v>
      </c>
      <c r="F12" s="116" t="b">
        <v>0</v>
      </c>
      <c r="G12" s="116" t="b">
        <v>0</v>
      </c>
      <c r="H12" s="116" t="b">
        <v>1</v>
      </c>
      <c r="I12" s="116" t="b">
        <v>0</v>
      </c>
      <c r="J12" s="119" cm="1">
        <f t="array" ref="J12">_xlfn.IFS(LEN(A12)&gt;2,A13,SUM(E12:I12)=0,0,F12,$F$7*F12*E12,G12,$G$7*G12*E12,AND(H12,A12="Co"),$H$7*H12*E12,AND(H12,A12="Re"),$H$7*H12*E12,H12,$J$7*H12*E12,I12,$I$7*I12*E12)</f>
        <v>0</v>
      </c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</row>
    <row r="13" spans="1:26" ht="15.75" customHeight="1" x14ac:dyDescent="0.9">
      <c r="A13" s="116" t="str">
        <f>'PLANTILLA V6'!A13</f>
        <v>Te</v>
      </c>
      <c r="B13" s="124" t="str">
        <f>'PLANTILLA V6'!B13</f>
        <v>Micro:bit Retro Arcade**</v>
      </c>
      <c r="C13" s="125">
        <f>'PLANTILLA V6'!C13</f>
        <v>1</v>
      </c>
      <c r="D13" s="116" t="str">
        <f>'PLANTILLA V6'!D13</f>
        <v>pza</v>
      </c>
      <c r="E13" s="125">
        <v>0</v>
      </c>
      <c r="F13" s="116" t="b">
        <v>0</v>
      </c>
      <c r="G13" s="116" t="b">
        <v>0</v>
      </c>
      <c r="H13" s="116" t="b">
        <v>1</v>
      </c>
      <c r="I13" s="116" t="b">
        <v>0</v>
      </c>
      <c r="J13" s="119" cm="1">
        <f t="array" ref="J13">_xlfn.IFS(LEN(A13)&gt;2,A14,SUM(E13:I13)=0,0,F13,$F$7*F13*E13,G13,$G$7*G13*E13,AND(H13,A13="Co"),$H$7*H13*E13,AND(H13,A13="Re"),$H$7*H13*E13,H13,$J$7*H13*E13,I13,$I$7*I13*E13)</f>
        <v>0</v>
      </c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</row>
    <row r="14" spans="1:26" ht="15.75" customHeight="1" x14ac:dyDescent="0.9">
      <c r="A14" s="116" t="str">
        <f>'PLANTILLA V6'!A14</f>
        <v>Te</v>
      </c>
      <c r="B14" s="124" t="str">
        <f>'PLANTILLA V6'!B14</f>
        <v>VEX IQ</v>
      </c>
      <c r="C14" s="125">
        <f>'PLANTILLA V6'!C14</f>
        <v>1</v>
      </c>
      <c r="D14" s="116" t="str">
        <f>'PLANTILLA V6'!D14</f>
        <v>pza</v>
      </c>
      <c r="E14" s="125">
        <v>0</v>
      </c>
      <c r="F14" s="116" t="b">
        <v>0</v>
      </c>
      <c r="G14" s="116" t="b">
        <v>0</v>
      </c>
      <c r="H14" s="116" t="b">
        <v>1</v>
      </c>
      <c r="I14" s="116" t="b">
        <v>0</v>
      </c>
      <c r="J14" s="119" cm="1">
        <f t="array" ref="J14">_xlfn.IFS(LEN(A14)&gt;2,A15,SUM(E14:I14)=0,0,F14,$F$7*F14*E14,G14,$G$7*G14*E14,AND(H14,A14="Co"),$H$7*H14*E14,AND(H14,A14="Re"),$H$7*H14*E14,H14,$J$7*H14*E14,I14,$I$7*I14*E14)</f>
        <v>0</v>
      </c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</row>
    <row r="15" spans="1:26" ht="15.75" customHeight="1" x14ac:dyDescent="0.9">
      <c r="A15" s="116" t="str">
        <f>'PLANTILLA V6'!A15</f>
        <v>Te</v>
      </c>
      <c r="B15" s="124" t="str">
        <f>'PLANTILLA V6'!B15</f>
        <v>Arduino UNO</v>
      </c>
      <c r="C15" s="125">
        <f>'PLANTILLA V6'!C15</f>
        <v>1</v>
      </c>
      <c r="D15" s="116" t="str">
        <f>'PLANTILLA V6'!D15</f>
        <v>pza</v>
      </c>
      <c r="E15" s="125">
        <v>0</v>
      </c>
      <c r="F15" s="116" t="b">
        <v>0</v>
      </c>
      <c r="G15" s="116" t="b">
        <v>0</v>
      </c>
      <c r="H15" s="116" t="b">
        <v>1</v>
      </c>
      <c r="I15" s="116" t="b">
        <v>0</v>
      </c>
      <c r="J15" s="119" cm="1">
        <f t="array" ref="J15">_xlfn.IFS(LEN(A15)&gt;2,A16,SUM(E15:I15)=0,0,F15,$F$7*F15*E15,G15,$G$7*G15*E15,AND(H15,A15="Co"),$H$7*H15*E15,AND(H15,A15="Re"),$H$7*H15*E15,H15,$J$7*H15*E15,I15,$I$7*I15*E15)</f>
        <v>0</v>
      </c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</row>
    <row r="16" spans="1:26" ht="15.75" customHeight="1" x14ac:dyDescent="0.9">
      <c r="A16" s="124" t="str">
        <f>'PLANTILLA V6'!A16</f>
        <v>Te</v>
      </c>
      <c r="B16" s="124" t="str">
        <f>'PLANTILLA V6'!B16</f>
        <v>Impresora 3D</v>
      </c>
      <c r="C16" s="125">
        <f>'PLANTILLA V6'!C16</f>
        <v>1</v>
      </c>
      <c r="D16" s="116" t="str">
        <f>'PLANTILLA V6'!D16</f>
        <v>pza</v>
      </c>
      <c r="E16" s="125">
        <v>0</v>
      </c>
      <c r="F16" s="116" t="b">
        <v>0</v>
      </c>
      <c r="G16" s="116" t="b">
        <v>0</v>
      </c>
      <c r="H16" s="116" t="b">
        <v>0</v>
      </c>
      <c r="I16" s="116" t="b">
        <v>1</v>
      </c>
      <c r="J16" s="119" cm="1">
        <f t="array" ref="J16">_xlfn.IFS(LEN(A16)&gt;2,A17,SUM(E16:I16)=0,0,F16,$F$7*F16*E16,G16,$G$7*G16*E16,AND(H16,A16="Co"),$H$7*H16*E16,AND(H16,A16="Re"),$H$7*H16*E16,H16,$J$7*H16*E16,I16,$I$7*I16*E16)</f>
        <v>0</v>
      </c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</row>
    <row r="17" spans="1:26" ht="15.75" customHeight="1" x14ac:dyDescent="0.9">
      <c r="A17" s="124" t="str">
        <f>'PLANTILLA V6'!A17</f>
        <v>Te</v>
      </c>
      <c r="B17" s="124" t="str">
        <f>'PLANTILLA V6'!B17</f>
        <v>Filamento PLA 1 kg diámetro 1.75 mm</v>
      </c>
      <c r="C17" s="125">
        <f>'PLANTILLA V6'!C17</f>
        <v>1</v>
      </c>
      <c r="D17" s="116" t="str">
        <f>'PLANTILLA V6'!D17</f>
        <v>rollo</v>
      </c>
      <c r="E17" s="125">
        <v>0</v>
      </c>
      <c r="F17" s="116" t="b">
        <v>0</v>
      </c>
      <c r="G17" s="116" t="b">
        <v>0</v>
      </c>
      <c r="H17" s="116" t="b">
        <v>0</v>
      </c>
      <c r="I17" s="116" t="b">
        <v>1</v>
      </c>
      <c r="J17" s="119" cm="1">
        <f t="array" ref="J17">_xlfn.IFS(LEN(A17)&gt;2,A18,SUM(E17:I17)=0,0,F17,$F$7*F17*E17,G17,$G$7*G17*E17,AND(H17,A17="Co"),$H$7*H17*E17,AND(H17,A17="Re"),$H$7*H17*E17,H17,$J$7*H17*E17,I17,$I$7*I17*E17)</f>
        <v>0</v>
      </c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</row>
    <row r="18" spans="1:26" ht="15.75" customHeight="1" x14ac:dyDescent="0.9">
      <c r="A18" s="7" t="str">
        <f>'PLANTILLA V6'!A18</f>
        <v>Te</v>
      </c>
      <c r="B18" s="124" t="str">
        <f>'PLANTILLA V6'!B18</f>
        <v>Kit Elmers Build it tools Starter kit</v>
      </c>
      <c r="C18" s="125">
        <f>'PLANTILLA V6'!C18</f>
        <v>1</v>
      </c>
      <c r="D18" s="116" t="str">
        <f>'PLANTILLA V6'!D18</f>
        <v>pza</v>
      </c>
      <c r="E18" s="125">
        <v>0</v>
      </c>
      <c r="F18" s="116" t="b">
        <v>0</v>
      </c>
      <c r="G18" s="116" t="b">
        <v>0</v>
      </c>
      <c r="H18" s="116" t="b">
        <v>0</v>
      </c>
      <c r="I18" s="116" t="b">
        <v>0</v>
      </c>
      <c r="J18" s="119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25">
        <f>'PLANTILLA V6'!C19</f>
        <v>1</v>
      </c>
      <c r="D19" s="116" t="str">
        <f>'PLANTILLA V6'!D19</f>
        <v>pza</v>
      </c>
      <c r="E19" s="125">
        <v>0</v>
      </c>
      <c r="F19" s="116" t="b">
        <v>0</v>
      </c>
      <c r="G19" s="116" t="b">
        <v>0</v>
      </c>
      <c r="H19" s="116" t="b">
        <v>0</v>
      </c>
      <c r="I19" s="116" t="b">
        <v>0</v>
      </c>
      <c r="J19" s="119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25">
        <f>'PLANTILLA V6'!C20</f>
        <v>1</v>
      </c>
      <c r="D20" s="116" t="str">
        <f>'PLANTILLA V6'!D20</f>
        <v>pza</v>
      </c>
      <c r="E20" s="125">
        <v>0</v>
      </c>
      <c r="F20" s="116" t="b">
        <v>0</v>
      </c>
      <c r="G20" s="116" t="b">
        <v>0</v>
      </c>
      <c r="H20" s="116" t="b">
        <v>0</v>
      </c>
      <c r="I20" s="116" t="b">
        <v>0</v>
      </c>
      <c r="J20" s="119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25">
        <f>'PLANTILLA V6'!C21</f>
        <v>1</v>
      </c>
      <c r="D21" s="116" t="str">
        <f>'PLANTILLA V6'!D21</f>
        <v>pza</v>
      </c>
      <c r="E21" s="125">
        <v>0</v>
      </c>
      <c r="F21" s="116" t="b">
        <v>0</v>
      </c>
      <c r="G21" s="116" t="b">
        <v>0</v>
      </c>
      <c r="H21" s="116" t="b">
        <v>0</v>
      </c>
      <c r="I21" s="116" t="b">
        <v>0</v>
      </c>
      <c r="J21" s="119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25">
        <f>'PLANTILLA V6'!C22</f>
        <v>1</v>
      </c>
      <c r="D22" s="116" t="str">
        <f>'PLANTILLA V6'!D22</f>
        <v>pza</v>
      </c>
      <c r="E22" s="125">
        <v>0</v>
      </c>
      <c r="F22" s="116" t="b">
        <v>0</v>
      </c>
      <c r="G22" s="116" t="b">
        <v>0</v>
      </c>
      <c r="H22" s="116" t="b">
        <v>0</v>
      </c>
      <c r="I22" s="116" t="b">
        <v>0</v>
      </c>
      <c r="J22" s="119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25">
        <f>'PLANTILLA V6'!C23</f>
        <v>1</v>
      </c>
      <c r="D23" s="116" t="str">
        <f>'PLANTILLA V6'!D23</f>
        <v>pza</v>
      </c>
      <c r="E23" s="125">
        <v>0</v>
      </c>
      <c r="F23" s="116" t="b">
        <v>0</v>
      </c>
      <c r="G23" s="116" t="b">
        <v>0</v>
      </c>
      <c r="H23" s="116" t="b">
        <v>0</v>
      </c>
      <c r="I23" s="116" t="b">
        <v>0</v>
      </c>
      <c r="J23" s="119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25">
        <f>'PLANTILLA V6'!C24</f>
        <v>1</v>
      </c>
      <c r="D24" s="116" t="str">
        <f>'PLANTILLA V6'!D24</f>
        <v>pza</v>
      </c>
      <c r="E24" s="125">
        <v>0</v>
      </c>
      <c r="F24" s="116" t="b">
        <v>0</v>
      </c>
      <c r="G24" s="116" t="b">
        <v>0</v>
      </c>
      <c r="H24" s="116" t="b">
        <v>0</v>
      </c>
      <c r="I24" s="116" t="b">
        <v>0</v>
      </c>
      <c r="J24" s="119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25">
        <f>'PLANTILLA V6'!C25</f>
        <v>1</v>
      </c>
      <c r="D25" s="116" t="str">
        <f>'PLANTILLA V6'!D25</f>
        <v>pza</v>
      </c>
      <c r="E25" s="125">
        <v>0</v>
      </c>
      <c r="F25" s="116" t="b">
        <v>0</v>
      </c>
      <c r="G25" s="116" t="b">
        <v>0</v>
      </c>
      <c r="H25" s="116" t="b">
        <v>0</v>
      </c>
      <c r="I25" s="116" t="b">
        <v>0</v>
      </c>
      <c r="J25" s="119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25">
        <f>'PLANTILLA V6'!C26</f>
        <v>1</v>
      </c>
      <c r="D26" s="116" t="str">
        <f>'PLANTILLA V6'!D26</f>
        <v>pza</v>
      </c>
      <c r="E26" s="125">
        <v>0</v>
      </c>
      <c r="F26" s="116" t="b">
        <v>0</v>
      </c>
      <c r="G26" s="116" t="b">
        <v>0</v>
      </c>
      <c r="H26" s="116" t="b">
        <v>0</v>
      </c>
      <c r="I26" s="116" t="b">
        <v>0</v>
      </c>
      <c r="J26" s="119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25">
        <f>'PLANTILLA V6'!C27</f>
        <v>1</v>
      </c>
      <c r="D27" s="116" t="str">
        <f>'PLANTILLA V6'!D27</f>
        <v>pza</v>
      </c>
      <c r="E27" s="125">
        <v>0</v>
      </c>
      <c r="F27" s="116" t="b">
        <v>0</v>
      </c>
      <c r="G27" s="116" t="b">
        <v>0</v>
      </c>
      <c r="H27" s="116" t="b">
        <v>0</v>
      </c>
      <c r="I27" s="116" t="b">
        <v>0</v>
      </c>
      <c r="J27" s="119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25">
        <f>'PLANTILLA V6'!C28</f>
        <v>1</v>
      </c>
      <c r="D28" s="116" t="str">
        <f>'PLANTILLA V6'!D28</f>
        <v>pza</v>
      </c>
      <c r="E28" s="125">
        <v>0</v>
      </c>
      <c r="F28" s="116" t="b">
        <v>0</v>
      </c>
      <c r="G28" s="116" t="b">
        <v>0</v>
      </c>
      <c r="H28" s="116" t="b">
        <v>0</v>
      </c>
      <c r="I28" s="116" t="b">
        <v>0</v>
      </c>
      <c r="J28" s="119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25">
        <f>'PLANTILLA V6'!C29</f>
        <v>1</v>
      </c>
      <c r="D29" s="116" t="str">
        <f>'PLANTILLA V6'!D29</f>
        <v>pza</v>
      </c>
      <c r="E29" s="125">
        <v>0</v>
      </c>
      <c r="F29" s="116" t="b">
        <v>0</v>
      </c>
      <c r="G29" s="116" t="b">
        <v>0</v>
      </c>
      <c r="H29" s="116" t="b">
        <v>0</v>
      </c>
      <c r="I29" s="116" t="b">
        <v>0</v>
      </c>
      <c r="J29" s="119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25">
        <f>'PLANTILLA V6'!C30</f>
        <v>1</v>
      </c>
      <c r="D30" s="116" t="str">
        <f>'PLANTILLA V6'!D30</f>
        <v>pza</v>
      </c>
      <c r="E30" s="125">
        <v>0</v>
      </c>
      <c r="F30" s="116" t="b">
        <v>0</v>
      </c>
      <c r="G30" s="116" t="b">
        <v>0</v>
      </c>
      <c r="H30" s="116" t="b">
        <v>0</v>
      </c>
      <c r="I30" s="116" t="b">
        <v>0</v>
      </c>
      <c r="J30" s="119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25">
        <f>'PLANTILLA V6'!C31</f>
        <v>1</v>
      </c>
      <c r="D31" s="116" t="str">
        <f>'PLANTILLA V6'!D31</f>
        <v>pza</v>
      </c>
      <c r="E31" s="125">
        <v>0</v>
      </c>
      <c r="F31" s="116" t="b">
        <v>0</v>
      </c>
      <c r="G31" s="116" t="b">
        <v>0</v>
      </c>
      <c r="H31" s="116" t="b">
        <v>0</v>
      </c>
      <c r="I31" s="116" t="b">
        <v>0</v>
      </c>
      <c r="J31" s="119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25">
        <f>'PLANTILLA V6'!C32</f>
        <v>1</v>
      </c>
      <c r="D32" s="116" t="str">
        <f>'PLANTILLA V6'!D32</f>
        <v>pza</v>
      </c>
      <c r="E32" s="125">
        <v>0</v>
      </c>
      <c r="F32" s="116" t="b">
        <v>0</v>
      </c>
      <c r="G32" s="116" t="b">
        <v>0</v>
      </c>
      <c r="H32" s="116" t="b">
        <v>0</v>
      </c>
      <c r="I32" s="116" t="b">
        <v>0</v>
      </c>
      <c r="J32" s="119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1" t="str">
        <f>'PLANTILLA V6'!A33</f>
        <v>Maquinaria</v>
      </c>
      <c r="B33" s="141"/>
      <c r="C33" s="125">
        <f>'PLANTILLA V6'!C33</f>
        <v>0</v>
      </c>
      <c r="D33" s="116">
        <f>'PLANTILLA V6'!D33</f>
        <v>0</v>
      </c>
      <c r="E33" s="125">
        <v>0</v>
      </c>
      <c r="F33" s="116" t="b">
        <v>0</v>
      </c>
      <c r="G33" s="116" t="b">
        <v>0</v>
      </c>
      <c r="H33" s="116" t="b">
        <v>0</v>
      </c>
      <c r="I33" s="116" t="b">
        <v>0</v>
      </c>
      <c r="J33" s="123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5.75" customHeight="1" x14ac:dyDescent="0.9">
      <c r="A34" s="124" t="str">
        <f>'PLANTILLA V6'!A34</f>
        <v>Ma</v>
      </c>
      <c r="B34" s="124" t="str">
        <f>'PLANTILLA V6'!B34</f>
        <v>Sierra Moto-Saw</v>
      </c>
      <c r="C34" s="125">
        <f>'PLANTILLA V6'!C34</f>
        <v>1</v>
      </c>
      <c r="D34" s="116" t="str">
        <f>'PLANTILLA V6'!D34</f>
        <v>pza</v>
      </c>
      <c r="E34" s="125">
        <v>0</v>
      </c>
      <c r="F34" s="116" t="b">
        <v>0</v>
      </c>
      <c r="G34" s="116" t="b">
        <v>0</v>
      </c>
      <c r="H34" s="116" t="b">
        <v>0</v>
      </c>
      <c r="I34" s="116" t="b">
        <v>1</v>
      </c>
      <c r="J34" s="119" cm="1">
        <f t="array" ref="J34">_xlfn.IFS(LEN(A34)&gt;2,A35,SUM(E34:I34)=0,0,F34,$F$7*F34*E34,G34,$G$7*G34*E34,AND(H34,A34="Co"),$H$7*H34*E34,AND(H34,A34="Re"),$H$7*H34*E34,H34,$J$7*H34*E34,I34,$I$7*I34*E34)</f>
        <v>0</v>
      </c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5.75" customHeight="1" x14ac:dyDescent="0.9">
      <c r="A35" s="124" t="str">
        <f>'PLANTILLA V6'!A35</f>
        <v>Ma</v>
      </c>
      <c r="B35" s="124" t="str">
        <f>'PLANTILLA V6'!B35</f>
        <v>Taladro inalámbrico</v>
      </c>
      <c r="C35" s="125">
        <f>'PLANTILLA V6'!C35</f>
        <v>1</v>
      </c>
      <c r="D35" s="116" t="str">
        <f>'PLANTILLA V6'!D35</f>
        <v>pza</v>
      </c>
      <c r="E35" s="125">
        <v>0</v>
      </c>
      <c r="F35" s="116" t="b">
        <v>0</v>
      </c>
      <c r="G35" s="116" t="b">
        <v>0</v>
      </c>
      <c r="H35" s="116" t="b">
        <v>0</v>
      </c>
      <c r="I35" s="116" t="b">
        <v>1</v>
      </c>
      <c r="J35" s="119" cm="1">
        <f t="array" ref="J35">_xlfn.IFS(LEN(A35)&gt;2,A36,SUM(E35:I35)=0,0,F35,$F$7*F35*E35,G35,$G$7*G35*E35,AND(H35,A35="Co"),$H$7*H35*E35,AND(H35,A35="Re"),$H$7*H35*E35,H35,$J$7*H35*E35,I35,$I$7*I35*E35)</f>
        <v>0</v>
      </c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5.75" customHeight="1" x14ac:dyDescent="0.9">
      <c r="A36" s="124" t="str">
        <f>'PLANTILLA V6'!A36</f>
        <v>Ma</v>
      </c>
      <c r="B36" s="124" t="str">
        <f>'PLANTILLA V6'!B36</f>
        <v>Base para taladro</v>
      </c>
      <c r="C36" s="125">
        <f>'PLANTILLA V6'!C36</f>
        <v>1</v>
      </c>
      <c r="D36" s="116" t="str">
        <f>'PLANTILLA V6'!D36</f>
        <v>pza</v>
      </c>
      <c r="E36" s="125">
        <v>0</v>
      </c>
      <c r="F36" s="116" t="b">
        <v>0</v>
      </c>
      <c r="G36" s="116" t="b">
        <v>0</v>
      </c>
      <c r="H36" s="116" t="b">
        <v>0</v>
      </c>
      <c r="I36" s="116" t="b">
        <v>1</v>
      </c>
      <c r="J36" s="119" cm="1">
        <f t="array" ref="J36">_xlfn.IFS(LEN(A36)&gt;2,A37,SUM(E36:I36)=0,0,F36,$F$7*F36*E36,G36,$G$7*G36*E36,AND(H36,A36="Co"),$H$7*H36*E36,AND(H36,A36="Re"),$H$7*H36*E36,H36,$J$7*H36*E36,I36,$I$7*I36*E36)</f>
        <v>0</v>
      </c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5.75" customHeight="1" x14ac:dyDescent="0.9">
      <c r="A37" s="124" t="str">
        <f>'PLANTILLA V6'!A37</f>
        <v>Ma</v>
      </c>
      <c r="B37" s="124" t="str">
        <f>'PLANTILLA V6'!B37</f>
        <v>Prensas de ajuste rápido de 6"</v>
      </c>
      <c r="C37" s="125">
        <f>'PLANTILLA V6'!C37</f>
        <v>4</v>
      </c>
      <c r="D37" s="116" t="str">
        <f>'PLANTILLA V6'!D37</f>
        <v>pza</v>
      </c>
      <c r="E37" s="125">
        <v>0</v>
      </c>
      <c r="F37" s="116" t="b">
        <v>0</v>
      </c>
      <c r="G37" s="116" t="b">
        <v>0</v>
      </c>
      <c r="H37" s="116" t="b">
        <v>0</v>
      </c>
      <c r="I37" s="116" t="b">
        <v>1</v>
      </c>
      <c r="J37" s="119" cm="1">
        <f t="array" ref="J37">_xlfn.IFS(LEN(A37)&gt;2,A38,SUM(E37:I37)=0,0,F37,$F$7*F37*E37,G37,$G$7*G37*E37,AND(H37,A37="Co"),$H$7*H37*E37,AND(H37,A37="Re"),$H$7*H37*E37,H37,$J$7*H37*E37,I37,$I$7*I37*E37)</f>
        <v>0</v>
      </c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5.75" customHeight="1" x14ac:dyDescent="0.9">
      <c r="A38" s="124" t="str">
        <f>'PLANTILLA V6'!A38</f>
        <v>Ma</v>
      </c>
      <c r="B38" s="124" t="str">
        <f>'PLANTILLA V6'!B38</f>
        <v>Juego de 13 brocas de alta velocidad para madera (medidas: 1/16”, 5/64", 3/32", 7/64", 1/8", 9/64", 5/32", 11/64", 3/16", 13/64", 7/32", 1/4" y 5/16”)</v>
      </c>
      <c r="C38" s="125">
        <f>'PLANTILLA V6'!C38</f>
        <v>1</v>
      </c>
      <c r="D38" s="116" t="str">
        <f>'PLANTILLA V6'!D38</f>
        <v>pza</v>
      </c>
      <c r="E38" s="125">
        <v>0</v>
      </c>
      <c r="F38" s="116" t="b">
        <v>0</v>
      </c>
      <c r="G38" s="116" t="b">
        <v>0</v>
      </c>
      <c r="H38" s="116" t="b">
        <v>0</v>
      </c>
      <c r="I38" s="116" t="b">
        <v>1</v>
      </c>
      <c r="J38" s="119" cm="1">
        <f t="array" ref="J38">_xlfn.IFS(LEN(A38)&gt;2,A39,SUM(E38:I38)=0,0,F38,$F$7*F38*E38,G38,$G$7*G38*E38,AND(H38,A38="Co"),$H$7*H38*E38,AND(H38,A38="Re"),$H$7*H38*E38,H38,$J$7*H38*E38,I38,$I$7*I38*E38)</f>
        <v>0</v>
      </c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5.75" customHeight="1" x14ac:dyDescent="0.9">
      <c r="A39" s="124">
        <f>'PLANTILLA V6'!A39</f>
        <v>0</v>
      </c>
      <c r="B39" s="124">
        <f>'PLANTILLA V6'!B39</f>
        <v>0</v>
      </c>
      <c r="C39" s="125">
        <f>'PLANTILLA V6'!C39</f>
        <v>1</v>
      </c>
      <c r="D39" s="116" t="str">
        <f>'PLANTILLA V6'!D39</f>
        <v>pza</v>
      </c>
      <c r="E39" s="125">
        <v>0</v>
      </c>
      <c r="F39" s="116" t="b">
        <v>0</v>
      </c>
      <c r="G39" s="116" t="b">
        <v>0</v>
      </c>
      <c r="H39" s="116" t="b">
        <v>0</v>
      </c>
      <c r="I39" s="116" t="b">
        <v>0</v>
      </c>
      <c r="J39" s="119" cm="1">
        <f t="array" ref="J39">_xlfn.IFS(LEN(A39)&gt;2,A40,SUM(E39:I39)=0,0,F39,$F$7*F39*E39,G39,$G$7*G39*E39,AND(H39,A39="Co"),$H$7*H39*E39,AND(H39,A39="Re"),$H$7*H39*E39,H39,$J$7*H39*E39,I39,$I$7*I39*E39)</f>
        <v>0</v>
      </c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5.75" customHeight="1" x14ac:dyDescent="0.9">
      <c r="A40" s="124">
        <f>'PLANTILLA V6'!A40</f>
        <v>0</v>
      </c>
      <c r="B40" s="124">
        <f>'PLANTILLA V6'!B40</f>
        <v>0</v>
      </c>
      <c r="C40" s="125">
        <f>'PLANTILLA V6'!C40</f>
        <v>1</v>
      </c>
      <c r="D40" s="116" t="str">
        <f>'PLANTILLA V6'!D40</f>
        <v>pza</v>
      </c>
      <c r="E40" s="125">
        <v>0</v>
      </c>
      <c r="F40" s="116" t="b">
        <v>0</v>
      </c>
      <c r="G40" s="116" t="b">
        <v>0</v>
      </c>
      <c r="H40" s="116" t="b">
        <v>0</v>
      </c>
      <c r="I40" s="116" t="b">
        <v>0</v>
      </c>
      <c r="J40" s="119" cm="1">
        <f t="array" ref="J40">_xlfn.IFS(LEN(A40)&gt;2,A41,SUM(E40:I40)=0,0,F40,$F$7*F40*E40,G40,$G$7*G40*E40,AND(H40,A40="Co"),$H$7*H40*E40,AND(H40,A40="Re"),$H$7*H40*E40,H40,$J$7*H40*E40,I40,$I$7*I40*E40)</f>
        <v>0</v>
      </c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5.75" customHeight="1" x14ac:dyDescent="0.9">
      <c r="A41" s="124">
        <f>'PLANTILLA V6'!A41</f>
        <v>0</v>
      </c>
      <c r="B41" s="124">
        <f>'PLANTILLA V6'!B41</f>
        <v>0</v>
      </c>
      <c r="C41" s="125">
        <f>'PLANTILLA V6'!C41</f>
        <v>1</v>
      </c>
      <c r="D41" s="116" t="str">
        <f>'PLANTILLA V6'!D41</f>
        <v>pza</v>
      </c>
      <c r="E41" s="125">
        <v>0</v>
      </c>
      <c r="F41" s="116" t="b">
        <v>0</v>
      </c>
      <c r="G41" s="116" t="b">
        <v>0</v>
      </c>
      <c r="H41" s="116" t="b">
        <v>0</v>
      </c>
      <c r="I41" s="116" t="b">
        <v>0</v>
      </c>
      <c r="J41" s="119" cm="1">
        <f t="array" ref="J41">_xlfn.IFS(LEN(A41)&gt;2,A42,SUM(E41:I41)=0,0,F41,$F$7*F41*E41,G41,$G$7*G41*E41,AND(H41,A41="Co"),$H$7*H41*E41,AND(H41,A41="Re"),$H$7*H41*E41,H41,$J$7*H41*E41,I41,$I$7*I41*E41)</f>
        <v>0</v>
      </c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5.75" customHeight="1" x14ac:dyDescent="0.9">
      <c r="A42" s="124">
        <f>'PLANTILLA V6'!A42</f>
        <v>0</v>
      </c>
      <c r="B42" s="124">
        <f>'PLANTILLA V6'!B42</f>
        <v>0</v>
      </c>
      <c r="C42" s="125">
        <f>'PLANTILLA V6'!C42</f>
        <v>1</v>
      </c>
      <c r="D42" s="116" t="str">
        <f>'PLANTILLA V6'!D42</f>
        <v>pza</v>
      </c>
      <c r="E42" s="125">
        <v>0</v>
      </c>
      <c r="F42" s="116" t="b">
        <v>0</v>
      </c>
      <c r="G42" s="116" t="b">
        <v>0</v>
      </c>
      <c r="H42" s="116" t="b">
        <v>0</v>
      </c>
      <c r="I42" s="116" t="b">
        <v>0</v>
      </c>
      <c r="J42" s="119" cm="1">
        <f t="array" ref="J42">_xlfn.IFS(LEN(A42)&gt;2,A43,SUM(E42:I42)=0,0,F42,$F$7*F42*E42,G42,$G$7*G42*E42,AND(H42,A42="Co"),$H$7*H42*E42,AND(H42,A42="Re"),$H$7*H42*E42,H42,$J$7*H42*E42,I42,$I$7*I42*E42)</f>
        <v>0</v>
      </c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5.75" customHeight="1" x14ac:dyDescent="0.9">
      <c r="A43" s="124">
        <f>'PLANTILLA V6'!A43</f>
        <v>0</v>
      </c>
      <c r="B43" s="124">
        <f>'PLANTILLA V6'!B43</f>
        <v>0</v>
      </c>
      <c r="C43" s="125">
        <f>'PLANTILLA V6'!C43</f>
        <v>1</v>
      </c>
      <c r="D43" s="116" t="str">
        <f>'PLANTILLA V6'!D43</f>
        <v>pza</v>
      </c>
      <c r="E43" s="125">
        <v>0</v>
      </c>
      <c r="F43" s="116" t="b">
        <v>0</v>
      </c>
      <c r="G43" s="116" t="b">
        <v>0</v>
      </c>
      <c r="H43" s="116" t="b">
        <v>0</v>
      </c>
      <c r="I43" s="116" t="b">
        <v>0</v>
      </c>
      <c r="J43" s="119" cm="1">
        <f t="array" ref="J43">_xlfn.IFS(LEN(A43)&gt;2,A44,SUM(E43:I43)=0,0,F43,$F$7*F43*E43,G43,$G$7*G43*E43,AND(H43,A43="Co"),$H$7*H43*E43,AND(H43,A43="Re"),$H$7*H43*E43,H43,$J$7*H43*E43,I43,$I$7*I43*E43)</f>
        <v>0</v>
      </c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5.75" customHeight="1" x14ac:dyDescent="0.9">
      <c r="A44" s="124">
        <f>'PLANTILLA V6'!A44</f>
        <v>0</v>
      </c>
      <c r="B44" s="124">
        <f>'PLANTILLA V6'!B44</f>
        <v>0</v>
      </c>
      <c r="C44" s="125">
        <f>'PLANTILLA V6'!C44</f>
        <v>1</v>
      </c>
      <c r="D44" s="116" t="str">
        <f>'PLANTILLA V6'!D44</f>
        <v>pza</v>
      </c>
      <c r="E44" s="125">
        <v>0</v>
      </c>
      <c r="F44" s="116" t="b">
        <v>0</v>
      </c>
      <c r="G44" s="116" t="b">
        <v>0</v>
      </c>
      <c r="H44" s="116" t="b">
        <v>0</v>
      </c>
      <c r="I44" s="116" t="b">
        <v>0</v>
      </c>
      <c r="J44" s="119" cm="1">
        <f t="array" ref="J44">_xlfn.IFS(LEN(A44)&gt;2,A45,SUM(E44:I44)=0,0,F44,$F$7*F44*E44,G44,$G$7*G44*E44,AND(H44,A44="Co"),$H$7*H44*E44,AND(H44,A44="Re"),$H$7*H44*E44,H44,$J$7*H44*E44,I44,$I$7*I44*E44)</f>
        <v>0</v>
      </c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5.75" customHeight="1" x14ac:dyDescent="0.9">
      <c r="A45" s="124">
        <f>'PLANTILLA V6'!A45</f>
        <v>0</v>
      </c>
      <c r="B45" s="124">
        <f>'PLANTILLA V6'!B45</f>
        <v>0</v>
      </c>
      <c r="C45" s="125">
        <f>'PLANTILLA V6'!C45</f>
        <v>1</v>
      </c>
      <c r="D45" s="116" t="str">
        <f>'PLANTILLA V6'!D45</f>
        <v>pza</v>
      </c>
      <c r="E45" s="125">
        <v>0</v>
      </c>
      <c r="F45" s="116" t="b">
        <v>0</v>
      </c>
      <c r="G45" s="116" t="b">
        <v>0</v>
      </c>
      <c r="H45" s="116" t="b">
        <v>0</v>
      </c>
      <c r="I45" s="116" t="b">
        <v>0</v>
      </c>
      <c r="J45" s="119" cm="1">
        <f t="array" ref="J45">_xlfn.IFS(LEN(A45)&gt;2,A46,SUM(E45:I45)=0,0,F45,$F$7*F45*E45,G45,$G$7*G45*E45,AND(H45,A45="Co"),$H$7*H45*E45,AND(H45,A45="Re"),$H$7*H45*E45,H45,$J$7*H45*E45,I45,$I$7*I45*E45)</f>
        <v>0</v>
      </c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5.75" customHeight="1" x14ac:dyDescent="0.9">
      <c r="A46" s="124">
        <f>'PLANTILLA V6'!A46</f>
        <v>0</v>
      </c>
      <c r="B46" s="124">
        <f>'PLANTILLA V6'!B46</f>
        <v>0</v>
      </c>
      <c r="C46" s="125">
        <f>'PLANTILLA V6'!C46</f>
        <v>1</v>
      </c>
      <c r="D46" s="116" t="str">
        <f>'PLANTILLA V6'!D46</f>
        <v>pza</v>
      </c>
      <c r="E46" s="125">
        <v>0</v>
      </c>
      <c r="F46" s="116" t="b">
        <v>0</v>
      </c>
      <c r="G46" s="116" t="b">
        <v>0</v>
      </c>
      <c r="H46" s="116" t="b">
        <v>0</v>
      </c>
      <c r="I46" s="116" t="b">
        <v>0</v>
      </c>
      <c r="J46" s="119" cm="1">
        <f t="array" ref="J46">_xlfn.IFS(LEN(A46)&gt;2,A47,SUM(E46:I46)=0,0,F46,$F$7*F46*E46,G46,$G$7*G46*E46,AND(H46,A46="Co"),$H$7*H46*E46,AND(H46,A46="Re"),$H$7*H46*E46,H46,$J$7*H46*E46,I46,$I$7*I46*E46)</f>
        <v>0</v>
      </c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5.75" customHeight="1" x14ac:dyDescent="0.9">
      <c r="A47" s="124">
        <f>'PLANTILLA V6'!A47</f>
        <v>0</v>
      </c>
      <c r="B47" s="124">
        <f>'PLANTILLA V6'!B47</f>
        <v>0</v>
      </c>
      <c r="C47" s="125">
        <f>'PLANTILLA V6'!C47</f>
        <v>1</v>
      </c>
      <c r="D47" s="116" t="str">
        <f>'PLANTILLA V6'!D47</f>
        <v>pza</v>
      </c>
      <c r="E47" s="125">
        <v>0</v>
      </c>
      <c r="F47" s="116" t="b">
        <v>0</v>
      </c>
      <c r="G47" s="116" t="b">
        <v>0</v>
      </c>
      <c r="H47" s="116" t="b">
        <v>0</v>
      </c>
      <c r="I47" s="116" t="b">
        <v>0</v>
      </c>
      <c r="J47" s="119" cm="1">
        <f t="array" ref="J47">_xlfn.IFS(LEN(A47)&gt;2,A48,SUM(E47:I47)=0,0,F47,$F$7*F47*E47,G47,$G$7*G47*E47,AND(H47,A47="Co"),$H$7*H47*E47,AND(H47,A47="Re"),$H$7*H47*E47,H47,$J$7*H47*E47,I47,$I$7*I47*E47)</f>
        <v>0</v>
      </c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5.75" customHeight="1" x14ac:dyDescent="0.9">
      <c r="A48" s="124">
        <f>'PLANTILLA V6'!A48</f>
        <v>0</v>
      </c>
      <c r="B48" s="124">
        <f>'PLANTILLA V6'!B48</f>
        <v>0</v>
      </c>
      <c r="C48" s="125">
        <f>'PLANTILLA V6'!C48</f>
        <v>1</v>
      </c>
      <c r="D48" s="116" t="str">
        <f>'PLANTILLA V6'!D48</f>
        <v>pza</v>
      </c>
      <c r="E48" s="125">
        <v>0</v>
      </c>
      <c r="F48" s="116" t="b">
        <v>0</v>
      </c>
      <c r="G48" s="116" t="b">
        <v>0</v>
      </c>
      <c r="H48" s="116" t="b">
        <v>0</v>
      </c>
      <c r="I48" s="116" t="b">
        <v>0</v>
      </c>
      <c r="J48" s="119" cm="1">
        <f t="array" ref="J48">_xlfn.IFS(LEN(A48)&gt;2,A49,SUM(E48:I48)=0,0,F48,$F$7*F48*E48,G48,$G$7*G48*E48,AND(H48,A48="Co"),$H$7*H48*E48,AND(H48,A48="Re"),$H$7*H48*E48,H48,$J$7*H48*E48,I48,$I$7*I48*E48)</f>
        <v>0</v>
      </c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5.75" customHeight="1" x14ac:dyDescent="0.9">
      <c r="A49" s="124">
        <f>'PLANTILLA V6'!A49</f>
        <v>0</v>
      </c>
      <c r="B49" s="124">
        <f>'PLANTILLA V6'!B49</f>
        <v>0</v>
      </c>
      <c r="C49" s="125">
        <f>'PLANTILLA V6'!C49</f>
        <v>1</v>
      </c>
      <c r="D49" s="116" t="str">
        <f>'PLANTILLA V6'!D49</f>
        <v>pza</v>
      </c>
      <c r="E49" s="125">
        <v>0</v>
      </c>
      <c r="F49" s="116" t="b">
        <v>0</v>
      </c>
      <c r="G49" s="116" t="b">
        <v>0</v>
      </c>
      <c r="H49" s="116" t="b">
        <v>0</v>
      </c>
      <c r="I49" s="116" t="b">
        <v>0</v>
      </c>
      <c r="J49" s="119" cm="1">
        <f t="array" ref="J49">_xlfn.IFS(LEN(A49)&gt;2,A50,SUM(E49:I49)=0,0,F49,$F$7*F49*E49,G49,$G$7*G49*E49,AND(H49,A49="Co"),$H$7*H49*E49,AND(H49,A49="Re"),$H$7*H49*E49,H49,$J$7*H49*E49,I49,$I$7*I49*E49)</f>
        <v>0</v>
      </c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5.75" customHeight="1" x14ac:dyDescent="0.9">
      <c r="A50" s="124">
        <f>'PLANTILLA V6'!A50</f>
        <v>0</v>
      </c>
      <c r="B50" s="124">
        <f>'PLANTILLA V6'!B50</f>
        <v>0</v>
      </c>
      <c r="C50" s="125">
        <f>'PLANTILLA V6'!C50</f>
        <v>1</v>
      </c>
      <c r="D50" s="116" t="str">
        <f>'PLANTILLA V6'!D50</f>
        <v>pza</v>
      </c>
      <c r="E50" s="125">
        <v>0</v>
      </c>
      <c r="F50" s="116" t="b">
        <v>0</v>
      </c>
      <c r="G50" s="116" t="b">
        <v>0</v>
      </c>
      <c r="H50" s="116" t="b">
        <v>0</v>
      </c>
      <c r="I50" s="116" t="b">
        <v>0</v>
      </c>
      <c r="J50" s="119" cm="1">
        <f t="array" ref="J50">_xlfn.IFS(LEN(A50)&gt;2,A51,SUM(E50:I50)=0,0,F50,$F$7*F50*E50,G50,$G$7*G50*E50,AND(H50,A50="Co"),$H$7*H50*E50,AND(H50,A50="Re"),$H$7*H50*E50,H50,$J$7*H50*E50,I50,$I$7*I50*E50)</f>
        <v>0</v>
      </c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5.75" customHeight="1" x14ac:dyDescent="0.9">
      <c r="A51" s="124">
        <f>'PLANTILLA V6'!A51</f>
        <v>0</v>
      </c>
      <c r="B51" s="124">
        <f>'PLANTILLA V6'!B51</f>
        <v>0</v>
      </c>
      <c r="C51" s="125">
        <f>'PLANTILLA V6'!C51</f>
        <v>1</v>
      </c>
      <c r="D51" s="116" t="str">
        <f>'PLANTILLA V6'!D51</f>
        <v>pza</v>
      </c>
      <c r="E51" s="125">
        <v>0</v>
      </c>
      <c r="F51" s="116" t="b">
        <v>0</v>
      </c>
      <c r="G51" s="116" t="b">
        <v>0</v>
      </c>
      <c r="H51" s="116" t="b">
        <v>0</v>
      </c>
      <c r="I51" s="116" t="b">
        <v>0</v>
      </c>
      <c r="J51" s="119" cm="1">
        <f t="array" ref="J51">_xlfn.IFS(LEN(A51)&gt;2,A52,SUM(E51:I51)=0,0,F51,$F$7*F51*E51,G51,$G$7*G51*E51,AND(H51,A51="Co"),$H$7*H51*E51,AND(H51,A51="Re"),$H$7*H51*E51,H51,$J$7*H51*E51,I51,$I$7*I51*E51)</f>
        <v>0</v>
      </c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5.75" customHeight="1" x14ac:dyDescent="0.9">
      <c r="A52" s="124">
        <f>'PLANTILLA V6'!A52</f>
        <v>0</v>
      </c>
      <c r="B52" s="124">
        <f>'PLANTILLA V6'!B52</f>
        <v>0</v>
      </c>
      <c r="C52" s="125">
        <f>'PLANTILLA V6'!C52</f>
        <v>1</v>
      </c>
      <c r="D52" s="116" t="str">
        <f>'PLANTILLA V6'!D52</f>
        <v>pza</v>
      </c>
      <c r="E52" s="125">
        <v>0</v>
      </c>
      <c r="F52" s="116" t="b">
        <v>0</v>
      </c>
      <c r="G52" s="116" t="b">
        <v>0</v>
      </c>
      <c r="H52" s="116" t="b">
        <v>0</v>
      </c>
      <c r="I52" s="116" t="b">
        <v>0</v>
      </c>
      <c r="J52" s="119" cm="1">
        <f t="array" ref="J52">_xlfn.IFS(LEN(A52)&gt;2,A53,SUM(E52:I52)=0,0,F52,$F$7*F52*E52,G52,$G$7*G52*E52,AND(H52,A52="Co"),$H$7*H52*E52,AND(H52,A52="Re"),$H$7*H52*E52,H52,$J$7*H52*E52,I52,$I$7*I52*E52)</f>
        <v>0</v>
      </c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5.75" customHeight="1" x14ac:dyDescent="0.9">
      <c r="A53" s="172" t="str">
        <f>'PLANTILLA V6'!A53</f>
        <v>Herramientas manuales</v>
      </c>
      <c r="B53" s="141"/>
      <c r="C53" s="125">
        <f>'PLANTILLA V6'!C53</f>
        <v>0</v>
      </c>
      <c r="D53" s="116">
        <f>'PLANTILLA V6'!D53</f>
        <v>0</v>
      </c>
      <c r="E53" s="125">
        <v>0</v>
      </c>
      <c r="F53" s="116" t="b">
        <v>0</v>
      </c>
      <c r="G53" s="116" t="b">
        <v>0</v>
      </c>
      <c r="H53" s="116" t="b">
        <v>0</v>
      </c>
      <c r="I53" s="116" t="b">
        <v>0</v>
      </c>
      <c r="J53" s="123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5.75" customHeight="1" x14ac:dyDescent="0.9">
      <c r="A54" s="124" t="str">
        <f>'PLANTILLA V6'!A54</f>
        <v>Hm</v>
      </c>
      <c r="B54" s="124" t="str">
        <f>'PLANTILLA V6'!B54</f>
        <v>Flexómetro</v>
      </c>
      <c r="C54" s="125">
        <f>'PLANTILLA V6'!C54</f>
        <v>1</v>
      </c>
      <c r="D54" s="116" t="str">
        <f>'PLANTILLA V6'!D54</f>
        <v>pza</v>
      </c>
      <c r="E54" s="125">
        <v>0</v>
      </c>
      <c r="F54" s="116" t="b">
        <v>0</v>
      </c>
      <c r="G54" s="116" t="b">
        <v>0</v>
      </c>
      <c r="H54" s="116" t="b">
        <v>1</v>
      </c>
      <c r="I54" s="116" t="b">
        <v>0</v>
      </c>
      <c r="J54" s="119" cm="1">
        <f t="array" ref="J54">_xlfn.IFS(LEN(A54)&gt;2,A55,SUM(E54:I54)=0,0,F54,$F$7*F54*E54,G54,$G$7*G54*E54,AND(H54,A54="Co"),$H$7*H54*E54,AND(H54,A54="Re"),$H$7*H54*E54,H54,$J$7*H54*E54,I54,$I$7*I54*E54)</f>
        <v>0</v>
      </c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5.75" customHeight="1" x14ac:dyDescent="0.9">
      <c r="A55" s="124" t="str">
        <f>'PLANTILLA V6'!A55</f>
        <v>Hm</v>
      </c>
      <c r="B55" s="124" t="str">
        <f>'PLANTILLA V6'!B55</f>
        <v>Cúter</v>
      </c>
      <c r="C55" s="125">
        <f>'PLANTILLA V6'!C55</f>
        <v>1</v>
      </c>
      <c r="D55" s="116" t="str">
        <f>'PLANTILLA V6'!D55</f>
        <v>pza</v>
      </c>
      <c r="E55" s="125">
        <v>0</v>
      </c>
      <c r="F55" s="116" t="b">
        <v>0</v>
      </c>
      <c r="G55" s="116" t="b">
        <v>0</v>
      </c>
      <c r="H55" s="116" t="b">
        <v>1</v>
      </c>
      <c r="I55" s="116" t="b">
        <v>0</v>
      </c>
      <c r="J55" s="119" cm="1">
        <f t="array" ref="J55">_xlfn.IFS(LEN(A55)&gt;2,A56,SUM(E55:I55)=0,0,F55,$F$7*F55*E55,G55,$G$7*G55*E55,AND(H55,A55="Co"),$H$7*H55*E55,AND(H55,A55="Re"),$H$7*H55*E55,H55,$J$7*H55*E55,I55,$I$7*I55*E55)</f>
        <v>0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5.75" customHeight="1" x14ac:dyDescent="0.9">
      <c r="A56" s="124" t="str">
        <f>'PLANTILLA V6'!A56</f>
        <v>Hm</v>
      </c>
      <c r="B56" s="124" t="str">
        <f>'PLANTILLA V6'!B56</f>
        <v>Pistola de silicón</v>
      </c>
      <c r="C56" s="125">
        <f>'PLANTILLA V6'!C56</f>
        <v>1</v>
      </c>
      <c r="D56" s="116" t="str">
        <f>'PLANTILLA V6'!D56</f>
        <v>pza</v>
      </c>
      <c r="E56" s="125">
        <v>0</v>
      </c>
      <c r="F56" s="116" t="b">
        <v>0</v>
      </c>
      <c r="G56" s="116" t="b">
        <v>0</v>
      </c>
      <c r="H56" s="116" t="b">
        <v>1</v>
      </c>
      <c r="I56" s="116" t="b">
        <v>0</v>
      </c>
      <c r="J56" s="119" cm="1">
        <f t="array" ref="J56">_xlfn.IFS(LEN(A56)&gt;2,A57,SUM(E56:I56)=0,0,F56,$F$7*F56*E56,G56,$G$7*G56*E56,AND(H56,A56="Co"),$H$7*H56*E56,AND(H56,A56="Re"),$H$7*H56*E56,H56,$J$7*H56*E56,I56,$I$7*I56*E56)</f>
        <v>0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5.75" customHeight="1" x14ac:dyDescent="0.9">
      <c r="A57" s="124" t="str">
        <f>'PLANTILLA V6'!A57</f>
        <v>Hm</v>
      </c>
      <c r="B57" s="124" t="str">
        <f>'PLANTILLA V6'!B57</f>
        <v>Desarmador plano</v>
      </c>
      <c r="C57" s="125">
        <f>'PLANTILLA V6'!C57</f>
        <v>1</v>
      </c>
      <c r="D57" s="116" t="str">
        <f>'PLANTILLA V6'!D57</f>
        <v>pza</v>
      </c>
      <c r="E57" s="125">
        <v>0</v>
      </c>
      <c r="F57" s="116" t="b">
        <v>0</v>
      </c>
      <c r="G57" s="116" t="b">
        <v>0</v>
      </c>
      <c r="H57" s="116" t="b">
        <v>1</v>
      </c>
      <c r="I57" s="116" t="b">
        <v>0</v>
      </c>
      <c r="J57" s="119" cm="1">
        <f t="array" ref="J57">_xlfn.IFS(LEN(A57)&gt;2,A58,SUM(E57:I57)=0,0,F57,$F$7*F57*E57,G57,$G$7*G57*E57,AND(H57,A57="Co"),$H$7*H57*E57,AND(H57,A57="Re"),$H$7*H57*E57,H57,$J$7*H57*E57,I57,$I$7*I57*E57)</f>
        <v>0</v>
      </c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5.75" customHeight="1" x14ac:dyDescent="0.9">
      <c r="A58" s="124" t="str">
        <f>'PLANTILLA V6'!A58</f>
        <v>Hm</v>
      </c>
      <c r="B58" s="126" t="str">
        <f>'PLANTILLA V6'!B58</f>
        <v>Desarmador de cruz</v>
      </c>
      <c r="C58" s="125">
        <f>'PLANTILLA V6'!C58</f>
        <v>1</v>
      </c>
      <c r="D58" s="116" t="str">
        <f>'PLANTILLA V6'!D58</f>
        <v>pza</v>
      </c>
      <c r="E58" s="125">
        <v>0</v>
      </c>
      <c r="F58" s="116" t="b">
        <v>0</v>
      </c>
      <c r="G58" s="116" t="b">
        <v>0</v>
      </c>
      <c r="H58" s="116" t="b">
        <v>1</v>
      </c>
      <c r="I58" s="116" t="b">
        <v>0</v>
      </c>
      <c r="J58" s="119" cm="1">
        <f t="array" ref="J58">_xlfn.IFS(LEN(A58)&gt;2,A59,SUM(E58:I58)=0,0,F58,$F$7*F58*E58,G58,$G$7*G58*E58,AND(H58,A58="Co"),$H$7*H58*E58,AND(H58,A58="Re"),$H$7*H58*E58,H58,$J$7*H58*E58,I58,$I$7*I58*E58)</f>
        <v>0</v>
      </c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5.75" customHeight="1" x14ac:dyDescent="0.9">
      <c r="A59" s="124" t="str">
        <f>'PLANTILLA V6'!A59</f>
        <v>Hm</v>
      </c>
      <c r="B59" s="126" t="str">
        <f>'PLANTILLA V6'!B59</f>
        <v>Juego de puntas intercambiables para desarmador</v>
      </c>
      <c r="C59" s="125">
        <f>'PLANTILLA V6'!C59</f>
        <v>1</v>
      </c>
      <c r="D59" s="116" t="str">
        <f>'PLANTILLA V6'!D59</f>
        <v>juego</v>
      </c>
      <c r="E59" s="125">
        <v>0</v>
      </c>
      <c r="F59" s="116" t="b">
        <v>0</v>
      </c>
      <c r="G59" s="116" t="b">
        <v>0</v>
      </c>
      <c r="H59" s="116" t="b">
        <v>1</v>
      </c>
      <c r="I59" s="116" t="b">
        <v>0</v>
      </c>
      <c r="J59" s="119" cm="1">
        <f t="array" ref="J59">_xlfn.IFS(LEN(A59)&gt;2,A60,SUM(E59:I59)=0,0,F59,$F$7*F59*E59,G59,$G$7*G59*E59,AND(H59,A59="Co"),$H$7*H59*E59,AND(H59,A59="Re"),$H$7*H59*E59,H59,$J$7*H59*E59,I59,$I$7*I59*E59)</f>
        <v>0</v>
      </c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5.75" customHeight="1" x14ac:dyDescent="0.9">
      <c r="A60" s="124" t="str">
        <f>'PLANTILLA V6'!A60</f>
        <v>Hm</v>
      </c>
      <c r="B60" s="124" t="str">
        <f>'PLANTILLA V6'!B60</f>
        <v>Pinzas de punta</v>
      </c>
      <c r="C60" s="125">
        <f>'PLANTILLA V6'!C60</f>
        <v>1</v>
      </c>
      <c r="D60" s="116" t="str">
        <f>'PLANTILLA V6'!D60</f>
        <v>pza</v>
      </c>
      <c r="E60" s="125">
        <v>0</v>
      </c>
      <c r="F60" s="116" t="b">
        <v>0</v>
      </c>
      <c r="G60" s="116" t="b">
        <v>0</v>
      </c>
      <c r="H60" s="116" t="b">
        <v>1</v>
      </c>
      <c r="I60" s="116" t="b">
        <v>0</v>
      </c>
      <c r="J60" s="119" cm="1">
        <f t="array" ref="J60">_xlfn.IFS(LEN(A60)&gt;2,A61,SUM(E60:I60)=0,0,F60,$F$7*F60*E60,G60,$G$7*G60*E60,AND(H60,A60="Co"),$H$7*H60*E60,AND(H60,A60="Re"),$H$7*H60*E60,H60,$J$7*H60*E60,I60,$I$7*I60*E60)</f>
        <v>0</v>
      </c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5.75" customHeight="1" x14ac:dyDescent="0.9">
      <c r="A61" s="124" t="str">
        <f>'PLANTILLA V6'!A61</f>
        <v>Hm</v>
      </c>
      <c r="B61" s="124" t="str">
        <f>'PLANTILLA V6'!B61</f>
        <v>Pinzas de corte</v>
      </c>
      <c r="C61" s="125">
        <f>'PLANTILLA V6'!C61</f>
        <v>1</v>
      </c>
      <c r="D61" s="116" t="str">
        <f>'PLANTILLA V6'!D61</f>
        <v>pza</v>
      </c>
      <c r="E61" s="125">
        <v>0</v>
      </c>
      <c r="F61" s="116" t="b">
        <v>0</v>
      </c>
      <c r="G61" s="116" t="b">
        <v>0</v>
      </c>
      <c r="H61" s="116" t="b">
        <v>1</v>
      </c>
      <c r="I61" s="116" t="b">
        <v>0</v>
      </c>
      <c r="J61" s="119" cm="1">
        <f t="array" ref="J61">_xlfn.IFS(LEN(A61)&gt;2,A62,SUM(E61:I61)=0,0,F61,$F$7*F61*E61,G61,$G$7*G61*E61,AND(H61,A61="Co"),$H$7*H61*E61,AND(H61,A61="Re"),$H$7*H61*E61,H61,$J$7*H61*E61,I61,$I$7*I61*E61)</f>
        <v>0</v>
      </c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5.75" customHeight="1" x14ac:dyDescent="0.9">
      <c r="A62" s="124" t="str">
        <f>'PLANTILLA V6'!A62</f>
        <v>Hm</v>
      </c>
      <c r="B62" s="124" t="str">
        <f>'PLANTILLA V6'!B62</f>
        <v>Pinceles (delgado, mediano y grueso)</v>
      </c>
      <c r="C62" s="125">
        <f>'PLANTILLA V6'!C62</f>
        <v>1</v>
      </c>
      <c r="D62" s="116" t="str">
        <f>'PLANTILLA V6'!D62</f>
        <v>juego</v>
      </c>
      <c r="E62" s="125">
        <v>0</v>
      </c>
      <c r="F62" s="116" t="b">
        <v>0</v>
      </c>
      <c r="G62" s="116" t="b">
        <v>0</v>
      </c>
      <c r="H62" s="116" t="b">
        <v>1</v>
      </c>
      <c r="I62" s="116" t="b">
        <v>0</v>
      </c>
      <c r="J62" s="119" cm="1">
        <f t="array" ref="J62">_xlfn.IFS(LEN(A62)&gt;2,A63,SUM(E62:I62)=0,0,F62,$F$7*F62*E62,G62,$G$7*G62*E62,AND(H62,A62="Co"),$H$7*H62*E62,AND(H62,A62="Re"),$H$7*H62*E62,H62,$J$7*H62*E62,I62,$I$7*I62*E62)</f>
        <v>0</v>
      </c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5.75" customHeight="1" x14ac:dyDescent="0.9">
      <c r="A63" s="120">
        <f>'PLANTILLA V6'!A63</f>
        <v>0</v>
      </c>
      <c r="B63" s="116">
        <f>'PLANTILLA V6'!B63</f>
        <v>0</v>
      </c>
      <c r="C63" s="125">
        <f>'PLANTILLA V6'!C63</f>
        <v>1</v>
      </c>
      <c r="D63" s="116" t="str">
        <f>'PLANTILLA V6'!D63</f>
        <v>pza</v>
      </c>
      <c r="E63" s="125">
        <v>0</v>
      </c>
      <c r="F63" s="116" t="b">
        <v>0</v>
      </c>
      <c r="G63" s="116" t="b">
        <v>0</v>
      </c>
      <c r="H63" s="116" t="b">
        <v>0</v>
      </c>
      <c r="I63" s="116" t="b">
        <v>0</v>
      </c>
      <c r="J63" s="119" cm="1">
        <f t="array" ref="J63">_xlfn.IFS(LEN(A63)&gt;2,A64,SUM(E63:I63)=0,0,F63,$F$7*F63*E63,G63,$G$7*G63*E63,AND(H63,A63="Co"),$H$7*H63*E63,AND(H63,A63="Re"),$H$7*H63*E63,H63,$J$7*H63*E63,I63,$I$7*I63*E63)</f>
        <v>0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5.75" customHeight="1" x14ac:dyDescent="0.9">
      <c r="A64" s="120">
        <f>'PLANTILLA V6'!A64</f>
        <v>0</v>
      </c>
      <c r="B64" s="116">
        <f>'PLANTILLA V6'!B64</f>
        <v>0</v>
      </c>
      <c r="C64" s="125">
        <f>'PLANTILLA V6'!C64</f>
        <v>1</v>
      </c>
      <c r="D64" s="116" t="str">
        <f>'PLANTILLA V6'!D64</f>
        <v>pza</v>
      </c>
      <c r="E64" s="125">
        <v>0</v>
      </c>
      <c r="F64" s="116" t="b">
        <v>0</v>
      </c>
      <c r="G64" s="116" t="b">
        <v>0</v>
      </c>
      <c r="H64" s="116" t="b">
        <v>0</v>
      </c>
      <c r="I64" s="116" t="b">
        <v>0</v>
      </c>
      <c r="J64" s="119" cm="1">
        <f t="array" ref="J64">_xlfn.IFS(LEN(A64)&gt;2,A65,SUM(E64:I64)=0,0,F64,$F$7*F64*E64,G64,$G$7*G64*E64,AND(H64,A64="Co"),$H$7*H64*E64,AND(H64,A64="Re"),$H$7*H64*E64,H64,$J$7*H64*E64,I64,$I$7*I64*E64)</f>
        <v>0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5.75" customHeight="1" x14ac:dyDescent="0.9">
      <c r="A65" s="120">
        <f>'PLANTILLA V6'!A65</f>
        <v>0</v>
      </c>
      <c r="B65" s="116">
        <f>'PLANTILLA V6'!B65</f>
        <v>0</v>
      </c>
      <c r="C65" s="125">
        <f>'PLANTILLA V6'!C65</f>
        <v>1</v>
      </c>
      <c r="D65" s="116" t="str">
        <f>'PLANTILLA V6'!D65</f>
        <v>pza</v>
      </c>
      <c r="E65" s="125">
        <v>0</v>
      </c>
      <c r="F65" s="116" t="b">
        <v>0</v>
      </c>
      <c r="G65" s="116" t="b">
        <v>0</v>
      </c>
      <c r="H65" s="116" t="b">
        <v>0</v>
      </c>
      <c r="I65" s="116" t="b">
        <v>0</v>
      </c>
      <c r="J65" s="119" cm="1">
        <f t="array" ref="J65">_xlfn.IFS(LEN(A65)&gt;2,A66,SUM(E65:I65)=0,0,F65,$F$7*F65*E65,G65,$G$7*G65*E65,AND(H65,A65="Co"),$H$7*H65*E65,AND(H65,A65="Re"),$H$7*H65*E65,H65,$J$7*H65*E65,I65,$I$7*I65*E65)</f>
        <v>0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5.75" customHeight="1" x14ac:dyDescent="0.9">
      <c r="A66" s="120">
        <f>'PLANTILLA V6'!A66</f>
        <v>0</v>
      </c>
      <c r="B66" s="116">
        <f>'PLANTILLA V6'!B66</f>
        <v>0</v>
      </c>
      <c r="C66" s="125">
        <f>'PLANTILLA V6'!C66</f>
        <v>1</v>
      </c>
      <c r="D66" s="116" t="str">
        <f>'PLANTILLA V6'!D66</f>
        <v>pza</v>
      </c>
      <c r="E66" s="125">
        <v>0</v>
      </c>
      <c r="F66" s="116" t="b">
        <v>0</v>
      </c>
      <c r="G66" s="116" t="b">
        <v>0</v>
      </c>
      <c r="H66" s="116" t="b">
        <v>0</v>
      </c>
      <c r="I66" s="116" t="b">
        <v>0</v>
      </c>
      <c r="J66" s="119" cm="1">
        <f t="array" ref="J66">_xlfn.IFS(LEN(A66)&gt;2,A67,SUM(E66:I66)=0,0,F66,$F$7*F66*E66,G66,$G$7*G66*E66,AND(H66,A66="Co"),$H$7*H66*E66,AND(H66,A66="Re"),$H$7*H66*E66,H66,$J$7*H66*E66,I66,$I$7*I66*E66)</f>
        <v>0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5.75" customHeight="1" x14ac:dyDescent="0.9">
      <c r="A67" s="120">
        <f>'PLANTILLA V6'!A67</f>
        <v>0</v>
      </c>
      <c r="B67" s="116">
        <f>'PLANTILLA V6'!B67</f>
        <v>0</v>
      </c>
      <c r="C67" s="125">
        <f>'PLANTILLA V6'!C67</f>
        <v>1</v>
      </c>
      <c r="D67" s="116" t="str">
        <f>'PLANTILLA V6'!D67</f>
        <v>pza</v>
      </c>
      <c r="E67" s="125">
        <v>0</v>
      </c>
      <c r="F67" s="116" t="b">
        <v>0</v>
      </c>
      <c r="G67" s="116" t="b">
        <v>0</v>
      </c>
      <c r="H67" s="116" t="b">
        <v>0</v>
      </c>
      <c r="I67" s="116" t="b">
        <v>0</v>
      </c>
      <c r="J67" s="119" cm="1">
        <f t="array" ref="J67">_xlfn.IFS(LEN(A67)&gt;2,A68,SUM(E67:I67)=0,0,F67,$F$7*F67*E67,G67,$G$7*G67*E67,AND(H67,A67="Co"),$H$7*H67*E67,AND(H67,A67="Re"),$H$7*H67*E67,H67,$J$7*H67*E67,I67,$I$7*I67*E67)</f>
        <v>0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5.75" customHeight="1" x14ac:dyDescent="0.9">
      <c r="A68" s="120">
        <f>'PLANTILLA V6'!A68</f>
        <v>0</v>
      </c>
      <c r="B68" s="116">
        <f>'PLANTILLA V6'!B68</f>
        <v>0</v>
      </c>
      <c r="C68" s="125">
        <f>'PLANTILLA V6'!C68</f>
        <v>1</v>
      </c>
      <c r="D68" s="116" t="str">
        <f>'PLANTILLA V6'!D68</f>
        <v>pza</v>
      </c>
      <c r="E68" s="125">
        <v>0</v>
      </c>
      <c r="F68" s="116" t="b">
        <v>0</v>
      </c>
      <c r="G68" s="116" t="b">
        <v>0</v>
      </c>
      <c r="H68" s="116" t="b">
        <v>0</v>
      </c>
      <c r="I68" s="116" t="b">
        <v>0</v>
      </c>
      <c r="J68" s="119" cm="1">
        <f t="array" ref="J68">_xlfn.IFS(LEN(A68)&gt;2,A69,SUM(E68:I68)=0,0,F68,$F$7*F68*E68,G68,$G$7*G68*E68,AND(H68,A68="Co"),$H$7*H68*E68,AND(H68,A68="Re"),$H$7*H68*E68,H68,$J$7*H68*E68,I68,$I$7*I68*E68)</f>
        <v>0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5.75" customHeight="1" x14ac:dyDescent="0.9">
      <c r="A69" s="120">
        <f>'PLANTILLA V6'!A69</f>
        <v>0</v>
      </c>
      <c r="B69" s="116">
        <f>'PLANTILLA V6'!B69</f>
        <v>0</v>
      </c>
      <c r="C69" s="125">
        <f>'PLANTILLA V6'!C69</f>
        <v>1</v>
      </c>
      <c r="D69" s="116" t="str">
        <f>'PLANTILLA V6'!D69</f>
        <v>pza</v>
      </c>
      <c r="E69" s="125">
        <v>0</v>
      </c>
      <c r="F69" s="116" t="b">
        <v>0</v>
      </c>
      <c r="G69" s="116" t="b">
        <v>0</v>
      </c>
      <c r="H69" s="116" t="b">
        <v>0</v>
      </c>
      <c r="I69" s="116" t="b">
        <v>0</v>
      </c>
      <c r="J69" s="119" cm="1">
        <f t="array" ref="J69">_xlfn.IFS(LEN(A69)&gt;2,A70,SUM(E69:I69)=0,0,F69,$F$7*F69*E69,G69,$G$7*G69*E69,AND(H69,A69="Co"),$H$7*H69*E69,AND(H69,A69="Re"),$H$7*H69*E69,H69,$J$7*H69*E69,I69,$I$7*I69*E69)</f>
        <v>0</v>
      </c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5.75" customHeight="1" x14ac:dyDescent="0.9">
      <c r="A70" s="120">
        <f>'PLANTILLA V6'!A70</f>
        <v>0</v>
      </c>
      <c r="B70" s="116">
        <f>'PLANTILLA V6'!B70</f>
        <v>0</v>
      </c>
      <c r="C70" s="125">
        <f>'PLANTILLA V6'!C70</f>
        <v>1</v>
      </c>
      <c r="D70" s="116" t="str">
        <f>'PLANTILLA V6'!D70</f>
        <v>pza</v>
      </c>
      <c r="E70" s="125">
        <v>0</v>
      </c>
      <c r="F70" s="116" t="b">
        <v>0</v>
      </c>
      <c r="G70" s="116" t="b">
        <v>0</v>
      </c>
      <c r="H70" s="116" t="b">
        <v>0</v>
      </c>
      <c r="I70" s="116" t="b">
        <v>0</v>
      </c>
      <c r="J70" s="119" cm="1">
        <f t="array" ref="J70">_xlfn.IFS(LEN(A70)&gt;2,A71,SUM(E70:I70)=0,0,F70,$F$7*F70*E70,G70,$G$7*G70*E70,AND(H70,A70="Co"),$H$7*H70*E70,AND(H70,A70="Re"),$H$7*H70*E70,H70,$J$7*H70*E70,I70,$I$7*I70*E70)</f>
        <v>0</v>
      </c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5.75" customHeight="1" x14ac:dyDescent="0.9">
      <c r="A71" s="120">
        <f>'PLANTILLA V6'!A71</f>
        <v>0</v>
      </c>
      <c r="B71" s="116">
        <f>'PLANTILLA V6'!B71</f>
        <v>0</v>
      </c>
      <c r="C71" s="125">
        <f>'PLANTILLA V6'!C71</f>
        <v>1</v>
      </c>
      <c r="D71" s="116" t="str">
        <f>'PLANTILLA V6'!D71</f>
        <v>pza</v>
      </c>
      <c r="E71" s="125">
        <v>0</v>
      </c>
      <c r="F71" s="116" t="b">
        <v>0</v>
      </c>
      <c r="G71" s="116" t="b">
        <v>0</v>
      </c>
      <c r="H71" s="116" t="b">
        <v>0</v>
      </c>
      <c r="I71" s="116" t="b">
        <v>0</v>
      </c>
      <c r="J71" s="119" cm="1">
        <f t="array" ref="J71">_xlfn.IFS(LEN(A71)&gt;2,A72,SUM(E71:I71)=0,0,F71,$F$7*F71*E71,G71,$G$7*G71*E71,AND(H71,A71="Co"),$H$7*H71*E71,AND(H71,A71="Re"),$H$7*H71*E71,H71,$J$7*H71*E71,I71,$I$7*I71*E71)</f>
        <v>0</v>
      </c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5.75" customHeight="1" x14ac:dyDescent="0.9">
      <c r="A72" s="120">
        <f>'PLANTILLA V6'!A72</f>
        <v>0</v>
      </c>
      <c r="B72" s="116">
        <f>'PLANTILLA V6'!B72</f>
        <v>0</v>
      </c>
      <c r="C72" s="125">
        <f>'PLANTILLA V6'!C72</f>
        <v>1</v>
      </c>
      <c r="D72" s="116" t="str">
        <f>'PLANTILLA V6'!D72</f>
        <v>pza</v>
      </c>
      <c r="E72" s="125">
        <v>0</v>
      </c>
      <c r="F72" s="116" t="b">
        <v>0</v>
      </c>
      <c r="G72" s="116" t="b">
        <v>0</v>
      </c>
      <c r="H72" s="116" t="b">
        <v>0</v>
      </c>
      <c r="I72" s="116" t="b">
        <v>0</v>
      </c>
      <c r="J72" s="119" cm="1">
        <f t="array" ref="J72">_xlfn.IFS(LEN(A72)&gt;2,A73,SUM(E72:I72)=0,0,F72,$F$7*F72*E72,G72,$G$7*G72*E72,AND(H72,A72="Co"),$H$7*H72*E72,AND(H72,A72="Re"),$H$7*H72*E72,H72,$J$7*H72*E72,I72,$I$7*I72*E72)</f>
        <v>0</v>
      </c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5.75" customHeight="1" x14ac:dyDescent="0.9">
      <c r="A73" s="120">
        <f>'PLANTILLA V6'!A73</f>
        <v>0</v>
      </c>
      <c r="B73" s="116">
        <f>'PLANTILLA V6'!B73</f>
        <v>0</v>
      </c>
      <c r="C73" s="125">
        <f>'PLANTILLA V6'!C73</f>
        <v>1</v>
      </c>
      <c r="D73" s="116" t="str">
        <f>'PLANTILLA V6'!D73</f>
        <v>pza</v>
      </c>
      <c r="E73" s="125">
        <v>0</v>
      </c>
      <c r="F73" s="116" t="b">
        <v>0</v>
      </c>
      <c r="G73" s="116" t="b">
        <v>0</v>
      </c>
      <c r="H73" s="116" t="b">
        <v>0</v>
      </c>
      <c r="I73" s="116" t="b">
        <v>0</v>
      </c>
      <c r="J73" s="119" cm="1">
        <f t="array" ref="J73">_xlfn.IFS(LEN(A73)&gt;2,A74,SUM(E73:I73)=0,0,F73,$F$7*F73*E73,G73,$G$7*G73*E73,AND(H73,A73="Co"),$H$7*H73*E73,AND(H73,A73="Re"),$H$7*H73*E73,H73,$J$7*H73*E73,I73,$I$7*I73*E73)</f>
        <v>0</v>
      </c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5.75" customHeight="1" x14ac:dyDescent="0.9">
      <c r="A74" s="120">
        <f>'PLANTILLA V6'!A74</f>
        <v>0</v>
      </c>
      <c r="B74" s="116">
        <f>'PLANTILLA V6'!B74</f>
        <v>0</v>
      </c>
      <c r="C74" s="125">
        <f>'PLANTILLA V6'!C74</f>
        <v>1</v>
      </c>
      <c r="D74" s="116" t="str">
        <f>'PLANTILLA V6'!D74</f>
        <v>pza</v>
      </c>
      <c r="E74" s="125">
        <v>0</v>
      </c>
      <c r="F74" s="116" t="b">
        <v>0</v>
      </c>
      <c r="G74" s="116" t="b">
        <v>0</v>
      </c>
      <c r="H74" s="116" t="b">
        <v>0</v>
      </c>
      <c r="I74" s="116" t="b">
        <v>0</v>
      </c>
      <c r="J74" s="119" cm="1">
        <f t="array" ref="J74">_xlfn.IFS(LEN(A74)&gt;2,A75,SUM(E74:I74)=0,0,F74,$F$7*F74*E74,G74,$G$7*G74*E74,AND(H74,A74="Co"),$H$7*H74*E74,AND(H74,A74="Re"),$H$7*H74*E74,H74,$J$7*H74*E74,I74,$I$7*I74*E74)</f>
        <v>0</v>
      </c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5.75" customHeight="1" x14ac:dyDescent="0.9">
      <c r="A75" s="120">
        <f>'PLANTILLA V6'!A75</f>
        <v>0</v>
      </c>
      <c r="B75" s="116">
        <f>'PLANTILLA V6'!B75</f>
        <v>0</v>
      </c>
      <c r="C75" s="125">
        <f>'PLANTILLA V6'!C75</f>
        <v>1</v>
      </c>
      <c r="D75" s="116" t="str">
        <f>'PLANTILLA V6'!D75</f>
        <v>pza</v>
      </c>
      <c r="E75" s="125">
        <v>0</v>
      </c>
      <c r="F75" s="116" t="b">
        <v>0</v>
      </c>
      <c r="G75" s="116" t="b">
        <v>0</v>
      </c>
      <c r="H75" s="116" t="b">
        <v>0</v>
      </c>
      <c r="I75" s="116" t="b">
        <v>0</v>
      </c>
      <c r="J75" s="119" cm="1">
        <f t="array" ref="J75">_xlfn.IFS(LEN(A75)&gt;2,A76,SUM(E75:I75)=0,0,F75,$F$7*F75*E75,G75,$G$7*G75*E75,AND(H75,A75="Co"),$H$7*H75*E75,AND(H75,A75="Re"),$H$7*H75*E75,H75,$J$7*H75*E75,I75,$I$7*I75*E75)</f>
        <v>0</v>
      </c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5.75" customHeight="1" x14ac:dyDescent="0.9">
      <c r="A76" s="120">
        <f>'PLANTILLA V6'!A76</f>
        <v>0</v>
      </c>
      <c r="B76" s="116">
        <f>'PLANTILLA V6'!B76</f>
        <v>0</v>
      </c>
      <c r="C76" s="125">
        <f>'PLANTILLA V6'!C76</f>
        <v>1</v>
      </c>
      <c r="D76" s="116" t="str">
        <f>'PLANTILLA V6'!D76</f>
        <v>pza</v>
      </c>
      <c r="E76" s="125">
        <v>0</v>
      </c>
      <c r="F76" s="116" t="b">
        <v>0</v>
      </c>
      <c r="G76" s="116" t="b">
        <v>0</v>
      </c>
      <c r="H76" s="116" t="b">
        <v>0</v>
      </c>
      <c r="I76" s="116" t="b">
        <v>0</v>
      </c>
      <c r="J76" s="119" cm="1">
        <f t="array" ref="J76">_xlfn.IFS(LEN(A76)&gt;2,A77,SUM(E76:I76)=0,0,F76,$F$7*F76*E76,G76,$G$7*G76*E76,AND(H76,A76="Co"),$H$7*H76*E76,AND(H76,A76="Re"),$H$7*H76*E76,H76,$J$7*H76*E76,I76,$I$7*I76*E76)</f>
        <v>0</v>
      </c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5.75" customHeight="1" x14ac:dyDescent="0.9">
      <c r="A77" s="171" t="str">
        <f>'PLANTILLA V6'!A77</f>
        <v>Electricidad y Electrónica</v>
      </c>
      <c r="B77" s="141"/>
      <c r="C77" s="125">
        <f>'PLANTILLA V6'!C77</f>
        <v>0</v>
      </c>
      <c r="D77" s="116">
        <f>'PLANTILLA V6'!D77</f>
        <v>0</v>
      </c>
      <c r="E77" s="125">
        <v>0</v>
      </c>
      <c r="F77" s="116" t="b">
        <v>0</v>
      </c>
      <c r="G77" s="116" t="b">
        <v>0</v>
      </c>
      <c r="H77" s="116" t="b">
        <v>0</v>
      </c>
      <c r="I77" s="116" t="b">
        <v>0</v>
      </c>
      <c r="J77" s="123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5.75" customHeight="1" x14ac:dyDescent="0.9">
      <c r="A78" s="124" t="str">
        <f>'PLANTILLA V6'!A78</f>
        <v>EE</v>
      </c>
      <c r="B78" s="124" t="str">
        <f>'PLANTILLA V6'!B78</f>
        <v>Juego de 10 cables tipo caiman- caiman</v>
      </c>
      <c r="C78" s="125">
        <f>'PLANTILLA V6'!C78</f>
        <v>1</v>
      </c>
      <c r="D78" s="116" t="str">
        <f>'PLANTILLA V6'!D78</f>
        <v>juego</v>
      </c>
      <c r="E78" s="125">
        <v>0</v>
      </c>
      <c r="F78" s="116" t="b">
        <v>0</v>
      </c>
      <c r="G78" s="116" t="b">
        <v>0</v>
      </c>
      <c r="H78" s="116" t="b">
        <v>1</v>
      </c>
      <c r="I78" s="116" t="b">
        <v>0</v>
      </c>
      <c r="J78" s="119" cm="1">
        <f t="array" ref="J78">_xlfn.IFS(LEN(A78)&gt;2,A79,SUM(E78:I78)=0,0,F78,$F$7*F78*E78,G78,$G$7*G78*E78,AND(H78,A78="Co"),$H$7*H78*E78,AND(H78,A78="Re"),$H$7*H78*E78,H78,$J$7*H78*E78,I78,$I$7*I78*E78)</f>
        <v>0</v>
      </c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5.75" customHeight="1" x14ac:dyDescent="0.9">
      <c r="A79" s="124" t="str">
        <f>'PLANTILLA V6'!A79</f>
        <v>EE</v>
      </c>
      <c r="B79" s="124" t="str">
        <f>'PLANTILLA V6'!B79</f>
        <v>Juegos de jumpers macho - hembra</v>
      </c>
      <c r="C79" s="125">
        <f>'PLANTILLA V6'!C79</f>
        <v>1</v>
      </c>
      <c r="D79" s="116" t="str">
        <f>'PLANTILLA V6'!D79</f>
        <v>juego</v>
      </c>
      <c r="E79" s="125">
        <v>0</v>
      </c>
      <c r="F79" s="116" t="b">
        <v>0</v>
      </c>
      <c r="G79" s="116" t="b">
        <v>0</v>
      </c>
      <c r="H79" s="116" t="b">
        <v>1</v>
      </c>
      <c r="I79" s="116" t="b">
        <v>0</v>
      </c>
      <c r="J79" s="119" cm="1">
        <f t="array" ref="J79">_xlfn.IFS(LEN(A79)&gt;2,A80,SUM(E79:I79)=0,0,F79,$F$7*F79*E79,G79,$G$7*G79*E79,AND(H79,A79="Co"),$H$7*H79*E79,AND(H79,A79="Re"),$H$7*H79*E79,H79,$J$7*H79*E79,I79,$I$7*I79*E79)</f>
        <v>0</v>
      </c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5.75" customHeight="1" x14ac:dyDescent="0.9">
      <c r="A80" s="124" t="str">
        <f>'PLANTILLA V6'!A80</f>
        <v>EE</v>
      </c>
      <c r="B80" s="124" t="str">
        <f>'PLANTILLA V6'!B80</f>
        <v xml:space="preserve">Juegos de jumpers macho - macho </v>
      </c>
      <c r="C80" s="125">
        <f>'PLANTILLA V6'!C80</f>
        <v>1</v>
      </c>
      <c r="D80" s="116" t="str">
        <f>'PLANTILLA V6'!D80</f>
        <v>juego</v>
      </c>
      <c r="E80" s="125">
        <v>0</v>
      </c>
      <c r="F80" s="116" t="b">
        <v>0</v>
      </c>
      <c r="G80" s="116" t="b">
        <v>0</v>
      </c>
      <c r="H80" s="116" t="b">
        <v>1</v>
      </c>
      <c r="I80" s="116" t="b">
        <v>0</v>
      </c>
      <c r="J80" s="119" cm="1">
        <f t="array" ref="J80">_xlfn.IFS(LEN(A80)&gt;2,A81,SUM(E80:I80)=0,0,F80,$F$7*F80*E80,G80,$G$7*G80*E80,AND(H80,A80="Co"),$H$7*H80*E80,AND(H80,A80="Re"),$H$7*H80*E80,H80,$J$7*H80*E80,I80,$I$7*I80*E80)</f>
        <v>0</v>
      </c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5.75" customHeight="1" x14ac:dyDescent="0.9">
      <c r="A81" s="124" t="str">
        <f>'PLANTILLA V6'!A81</f>
        <v>EE</v>
      </c>
      <c r="B81" s="124" t="str">
        <f>'PLANTILLA V6'!B81</f>
        <v>Juegos de jumpers hembra - hembra</v>
      </c>
      <c r="C81" s="125">
        <f>'PLANTILLA V6'!C81</f>
        <v>1</v>
      </c>
      <c r="D81" s="116" t="str">
        <f>'PLANTILLA V6'!D81</f>
        <v>juego</v>
      </c>
      <c r="E81" s="125">
        <v>0</v>
      </c>
      <c r="F81" s="116" t="b">
        <v>0</v>
      </c>
      <c r="G81" s="116" t="b">
        <v>0</v>
      </c>
      <c r="H81" s="116" t="b">
        <v>1</v>
      </c>
      <c r="I81" s="116" t="b">
        <v>0</v>
      </c>
      <c r="J81" s="119" cm="1">
        <f t="array" ref="J81">_xlfn.IFS(LEN(A81)&gt;2,A82,SUM(E81:I81)=0,0,F81,$F$7*F81*E81,G81,$G$7*G81*E81,AND(H81,A81="Co"),$H$7*H81*E81,AND(H81,A81="Re"),$H$7*H81*E81,H81,$J$7*H81*E81,I81,$I$7*I81*E81)</f>
        <v>0</v>
      </c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5.75" customHeight="1" x14ac:dyDescent="0.9">
      <c r="A82" s="124" t="str">
        <f>'PLANTILLA V6'!A82</f>
        <v>EE</v>
      </c>
      <c r="B82" s="124" t="str">
        <f>'PLANTILLA V6'!B82</f>
        <v>Motor DC de 3V</v>
      </c>
      <c r="C82" s="125">
        <f>'PLANTILLA V6'!C82</f>
        <v>1</v>
      </c>
      <c r="D82" s="116" t="str">
        <f>'PLANTILLA V6'!D82</f>
        <v>pza</v>
      </c>
      <c r="E82" s="125">
        <v>0</v>
      </c>
      <c r="F82" s="116" t="b">
        <v>0</v>
      </c>
      <c r="G82" s="116" t="b">
        <v>0</v>
      </c>
      <c r="H82" s="116" t="b">
        <v>1</v>
      </c>
      <c r="I82" s="116" t="b">
        <v>0</v>
      </c>
      <c r="J82" s="119" cm="1">
        <f t="array" ref="J82">_xlfn.IFS(LEN(A82)&gt;2,A83,SUM(E82:I82)=0,0,F82,$F$7*F82*E82,G82,$G$7*G82*E82,AND(H82,A82="Co"),$H$7*H82*E82,AND(H82,A82="Re"),$H$7*H82*E82,H82,$J$7*H82*E82,I82,$I$7*I82*E82)</f>
        <v>0</v>
      </c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5.75" customHeight="1" x14ac:dyDescent="0.9">
      <c r="A83" s="124" t="str">
        <f>'PLANTILLA V6'!A83</f>
        <v>EE</v>
      </c>
      <c r="B83" s="124" t="str">
        <f>'PLANTILLA V6'!B83</f>
        <v>Motor DC de 5V</v>
      </c>
      <c r="C83" s="125">
        <f>'PLANTILLA V6'!C83</f>
        <v>1</v>
      </c>
      <c r="D83" s="116" t="str">
        <f>'PLANTILLA V6'!D83</f>
        <v>pza</v>
      </c>
      <c r="E83" s="125">
        <v>0</v>
      </c>
      <c r="F83" s="116" t="b">
        <v>0</v>
      </c>
      <c r="G83" s="116" t="b">
        <v>0</v>
      </c>
      <c r="H83" s="116" t="b">
        <v>1</v>
      </c>
      <c r="I83" s="116" t="b">
        <v>0</v>
      </c>
      <c r="J83" s="119" cm="1">
        <f t="array" ref="J83">_xlfn.IFS(LEN(A83)&gt;2,A84,SUM(E83:I83)=0,0,F83,$F$7*F83*E83,G83,$G$7*G83*E83,AND(H83,A83="Co"),$H$7*H83*E83,AND(H83,A83="Re"),$H$7*H83*E83,H83,$J$7*H83*E83,I83,$I$7*I83*E83)</f>
        <v>0</v>
      </c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5.75" customHeight="1" x14ac:dyDescent="0.9">
      <c r="A84" s="124" t="str">
        <f>'PLANTILLA V6'!A84</f>
        <v>EE</v>
      </c>
      <c r="B84" s="124" t="str">
        <f>'PLANTILLA V6'!B84</f>
        <v>Protoboard de 830 puntos</v>
      </c>
      <c r="C84" s="125">
        <f>'PLANTILLA V6'!C84</f>
        <v>1</v>
      </c>
      <c r="D84" s="116" t="str">
        <f>'PLANTILLA V6'!D84</f>
        <v>pza</v>
      </c>
      <c r="E84" s="125">
        <v>0</v>
      </c>
      <c r="F84" s="116" t="b">
        <v>0</v>
      </c>
      <c r="G84" s="116" t="b">
        <v>0</v>
      </c>
      <c r="H84" s="116" t="b">
        <v>1</v>
      </c>
      <c r="I84" s="116" t="b">
        <v>0</v>
      </c>
      <c r="J84" s="119" cm="1">
        <f t="array" ref="J84">_xlfn.IFS(LEN(A84)&gt;2,A85,SUM(E84:I84)=0,0,F84,$F$7*F84*E84,G84,$G$7*G84*E84,AND(H84,A84="Co"),$H$7*H84*E84,AND(H84,A84="Re"),$H$7*H84*E84,H84,$J$7*H84*E84,I84,$I$7*I84*E84)</f>
        <v>0</v>
      </c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5.75" customHeight="1" x14ac:dyDescent="0.9">
      <c r="A85" s="124" t="str">
        <f>'PLANTILLA V6'!A85</f>
        <v>EE</v>
      </c>
      <c r="B85" s="124" t="str">
        <f>'PLANTILLA V6'!B85</f>
        <v>Led de color blanco</v>
      </c>
      <c r="C85" s="125">
        <f>'PLANTILLA V6'!C85</f>
        <v>1</v>
      </c>
      <c r="D85" s="116" t="str">
        <f>'PLANTILLA V6'!D85</f>
        <v>pza</v>
      </c>
      <c r="E85" s="125">
        <v>0</v>
      </c>
      <c r="F85" s="116" t="b">
        <v>0</v>
      </c>
      <c r="G85" s="116" t="b">
        <v>0</v>
      </c>
      <c r="H85" s="116" t="b">
        <v>0</v>
      </c>
      <c r="I85" s="116" t="b">
        <v>0</v>
      </c>
      <c r="J85" s="119" cm="1">
        <f t="array" ref="J85">_xlfn.IFS(LEN(A85)&gt;2,A86,SUM(E85:I85)=0,0,F85,$F$7*F85*E85,G85,$G$7*G85*E85,AND(H85,A85="Co"),$H$7*H85*E85,AND(H85,A85="Re"),$H$7*H85*E85,H85,$J$7*H85*E85,I85,$I$7*I85*E85)</f>
        <v>0</v>
      </c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5.75" customHeight="1" x14ac:dyDescent="0.9">
      <c r="A86" s="124" t="str">
        <f>'PLANTILLA V6'!A86</f>
        <v>EE</v>
      </c>
      <c r="B86" s="126" t="str">
        <f>'PLANTILLA V6'!B86</f>
        <v>Led de color verde</v>
      </c>
      <c r="C86" s="125">
        <f>'PLANTILLA V6'!C86</f>
        <v>1</v>
      </c>
      <c r="D86" s="116" t="str">
        <f>'PLANTILLA V6'!D86</f>
        <v>pza</v>
      </c>
      <c r="E86" s="125">
        <v>0</v>
      </c>
      <c r="F86" s="116" t="b">
        <v>0</v>
      </c>
      <c r="G86" s="116" t="b">
        <v>0</v>
      </c>
      <c r="H86" s="116" t="b">
        <v>0</v>
      </c>
      <c r="I86" s="116" t="b">
        <v>0</v>
      </c>
      <c r="J86" s="119" cm="1">
        <f t="array" ref="J86">_xlfn.IFS(LEN(A86)&gt;2,A87,SUM(E86:I86)=0,0,F86,$F$7*F86*E86,G86,$G$7*G86*E86,AND(H86,A86="Co"),$H$7*H86*E86,AND(H86,A86="Re"),$H$7*H86*E86,H86,$J$7*H86*E86,I86,$I$7*I86*E86)</f>
        <v>0</v>
      </c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5.75" customHeight="1" x14ac:dyDescent="0.9">
      <c r="A87" s="124" t="str">
        <f>'PLANTILLA V6'!A87</f>
        <v>EE</v>
      </c>
      <c r="B87" s="126" t="str">
        <f>'PLANTILLA V6'!B87</f>
        <v>Led de color amarillo (ámbar)</v>
      </c>
      <c r="C87" s="125">
        <f>'PLANTILLA V6'!C87</f>
        <v>1</v>
      </c>
      <c r="D87" s="116" t="str">
        <f>'PLANTILLA V6'!D87</f>
        <v>pza</v>
      </c>
      <c r="E87" s="125">
        <v>0</v>
      </c>
      <c r="F87" s="116" t="b">
        <v>0</v>
      </c>
      <c r="G87" s="116" t="b">
        <v>0</v>
      </c>
      <c r="H87" s="116" t="b">
        <v>0</v>
      </c>
      <c r="I87" s="116" t="b">
        <v>0</v>
      </c>
      <c r="J87" s="119" cm="1">
        <f t="array" ref="J87">_xlfn.IFS(LEN(A87)&gt;2,A88,SUM(E87:I87)=0,0,F87,$F$7*F87*E87,G87,$G$7*G87*E87,AND(H87,A87="Co"),$H$7*H87*E87,AND(H87,A87="Re"),$H$7*H87*E87,H87,$J$7*H87*E87,I87,$I$7*I87*E87)</f>
        <v>0</v>
      </c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5.75" customHeight="1" x14ac:dyDescent="0.9">
      <c r="A88" s="124" t="str">
        <f>'PLANTILLA V6'!A88</f>
        <v>EE</v>
      </c>
      <c r="B88" s="124" t="str">
        <f>'PLANTILLA V6'!B88</f>
        <v>Led de color rojo</v>
      </c>
      <c r="C88" s="125">
        <f>'PLANTILLA V6'!C88</f>
        <v>1</v>
      </c>
      <c r="D88" s="116" t="str">
        <f>'PLANTILLA V6'!D88</f>
        <v>pza</v>
      </c>
      <c r="E88" s="125">
        <v>0</v>
      </c>
      <c r="F88" s="116" t="b">
        <v>0</v>
      </c>
      <c r="G88" s="116" t="b">
        <v>0</v>
      </c>
      <c r="H88" s="116" t="b">
        <v>0</v>
      </c>
      <c r="I88" s="116" t="b">
        <v>0</v>
      </c>
      <c r="J88" s="119" cm="1">
        <f t="array" ref="J88">_xlfn.IFS(LEN(A88)&gt;2,A89,SUM(E88:I88)=0,0,F88,$F$7*F88*E88,G88,$G$7*G88*E88,AND(H88,A88="Co"),$H$7*H88*E88,AND(H88,A88="Re"),$H$7*H88*E88,H88,$J$7*H88*E88,I88,$I$7*I88*E88)</f>
        <v>0</v>
      </c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5.75" customHeight="1" x14ac:dyDescent="0.9">
      <c r="A89" s="124" t="str">
        <f>'PLANTILLA V6'!A89</f>
        <v>EE</v>
      </c>
      <c r="B89" s="124" t="str">
        <f>'PLANTILLA V6'!B89</f>
        <v xml:space="preserve">Resistencia de 330 ohms </v>
      </c>
      <c r="C89" s="125">
        <f>'PLANTILLA V6'!C89</f>
        <v>1</v>
      </c>
      <c r="D89" s="116" t="str">
        <f>'PLANTILLA V6'!D89</f>
        <v>pza</v>
      </c>
      <c r="E89" s="125">
        <v>0</v>
      </c>
      <c r="F89" s="116" t="b">
        <v>0</v>
      </c>
      <c r="G89" s="116" t="b">
        <v>0</v>
      </c>
      <c r="H89" s="116" t="b">
        <v>0</v>
      </c>
      <c r="I89" s="116" t="b">
        <v>0</v>
      </c>
      <c r="J89" s="119" cm="1">
        <f t="array" ref="J89">_xlfn.IFS(LEN(A89)&gt;2,A90,SUM(E89:I89)=0,0,F89,$F$7*F89*E89,G89,$G$7*G89*E89,AND(H89,A89="Co"),$H$7*H89*E89,AND(H89,A89="Re"),$H$7*H89*E89,H89,$J$7*H89*E89,I89,$I$7*I89*E89)</f>
        <v>0</v>
      </c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5.75" customHeight="1" x14ac:dyDescent="0.9">
      <c r="A90" s="124" t="str">
        <f>'PLANTILLA V6'!A90</f>
        <v>EE</v>
      </c>
      <c r="B90" s="124" t="str">
        <f>'PLANTILLA V6'!B90</f>
        <v>Resistencia de 1K ohms</v>
      </c>
      <c r="C90" s="125">
        <f>'PLANTILLA V6'!C90</f>
        <v>1</v>
      </c>
      <c r="D90" s="116" t="str">
        <f>'PLANTILLA V6'!D90</f>
        <v>pza</v>
      </c>
      <c r="E90" s="125">
        <v>0</v>
      </c>
      <c r="F90" s="116" t="b">
        <v>0</v>
      </c>
      <c r="G90" s="116" t="b">
        <v>0</v>
      </c>
      <c r="H90" s="116" t="b">
        <v>0</v>
      </c>
      <c r="I90" s="116" t="b">
        <v>0</v>
      </c>
      <c r="J90" s="119" cm="1">
        <f t="array" ref="J90">_xlfn.IFS(LEN(A90)&gt;2,A91,SUM(E90:I90)=0,0,F90,$F$7*F90*E90,G90,$G$7*G90*E90,AND(H90,A90="Co"),$H$7*H90*E90,AND(H90,A90="Re"),$H$7*H90*E90,H90,$J$7*H90*E90,I90,$I$7*I90*E90)</f>
        <v>0</v>
      </c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5.75" customHeight="1" x14ac:dyDescent="0.9">
      <c r="A91" s="124" t="str">
        <f>'PLANTILLA V6'!A91</f>
        <v>EE</v>
      </c>
      <c r="B91" s="124" t="str">
        <f>'PLANTILLA V6'!B91</f>
        <v xml:space="preserve">Cinta de aislar color negro </v>
      </c>
      <c r="C91" s="125">
        <f>'PLANTILLA V6'!C91</f>
        <v>1</v>
      </c>
      <c r="D91" s="116" t="str">
        <f>'PLANTILLA V6'!D91</f>
        <v>rollo</v>
      </c>
      <c r="E91" s="125">
        <v>0</v>
      </c>
      <c r="F91" s="116" t="b">
        <v>0</v>
      </c>
      <c r="G91" s="116" t="b">
        <v>0</v>
      </c>
      <c r="H91" s="116" t="b">
        <v>0</v>
      </c>
      <c r="I91" s="116" t="b">
        <v>1</v>
      </c>
      <c r="J91" s="119" cm="1">
        <f t="array" ref="J91">_xlfn.IFS(LEN(A91)&gt;2,A92,SUM(E91:I91)=0,0,F91,$F$7*F91*E91,G91,$G$7*G91*E91,AND(H91,A91="Co"),$H$7*H91*E91,AND(H91,A91="Re"),$H$7*H91*E91,H91,$J$7*H91*E91,I91,$I$7*I91*E91)</f>
        <v>0</v>
      </c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5.75" customHeight="1" x14ac:dyDescent="0.9">
      <c r="A92" s="124" t="str">
        <f>'PLANTILLA V6'!A92</f>
        <v>EE</v>
      </c>
      <c r="B92" s="124" t="str">
        <f>'PLANTILLA V6'!B92</f>
        <v xml:space="preserve">Cinta de aislar color rojo </v>
      </c>
      <c r="C92" s="125">
        <f>'PLANTILLA V6'!C92</f>
        <v>1</v>
      </c>
      <c r="D92" s="116" t="str">
        <f>'PLANTILLA V6'!D92</f>
        <v>rollo</v>
      </c>
      <c r="E92" s="125">
        <v>0</v>
      </c>
      <c r="F92" s="116" t="b">
        <v>0</v>
      </c>
      <c r="G92" s="116" t="b">
        <v>0</v>
      </c>
      <c r="H92" s="116" t="b">
        <v>0</v>
      </c>
      <c r="I92" s="116" t="b">
        <v>1</v>
      </c>
      <c r="J92" s="119" cm="1">
        <f t="array" ref="J92">_xlfn.IFS(LEN(A92)&gt;2,A93,SUM(E92:I92)=0,0,F92,$F$7*F92*E92,G92,$G$7*G92*E92,AND(H92,A92="Co"),$H$7*H92*E92,AND(H92,A92="Re"),$H$7*H92*E92,H92,$J$7*H92*E92,I92,$I$7*I92*E92)</f>
        <v>0</v>
      </c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5.75" customHeight="1" x14ac:dyDescent="0.9">
      <c r="A93" s="124" t="str">
        <f>'PLANTILLA V6'!A93</f>
        <v>EE</v>
      </c>
      <c r="B93" s="124" t="str">
        <f>'PLANTILLA V6'!B93</f>
        <v>Push button</v>
      </c>
      <c r="C93" s="125">
        <f>'PLANTILLA V6'!C93</f>
        <v>1</v>
      </c>
      <c r="D93" s="116" t="str">
        <f>'PLANTILLA V6'!D93</f>
        <v>pza</v>
      </c>
      <c r="E93" s="125">
        <v>0</v>
      </c>
      <c r="F93" s="116" t="b">
        <v>0</v>
      </c>
      <c r="G93" s="116" t="b">
        <v>0</v>
      </c>
      <c r="H93" s="116" t="b">
        <v>0</v>
      </c>
      <c r="I93" s="116" t="b">
        <v>0</v>
      </c>
      <c r="J93" s="119" cm="1">
        <f t="array" ref="J93">_xlfn.IFS(LEN(A93)&gt;2,A94,SUM(E93:I93)=0,0,F93,$F$7*F93*E93,G93,$G$7*G93*E93,AND(H93,A93="Co"),$H$7*H93*E93,AND(H93,A93="Re"),$H$7*H93*E93,H93,$J$7*H93*E93,I93,$I$7*I93*E93)</f>
        <v>0</v>
      </c>
      <c r="K93" s="122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5.75" customHeight="1" x14ac:dyDescent="0.9">
      <c r="A94" s="124" t="str">
        <f>'PLANTILLA V6'!A94</f>
        <v>EE</v>
      </c>
      <c r="B94" s="124" t="str">
        <f>'PLANTILLA V6'!B94</f>
        <v>Cautín</v>
      </c>
      <c r="C94" s="125">
        <f>'PLANTILLA V6'!C94</f>
        <v>1</v>
      </c>
      <c r="D94" s="116" t="str">
        <f>'PLANTILLA V6'!D94</f>
        <v>pza</v>
      </c>
      <c r="E94" s="125">
        <v>0</v>
      </c>
      <c r="F94" s="116" t="b">
        <v>0</v>
      </c>
      <c r="G94" s="116" t="b">
        <v>0</v>
      </c>
      <c r="H94" s="116" t="b">
        <v>0</v>
      </c>
      <c r="I94" s="116" t="b">
        <v>0</v>
      </c>
      <c r="J94" s="119" cm="1">
        <f t="array" ref="J94">_xlfn.IFS(LEN(A94)&gt;2,A95,SUM(E94:I94)=0,0,F94,$F$7*F94*E94,G94,$G$7*G94*E94,AND(H94,A94="Co"),$H$7*H94*E94,AND(H94,A94="Re"),$H$7*H94*E94,H94,$J$7*H94*E94,I94,$I$7*I94*E94)</f>
        <v>0</v>
      </c>
      <c r="K94" s="122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5.75" customHeight="1" x14ac:dyDescent="0.9">
      <c r="A95" s="124" t="str">
        <f>'PLANTILLA V6'!A95</f>
        <v>EE</v>
      </c>
      <c r="B95" s="124" t="str">
        <f>'PLANTILLA V6'!B95</f>
        <v>Soldadura eléctronica</v>
      </c>
      <c r="C95" s="125">
        <f>'PLANTILLA V6'!C95</f>
        <v>1</v>
      </c>
      <c r="D95" s="116" t="str">
        <f>'PLANTILLA V6'!D95</f>
        <v>pza</v>
      </c>
      <c r="E95" s="125">
        <v>0</v>
      </c>
      <c r="F95" s="116" t="b">
        <v>0</v>
      </c>
      <c r="G95" s="116" t="b">
        <v>0</v>
      </c>
      <c r="H95" s="116" t="b">
        <v>0</v>
      </c>
      <c r="I95" s="116" t="b">
        <v>0</v>
      </c>
      <c r="J95" s="119" cm="1">
        <f t="array" ref="J95">_xlfn.IFS(LEN(A95)&gt;2,A96,SUM(E95:I95)=0,0,F95,$F$7*F95*E95,G95,$G$7*G95*E95,AND(H95,A95="Co"),$H$7*H95*E95,AND(H95,A95="Re"),$H$7*H95*E95,H95,$J$7*H95*E95,I95,$I$7*I95*E95)</f>
        <v>0</v>
      </c>
      <c r="K95" s="122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5.75" customHeight="1" x14ac:dyDescent="0.9">
      <c r="A96" s="124" t="str">
        <f>'PLANTILLA V6'!A96</f>
        <v>EE</v>
      </c>
      <c r="B96" s="124" t="str">
        <f>'PLANTILLA V6'!B96</f>
        <v>Pasta para soldar</v>
      </c>
      <c r="C96" s="125">
        <f>'PLANTILLA V6'!C96</f>
        <v>1</v>
      </c>
      <c r="D96" s="116" t="str">
        <f>'PLANTILLA V6'!D96</f>
        <v>pza</v>
      </c>
      <c r="E96" s="125">
        <v>0</v>
      </c>
      <c r="F96" s="116" t="b">
        <v>0</v>
      </c>
      <c r="G96" s="116" t="b">
        <v>0</v>
      </c>
      <c r="H96" s="116" t="b">
        <v>0</v>
      </c>
      <c r="I96" s="116" t="b">
        <v>0</v>
      </c>
      <c r="J96" s="119" cm="1">
        <f t="array" ref="J96">_xlfn.IFS(LEN(A96)&gt;2,A97,SUM(E96:I96)=0,0,F96,$F$7*F96*E96,G96,$G$7*G96*E96,AND(H96,A96="Co"),$H$7*H96*E96,AND(H96,A96="Re"),$H$7*H96*E96,H96,$J$7*H96*E96,I96,$I$7*I96*E96)</f>
        <v>0</v>
      </c>
      <c r="K96" s="122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5.75" customHeight="1" x14ac:dyDescent="0.9">
      <c r="A97" s="124" t="str">
        <f>'PLANTILLA V6'!A97</f>
        <v>EE</v>
      </c>
      <c r="B97" s="124">
        <f>'PLANTILLA V6'!B97</f>
        <v>0</v>
      </c>
      <c r="C97" s="125">
        <f>'PLANTILLA V6'!C97</f>
        <v>1</v>
      </c>
      <c r="D97" s="116" t="str">
        <f>'PLANTILLA V6'!D97</f>
        <v>pza</v>
      </c>
      <c r="E97" s="125">
        <v>0</v>
      </c>
      <c r="F97" s="116" t="b">
        <v>0</v>
      </c>
      <c r="G97" s="116" t="b">
        <v>0</v>
      </c>
      <c r="H97" s="116" t="b">
        <v>0</v>
      </c>
      <c r="I97" s="116" t="b">
        <v>0</v>
      </c>
      <c r="J97" s="119" cm="1">
        <f t="array" ref="J97">_xlfn.IFS(LEN(A97)&gt;2,A98,SUM(E97:I97)=0,0,F97,$F$7*F97*E97,G97,$G$7*G97*E97,AND(H97,A97="Co"),$H$7*H97*E97,AND(H97,A97="Re"),$H$7*H97*E97,H97,$J$7*H97*E97,I97,$I$7*I97*E97)</f>
        <v>0</v>
      </c>
      <c r="K97" s="122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5.75" customHeight="1" x14ac:dyDescent="0.9">
      <c r="A98" s="124">
        <f>'PLANTILLA V6'!A98</f>
        <v>0</v>
      </c>
      <c r="B98" s="124">
        <f>'PLANTILLA V6'!B98</f>
        <v>0</v>
      </c>
      <c r="C98" s="125">
        <f>'PLANTILLA V6'!C98</f>
        <v>1</v>
      </c>
      <c r="D98" s="116" t="str">
        <f>'PLANTILLA V6'!D98</f>
        <v>pza</v>
      </c>
      <c r="E98" s="125">
        <v>0</v>
      </c>
      <c r="F98" s="116" t="b">
        <v>0</v>
      </c>
      <c r="G98" s="116" t="b">
        <v>0</v>
      </c>
      <c r="H98" s="116" t="b">
        <v>0</v>
      </c>
      <c r="I98" s="116" t="b">
        <v>0</v>
      </c>
      <c r="J98" s="119" cm="1">
        <f t="array" ref="J98">_xlfn.IFS(LEN(A98)&gt;2,A99,SUM(E98:I98)=0,0,F98,$F$7*F98*E98,G98,$G$7*G98*E98,AND(H98,A98="Co"),$H$7*H98*E98,AND(H98,A98="Re"),$H$7*H98*E98,H98,$J$7*H98*E98,I98,$I$7*I98*E98)</f>
        <v>0</v>
      </c>
      <c r="K98" s="122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5.75" customHeight="1" x14ac:dyDescent="0.9">
      <c r="A99" s="124">
        <f>'PLANTILLA V6'!A99</f>
        <v>0</v>
      </c>
      <c r="B99" s="124">
        <f>'PLANTILLA V6'!B99</f>
        <v>0</v>
      </c>
      <c r="C99" s="125">
        <f>'PLANTILLA V6'!C99</f>
        <v>1</v>
      </c>
      <c r="D99" s="116" t="str">
        <f>'PLANTILLA V6'!D99</f>
        <v>pza</v>
      </c>
      <c r="E99" s="125">
        <v>0</v>
      </c>
      <c r="F99" s="116" t="b">
        <v>0</v>
      </c>
      <c r="G99" s="116" t="b">
        <v>0</v>
      </c>
      <c r="H99" s="116" t="b">
        <v>0</v>
      </c>
      <c r="I99" s="116" t="b">
        <v>0</v>
      </c>
      <c r="J99" s="119" cm="1">
        <f t="array" ref="J99">_xlfn.IFS(LEN(A99)&gt;2,A100,SUM(E99:I99)=0,0,F99,$F$7*F99*E99,G99,$G$7*G99*E99,AND(H99,A99="Co"),$H$7*H99*E99,AND(H99,A99="Re"),$H$7*H99*E99,H99,$J$7*H99*E99,I99,$I$7*I99*E99)</f>
        <v>0</v>
      </c>
      <c r="K99" s="122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5.75" customHeight="1" x14ac:dyDescent="0.9">
      <c r="A100" s="124">
        <f>'PLANTILLA V6'!A100</f>
        <v>0</v>
      </c>
      <c r="B100" s="124">
        <f>'PLANTILLA V6'!B100</f>
        <v>0</v>
      </c>
      <c r="C100" s="125">
        <f>'PLANTILLA V6'!C100</f>
        <v>1</v>
      </c>
      <c r="D100" s="116" t="str">
        <f>'PLANTILLA V6'!D100</f>
        <v>pza</v>
      </c>
      <c r="E100" s="125">
        <v>0</v>
      </c>
      <c r="F100" s="116" t="b">
        <v>0</v>
      </c>
      <c r="G100" s="116" t="b">
        <v>0</v>
      </c>
      <c r="H100" s="116" t="b">
        <v>0</v>
      </c>
      <c r="I100" s="116" t="b">
        <v>0</v>
      </c>
      <c r="J100" s="119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22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5.75" customHeight="1" x14ac:dyDescent="0.9">
      <c r="A101" s="124">
        <f>'PLANTILLA V6'!A101</f>
        <v>0</v>
      </c>
      <c r="B101" s="124">
        <f>'PLANTILLA V6'!B101</f>
        <v>0</v>
      </c>
      <c r="C101" s="125">
        <f>'PLANTILLA V6'!C101</f>
        <v>1</v>
      </c>
      <c r="D101" s="116" t="str">
        <f>'PLANTILLA V6'!D101</f>
        <v>pza</v>
      </c>
      <c r="E101" s="125">
        <v>0</v>
      </c>
      <c r="F101" s="116" t="b">
        <v>0</v>
      </c>
      <c r="G101" s="116" t="b">
        <v>0</v>
      </c>
      <c r="H101" s="116" t="b">
        <v>0</v>
      </c>
      <c r="I101" s="116" t="b">
        <v>0</v>
      </c>
      <c r="J101" s="119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22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5.75" customHeight="1" x14ac:dyDescent="0.9">
      <c r="A102" s="124">
        <f>'PLANTILLA V6'!A102</f>
        <v>0</v>
      </c>
      <c r="B102" s="124">
        <f>'PLANTILLA V6'!B102</f>
        <v>0</v>
      </c>
      <c r="C102" s="125">
        <f>'PLANTILLA V6'!C102</f>
        <v>1</v>
      </c>
      <c r="D102" s="116" t="str">
        <f>'PLANTILLA V6'!D102</f>
        <v>pza</v>
      </c>
      <c r="E102" s="125">
        <v>0</v>
      </c>
      <c r="F102" s="116" t="b">
        <v>0</v>
      </c>
      <c r="G102" s="116" t="b">
        <v>0</v>
      </c>
      <c r="H102" s="116" t="b">
        <v>0</v>
      </c>
      <c r="I102" s="116" t="b">
        <v>0</v>
      </c>
      <c r="J102" s="119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22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5.75" customHeight="1" x14ac:dyDescent="0.9">
      <c r="A103" s="124">
        <f>'PLANTILLA V6'!A103</f>
        <v>0</v>
      </c>
      <c r="B103" s="124">
        <f>'PLANTILLA V6'!B103</f>
        <v>0</v>
      </c>
      <c r="C103" s="125">
        <f>'PLANTILLA V6'!C103</f>
        <v>1</v>
      </c>
      <c r="D103" s="116" t="str">
        <f>'PLANTILLA V6'!D103</f>
        <v>pza</v>
      </c>
      <c r="E103" s="125">
        <v>0</v>
      </c>
      <c r="F103" s="116" t="b">
        <v>0</v>
      </c>
      <c r="G103" s="116" t="b">
        <v>0</v>
      </c>
      <c r="H103" s="116" t="b">
        <v>0</v>
      </c>
      <c r="I103" s="116" t="b">
        <v>0</v>
      </c>
      <c r="J103" s="119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22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5.75" customHeight="1" x14ac:dyDescent="0.9">
      <c r="A104" s="124">
        <f>'PLANTILLA V6'!A104</f>
        <v>0</v>
      </c>
      <c r="B104" s="124">
        <f>'PLANTILLA V6'!B104</f>
        <v>0</v>
      </c>
      <c r="C104" s="125">
        <f>'PLANTILLA V6'!C104</f>
        <v>1</v>
      </c>
      <c r="D104" s="116" t="str">
        <f>'PLANTILLA V6'!D104</f>
        <v>pza</v>
      </c>
      <c r="E104" s="125">
        <v>0</v>
      </c>
      <c r="F104" s="116" t="b">
        <v>0</v>
      </c>
      <c r="G104" s="116" t="b">
        <v>0</v>
      </c>
      <c r="H104" s="116" t="b">
        <v>0</v>
      </c>
      <c r="I104" s="116" t="b">
        <v>0</v>
      </c>
      <c r="J104" s="119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22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5.75" customHeight="1" x14ac:dyDescent="0.9">
      <c r="A105" s="124">
        <f>'PLANTILLA V6'!A105</f>
        <v>0</v>
      </c>
      <c r="B105" s="124">
        <f>'PLANTILLA V6'!B105</f>
        <v>0</v>
      </c>
      <c r="C105" s="125">
        <f>'PLANTILLA V6'!C105</f>
        <v>1</v>
      </c>
      <c r="D105" s="116" t="str">
        <f>'PLANTILLA V6'!D105</f>
        <v>pza</v>
      </c>
      <c r="E105" s="125">
        <v>0</v>
      </c>
      <c r="F105" s="116" t="b">
        <v>0</v>
      </c>
      <c r="G105" s="116" t="b">
        <v>0</v>
      </c>
      <c r="H105" s="116" t="b">
        <v>0</v>
      </c>
      <c r="I105" s="116" t="b">
        <v>0</v>
      </c>
      <c r="J105" s="119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22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5.75" customHeight="1" x14ac:dyDescent="0.9">
      <c r="A106" s="124">
        <f>'PLANTILLA V6'!A106</f>
        <v>0</v>
      </c>
      <c r="B106" s="124">
        <f>'PLANTILLA V6'!B106</f>
        <v>0</v>
      </c>
      <c r="C106" s="125">
        <f>'PLANTILLA V6'!C106</f>
        <v>1</v>
      </c>
      <c r="D106" s="116" t="str">
        <f>'PLANTILLA V6'!D106</f>
        <v>pza</v>
      </c>
      <c r="E106" s="125">
        <v>0</v>
      </c>
      <c r="F106" s="116" t="b">
        <v>0</v>
      </c>
      <c r="G106" s="116" t="b">
        <v>0</v>
      </c>
      <c r="H106" s="116" t="b">
        <v>0</v>
      </c>
      <c r="I106" s="116" t="b">
        <v>0</v>
      </c>
      <c r="J106" s="119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22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5.75" customHeight="1" x14ac:dyDescent="0.9">
      <c r="A107" s="124">
        <f>'PLANTILLA V6'!A107</f>
        <v>0</v>
      </c>
      <c r="B107" s="124">
        <f>'PLANTILLA V6'!B107</f>
        <v>0</v>
      </c>
      <c r="C107" s="125">
        <f>'PLANTILLA V6'!C107</f>
        <v>1</v>
      </c>
      <c r="D107" s="116" t="str">
        <f>'PLANTILLA V6'!D107</f>
        <v>pza</v>
      </c>
      <c r="E107" s="125">
        <v>0</v>
      </c>
      <c r="F107" s="116" t="b">
        <v>0</v>
      </c>
      <c r="G107" s="116" t="b">
        <v>0</v>
      </c>
      <c r="H107" s="116" t="b">
        <v>0</v>
      </c>
      <c r="I107" s="116" t="b">
        <v>0</v>
      </c>
      <c r="J107" s="119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22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5.75" customHeight="1" x14ac:dyDescent="0.9">
      <c r="A108" s="124">
        <f>'PLANTILLA V6'!A108</f>
        <v>0</v>
      </c>
      <c r="B108" s="124">
        <f>'PLANTILLA V6'!B108</f>
        <v>0</v>
      </c>
      <c r="C108" s="125">
        <f>'PLANTILLA V6'!C108</f>
        <v>1</v>
      </c>
      <c r="D108" s="116" t="str">
        <f>'PLANTILLA V6'!D108</f>
        <v>pza</v>
      </c>
      <c r="E108" s="125">
        <v>0</v>
      </c>
      <c r="F108" s="116" t="b">
        <v>0</v>
      </c>
      <c r="G108" s="116" t="b">
        <v>0</v>
      </c>
      <c r="H108" s="116" t="b">
        <v>0</v>
      </c>
      <c r="I108" s="116" t="b">
        <v>0</v>
      </c>
      <c r="J108" s="119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22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5.75" customHeight="1" x14ac:dyDescent="0.9">
      <c r="A109" s="172" t="str">
        <f>'PLANTILLA V6'!A109</f>
        <v>Baterías</v>
      </c>
      <c r="B109" s="141"/>
      <c r="C109" s="125">
        <f>'PLANTILLA V6'!C109</f>
        <v>0</v>
      </c>
      <c r="D109" s="116">
        <f>'PLANTILLA V6'!D109</f>
        <v>0</v>
      </c>
      <c r="E109" s="125">
        <v>0</v>
      </c>
      <c r="F109" s="116" t="b">
        <v>0</v>
      </c>
      <c r="G109" s="116" t="b">
        <v>0</v>
      </c>
      <c r="H109" s="116" t="b">
        <v>0</v>
      </c>
      <c r="I109" s="116" t="b">
        <v>0</v>
      </c>
      <c r="J109" s="123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22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5.75" customHeight="1" x14ac:dyDescent="0.9">
      <c r="A110" s="124" t="str">
        <f>'PLANTILLA V6'!A110</f>
        <v>Ba</v>
      </c>
      <c r="B110" s="124" t="str">
        <f>'PLANTILLA V6'!B110</f>
        <v>Batería recargable (AA)</v>
      </c>
      <c r="C110" s="125">
        <f>'PLANTILLA V6'!C110</f>
        <v>1</v>
      </c>
      <c r="D110" s="116" t="str">
        <f>'PLANTILLA V6'!D110</f>
        <v>pza</v>
      </c>
      <c r="E110" s="125">
        <v>0</v>
      </c>
      <c r="F110" s="116" t="b">
        <v>0</v>
      </c>
      <c r="G110" s="116" t="b">
        <v>0</v>
      </c>
      <c r="H110" s="116" t="b">
        <v>1</v>
      </c>
      <c r="I110" s="116" t="b">
        <v>0</v>
      </c>
      <c r="J110" s="119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5.75" customHeight="1" x14ac:dyDescent="0.9">
      <c r="A111" s="124" t="str">
        <f>'PLANTILLA V6'!A111</f>
        <v>Ba</v>
      </c>
      <c r="B111" s="124" t="str">
        <f>'PLANTILLA V6'!B111</f>
        <v>Batería recargable (AAA)</v>
      </c>
      <c r="C111" s="125">
        <f>'PLANTILLA V6'!C111</f>
        <v>1</v>
      </c>
      <c r="D111" s="116" t="str">
        <f>'PLANTILLA V6'!D111</f>
        <v>pza</v>
      </c>
      <c r="E111" s="125">
        <v>0</v>
      </c>
      <c r="F111" s="116" t="b">
        <v>0</v>
      </c>
      <c r="G111" s="116" t="b">
        <v>0</v>
      </c>
      <c r="H111" s="116" t="b">
        <v>1</v>
      </c>
      <c r="I111" s="116" t="b">
        <v>0</v>
      </c>
      <c r="J111" s="119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5.75" customHeight="1" x14ac:dyDescent="0.9">
      <c r="A112" s="124" t="str">
        <f>'PLANTILLA V6'!A112</f>
        <v>Ba</v>
      </c>
      <c r="B112" s="124" t="str">
        <f>'PLANTILLA V6'!B112</f>
        <v>Batería recargable 9V Volteck</v>
      </c>
      <c r="C112" s="125">
        <f>'PLANTILLA V6'!C112</f>
        <v>1</v>
      </c>
      <c r="D112" s="116" t="str">
        <f>'PLANTILLA V6'!D112</f>
        <v>pza</v>
      </c>
      <c r="E112" s="125">
        <v>0</v>
      </c>
      <c r="F112" s="116" t="b">
        <v>0</v>
      </c>
      <c r="G112" s="116" t="b">
        <v>0</v>
      </c>
      <c r="H112" s="116" t="b">
        <v>1</v>
      </c>
      <c r="I112" s="116" t="b">
        <v>0</v>
      </c>
      <c r="J112" s="119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5.75" customHeight="1" x14ac:dyDescent="0.9">
      <c r="A113" s="124" t="str">
        <f>'PLANTILLA V6'!A113</f>
        <v>Ba</v>
      </c>
      <c r="B113" s="124" t="str">
        <f>'PLANTILLA V6'!B113</f>
        <v>Baterías alcalinas AAA de 1.5 V (no recargable) para microbit</v>
      </c>
      <c r="C113" s="125">
        <f>'PLANTILLA V6'!C113</f>
        <v>1</v>
      </c>
      <c r="D113" s="116" t="str">
        <f>'PLANTILLA V6'!D113</f>
        <v>pza</v>
      </c>
      <c r="E113" s="125">
        <v>0</v>
      </c>
      <c r="F113" s="116" t="b">
        <v>0</v>
      </c>
      <c r="G113" s="116" t="b">
        <v>0</v>
      </c>
      <c r="H113" s="116" t="b">
        <v>1</v>
      </c>
      <c r="I113" s="116" t="b">
        <v>0</v>
      </c>
      <c r="J113" s="119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</row>
    <row r="114" spans="1:26" ht="15.75" customHeight="1" x14ac:dyDescent="0.9">
      <c r="A114" s="124" t="str">
        <f>'PLANTILLA V6'!A114</f>
        <v>Ba</v>
      </c>
      <c r="B114" s="124" t="str">
        <f>'PLANTILLA V6'!B114</f>
        <v>Batería de 3V tipo CR2032</v>
      </c>
      <c r="C114" s="125">
        <f>'PLANTILLA V6'!C114</f>
        <v>1</v>
      </c>
      <c r="D114" s="116" t="str">
        <f>'PLANTILLA V6'!D114</f>
        <v>pza</v>
      </c>
      <c r="E114" s="125">
        <v>0</v>
      </c>
      <c r="F114" s="116" t="b">
        <v>0</v>
      </c>
      <c r="G114" s="116" t="b">
        <v>0</v>
      </c>
      <c r="H114" s="116" t="b">
        <v>1</v>
      </c>
      <c r="I114" s="116" t="b">
        <v>0</v>
      </c>
      <c r="J114" s="119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5.75" customHeight="1" x14ac:dyDescent="0.9">
      <c r="A115" s="124" t="str">
        <f>'PLANTILLA V6'!A115</f>
        <v>Ba</v>
      </c>
      <c r="B115" s="124" t="str">
        <f>'PLANTILLA V6'!B115</f>
        <v>Cargador universal de pilas recargable (9V, AA y AAA)</v>
      </c>
      <c r="C115" s="125">
        <f>'PLANTILLA V6'!C115</f>
        <v>1</v>
      </c>
      <c r="D115" s="116" t="str">
        <f>'PLANTILLA V6'!D115</f>
        <v>pza</v>
      </c>
      <c r="E115" s="125">
        <v>0</v>
      </c>
      <c r="F115" s="116" t="b">
        <v>0</v>
      </c>
      <c r="G115" s="116" t="b">
        <v>0</v>
      </c>
      <c r="H115" s="116" t="b">
        <v>0</v>
      </c>
      <c r="I115" s="116" t="b">
        <v>1</v>
      </c>
      <c r="J115" s="119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5.75" customHeight="1" x14ac:dyDescent="0.9">
      <c r="A116" s="124" t="str">
        <f>'PLANTILLA V6'!A116</f>
        <v>Ba</v>
      </c>
      <c r="B116" s="124" t="str">
        <f>'PLANTILLA V6'!B116</f>
        <v>Portapilas "AA" en serie</v>
      </c>
      <c r="C116" s="125">
        <f>'PLANTILLA V6'!C116</f>
        <v>1</v>
      </c>
      <c r="D116" s="116" t="str">
        <f>'PLANTILLA V6'!D116</f>
        <v>pza</v>
      </c>
      <c r="E116" s="125">
        <v>0</v>
      </c>
      <c r="F116" s="116" t="b">
        <v>0</v>
      </c>
      <c r="G116" s="116" t="b">
        <v>0</v>
      </c>
      <c r="H116" s="116" t="b">
        <v>1</v>
      </c>
      <c r="I116" s="116" t="b">
        <v>0</v>
      </c>
      <c r="J116" s="119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5.75" customHeight="1" x14ac:dyDescent="0.9">
      <c r="A117" s="124" t="str">
        <f>'PLANTILLA V6'!A117</f>
        <v>Ba</v>
      </c>
      <c r="B117" s="124" t="str">
        <f>'PLANTILLA V6'!B117</f>
        <v>Broche para pila de 9V</v>
      </c>
      <c r="C117" s="125">
        <f>'PLANTILLA V6'!C117</f>
        <v>1</v>
      </c>
      <c r="D117" s="116" t="str">
        <f>'PLANTILLA V6'!D117</f>
        <v>pza</v>
      </c>
      <c r="E117" s="125">
        <v>0</v>
      </c>
      <c r="F117" s="116" t="b">
        <v>0</v>
      </c>
      <c r="G117" s="116" t="b">
        <v>0</v>
      </c>
      <c r="H117" s="116" t="b">
        <v>1</v>
      </c>
      <c r="I117" s="116" t="b">
        <v>0</v>
      </c>
      <c r="J117" s="119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5.75" customHeight="1" x14ac:dyDescent="0.9">
      <c r="A118" s="124" t="str">
        <f>'PLANTILLA V6'!A118</f>
        <v>Ba</v>
      </c>
      <c r="B118" s="124" t="str">
        <f>'PLANTILLA V6'!B118</f>
        <v>Pila CR2032 tipo moneda</v>
      </c>
      <c r="C118" s="125">
        <f>'PLANTILLA V6'!C118</f>
        <v>1</v>
      </c>
      <c r="D118" s="116" t="str">
        <f>'PLANTILLA V6'!D118</f>
        <v>pza</v>
      </c>
      <c r="E118" s="125">
        <v>0</v>
      </c>
      <c r="F118" s="116" t="b">
        <v>0</v>
      </c>
      <c r="G118" s="116" t="b">
        <v>0</v>
      </c>
      <c r="H118" s="116" t="b">
        <v>1</v>
      </c>
      <c r="I118" s="116" t="b">
        <v>0</v>
      </c>
      <c r="J118" s="119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25">
        <f>'PLANTILLA V6'!C119</f>
        <v>0</v>
      </c>
      <c r="D119" s="116">
        <f>'PLANTILLA V6'!D119</f>
        <v>0</v>
      </c>
      <c r="E119" s="125">
        <v>0</v>
      </c>
      <c r="F119" s="116" t="b">
        <v>0</v>
      </c>
      <c r="G119" s="116" t="b">
        <v>0</v>
      </c>
      <c r="H119" s="116" t="b">
        <v>0</v>
      </c>
      <c r="I119" s="116" t="b">
        <v>0</v>
      </c>
      <c r="J119" s="119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25">
        <f>'PLANTILLA V6'!C120</f>
        <v>0</v>
      </c>
      <c r="D120" s="116">
        <f>'PLANTILLA V6'!D120</f>
        <v>0</v>
      </c>
      <c r="E120" s="125">
        <v>0</v>
      </c>
      <c r="F120" s="116" t="b">
        <v>0</v>
      </c>
      <c r="G120" s="116" t="b">
        <v>0</v>
      </c>
      <c r="H120" s="116" t="b">
        <v>0</v>
      </c>
      <c r="I120" s="116" t="b">
        <v>0</v>
      </c>
      <c r="J120" s="119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25">
        <f>'PLANTILLA V6'!C121</f>
        <v>0</v>
      </c>
      <c r="D121" s="116">
        <f>'PLANTILLA V6'!D121</f>
        <v>0</v>
      </c>
      <c r="E121" s="125">
        <v>0</v>
      </c>
      <c r="F121" s="116" t="b">
        <v>0</v>
      </c>
      <c r="G121" s="116" t="b">
        <v>0</v>
      </c>
      <c r="H121" s="116" t="b">
        <v>0</v>
      </c>
      <c r="I121" s="116" t="b">
        <v>0</v>
      </c>
      <c r="J121" s="119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25">
        <f>'PLANTILLA V6'!C122</f>
        <v>0</v>
      </c>
      <c r="D122" s="116">
        <f>'PLANTILLA V6'!D122</f>
        <v>0</v>
      </c>
      <c r="E122" s="125">
        <v>0</v>
      </c>
      <c r="F122" s="116" t="b">
        <v>0</v>
      </c>
      <c r="G122" s="116" t="b">
        <v>0</v>
      </c>
      <c r="H122" s="116" t="b">
        <v>0</v>
      </c>
      <c r="I122" s="116" t="b">
        <v>0</v>
      </c>
      <c r="J122" s="119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25">
        <f>'PLANTILLA V6'!C123</f>
        <v>0</v>
      </c>
      <c r="D123" s="116">
        <f>'PLANTILLA V6'!D123</f>
        <v>0</v>
      </c>
      <c r="E123" s="125">
        <v>0</v>
      </c>
      <c r="F123" s="116" t="b">
        <v>0</v>
      </c>
      <c r="G123" s="116" t="b">
        <v>0</v>
      </c>
      <c r="H123" s="116" t="b">
        <v>0</v>
      </c>
      <c r="I123" s="116" t="b">
        <v>0</v>
      </c>
      <c r="J123" s="119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25">
        <f>'PLANTILLA V6'!C124</f>
        <v>0</v>
      </c>
      <c r="D124" s="116">
        <f>'PLANTILLA V6'!D124</f>
        <v>0</v>
      </c>
      <c r="E124" s="125">
        <v>0</v>
      </c>
      <c r="F124" s="116" t="b">
        <v>0</v>
      </c>
      <c r="G124" s="116" t="b">
        <v>0</v>
      </c>
      <c r="H124" s="116" t="b">
        <v>0</v>
      </c>
      <c r="I124" s="116" t="b">
        <v>0</v>
      </c>
      <c r="J124" s="119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25">
        <f>'PLANTILLA V6'!C125</f>
        <v>0</v>
      </c>
      <c r="D125" s="116">
        <f>'PLANTILLA V6'!D125</f>
        <v>0</v>
      </c>
      <c r="E125" s="125">
        <v>0</v>
      </c>
      <c r="F125" s="116" t="b">
        <v>0</v>
      </c>
      <c r="G125" s="116" t="b">
        <v>0</v>
      </c>
      <c r="H125" s="116" t="b">
        <v>0</v>
      </c>
      <c r="I125" s="116" t="b">
        <v>0</v>
      </c>
      <c r="J125" s="119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25">
        <f>'PLANTILLA V6'!C126</f>
        <v>0</v>
      </c>
      <c r="D126" s="116">
        <f>'PLANTILLA V6'!D126</f>
        <v>0</v>
      </c>
      <c r="E126" s="125">
        <v>0</v>
      </c>
      <c r="F126" s="116" t="b">
        <v>0</v>
      </c>
      <c r="G126" s="116" t="b">
        <v>0</v>
      </c>
      <c r="H126" s="116" t="b">
        <v>0</v>
      </c>
      <c r="I126" s="116" t="b">
        <v>0</v>
      </c>
      <c r="J126" s="119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25">
        <f>'PLANTILLA V6'!C127</f>
        <v>0</v>
      </c>
      <c r="D127" s="116">
        <f>'PLANTILLA V6'!D127</f>
        <v>0</v>
      </c>
      <c r="E127" s="125">
        <v>0</v>
      </c>
      <c r="F127" s="116" t="b">
        <v>0</v>
      </c>
      <c r="G127" s="116" t="b">
        <v>0</v>
      </c>
      <c r="H127" s="116" t="b">
        <v>0</v>
      </c>
      <c r="I127" s="116" t="b">
        <v>0</v>
      </c>
      <c r="J127" s="119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25">
        <f>'PLANTILLA V6'!C128</f>
        <v>0</v>
      </c>
      <c r="D128" s="116">
        <f>'PLANTILLA V6'!D128</f>
        <v>0</v>
      </c>
      <c r="E128" s="125">
        <v>0</v>
      </c>
      <c r="F128" s="116" t="b">
        <v>0</v>
      </c>
      <c r="G128" s="116" t="b">
        <v>0</v>
      </c>
      <c r="H128" s="116" t="b">
        <v>0</v>
      </c>
      <c r="I128" s="116" t="b">
        <v>0</v>
      </c>
      <c r="J128" s="119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25">
        <f>'PLANTILLA V6'!C129</f>
        <v>0</v>
      </c>
      <c r="D129" s="116">
        <f>'PLANTILLA V6'!D129</f>
        <v>0</v>
      </c>
      <c r="E129" s="125">
        <v>0</v>
      </c>
      <c r="F129" s="116" t="b">
        <v>0</v>
      </c>
      <c r="G129" s="116" t="b">
        <v>0</v>
      </c>
      <c r="H129" s="116" t="b">
        <v>0</v>
      </c>
      <c r="I129" s="116" t="b">
        <v>0</v>
      </c>
      <c r="J129" s="119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25">
        <f>'PLANTILLA V6'!C130</f>
        <v>0</v>
      </c>
      <c r="D130" s="116">
        <f>'PLANTILLA V6'!D130</f>
        <v>0</v>
      </c>
      <c r="E130" s="125">
        <v>0</v>
      </c>
      <c r="F130" s="116" t="b">
        <v>0</v>
      </c>
      <c r="G130" s="116" t="b">
        <v>0</v>
      </c>
      <c r="H130" s="116" t="b">
        <v>0</v>
      </c>
      <c r="I130" s="116" t="b">
        <v>0</v>
      </c>
      <c r="J130" s="119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25">
        <f>'PLANTILLA V6'!C131</f>
        <v>0</v>
      </c>
      <c r="D131" s="116">
        <f>'PLANTILLA V6'!D131</f>
        <v>0</v>
      </c>
      <c r="E131" s="125">
        <v>0</v>
      </c>
      <c r="F131" s="116" t="b">
        <v>0</v>
      </c>
      <c r="G131" s="116" t="b">
        <v>0</v>
      </c>
      <c r="H131" s="116" t="b">
        <v>0</v>
      </c>
      <c r="I131" s="116" t="b">
        <v>0</v>
      </c>
      <c r="J131" s="119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25">
        <f>'PLANTILLA V6'!C132</f>
        <v>0</v>
      </c>
      <c r="D132" s="116">
        <f>'PLANTILLA V6'!D132</f>
        <v>0</v>
      </c>
      <c r="E132" s="125">
        <v>0</v>
      </c>
      <c r="F132" s="116" t="b">
        <v>0</v>
      </c>
      <c r="G132" s="116" t="b">
        <v>0</v>
      </c>
      <c r="H132" s="116" t="b">
        <v>0</v>
      </c>
      <c r="I132" s="116" t="b">
        <v>0</v>
      </c>
      <c r="J132" s="119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25">
        <f>'PLANTILLA V6'!C133</f>
        <v>0</v>
      </c>
      <c r="D133" s="116">
        <f>'PLANTILLA V6'!D133</f>
        <v>0</v>
      </c>
      <c r="E133" s="125">
        <v>0</v>
      </c>
      <c r="F133" s="116" t="b">
        <v>0</v>
      </c>
      <c r="G133" s="116" t="b">
        <v>0</v>
      </c>
      <c r="H133" s="116" t="b">
        <v>0</v>
      </c>
      <c r="I133" s="116" t="b">
        <v>0</v>
      </c>
      <c r="J133" s="119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25">
        <f>'PLANTILLA V6'!C134</f>
        <v>0</v>
      </c>
      <c r="D134" s="116">
        <f>'PLANTILLA V6'!D134</f>
        <v>0</v>
      </c>
      <c r="E134" s="125">
        <v>0</v>
      </c>
      <c r="F134" s="116" t="b">
        <v>0</v>
      </c>
      <c r="G134" s="116" t="b">
        <v>0</v>
      </c>
      <c r="H134" s="116" t="b">
        <v>0</v>
      </c>
      <c r="I134" s="116" t="b">
        <v>0</v>
      </c>
      <c r="J134" s="119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25">
        <f>'PLANTILLA V6'!C135</f>
        <v>0</v>
      </c>
      <c r="D135" s="116">
        <f>'PLANTILLA V6'!D135</f>
        <v>0</v>
      </c>
      <c r="E135" s="125">
        <v>0</v>
      </c>
      <c r="F135" s="116" t="b">
        <v>0</v>
      </c>
      <c r="G135" s="116" t="b">
        <v>0</v>
      </c>
      <c r="H135" s="116" t="b">
        <v>0</v>
      </c>
      <c r="I135" s="116" t="b">
        <v>0</v>
      </c>
      <c r="J135" s="119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25">
        <f>'PLANTILLA V6'!C136</f>
        <v>0</v>
      </c>
      <c r="D136" s="116">
        <f>'PLANTILLA V6'!D136</f>
        <v>0</v>
      </c>
      <c r="E136" s="125">
        <v>0</v>
      </c>
      <c r="F136" s="116" t="b">
        <v>0</v>
      </c>
      <c r="G136" s="116" t="b">
        <v>0</v>
      </c>
      <c r="H136" s="116" t="b">
        <v>0</v>
      </c>
      <c r="I136" s="116" t="b">
        <v>0</v>
      </c>
      <c r="J136" s="119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25">
        <f>'PLANTILLA V6'!C137</f>
        <v>0</v>
      </c>
      <c r="D137" s="116">
        <f>'PLANTILLA V6'!D137</f>
        <v>0</v>
      </c>
      <c r="E137" s="125">
        <v>0</v>
      </c>
      <c r="F137" s="116" t="b">
        <v>0</v>
      </c>
      <c r="G137" s="116" t="b">
        <v>0</v>
      </c>
      <c r="H137" s="116" t="b">
        <v>0</v>
      </c>
      <c r="I137" s="116" t="b">
        <v>0</v>
      </c>
      <c r="J137" s="119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25">
        <f>'PLANTILLA V6'!C138</f>
        <v>0</v>
      </c>
      <c r="D138" s="116">
        <f>'PLANTILLA V6'!D138</f>
        <v>0</v>
      </c>
      <c r="E138" s="125">
        <v>0</v>
      </c>
      <c r="F138" s="116" t="b">
        <v>0</v>
      </c>
      <c r="G138" s="116" t="b">
        <v>0</v>
      </c>
      <c r="H138" s="116" t="b">
        <v>0</v>
      </c>
      <c r="I138" s="116" t="b">
        <v>0</v>
      </c>
      <c r="J138" s="119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1" t="str">
        <f>'PLANTILLA V6'!A139</f>
        <v>Seguridad y Orden</v>
      </c>
      <c r="B139" s="141"/>
      <c r="C139" s="125"/>
      <c r="D139" s="116"/>
      <c r="E139" s="125"/>
      <c r="F139" s="122"/>
      <c r="G139" s="122"/>
      <c r="H139" s="122"/>
      <c r="I139" s="122"/>
      <c r="J139" s="123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5.75" customHeight="1" x14ac:dyDescent="0.9">
      <c r="A140" s="124" t="str">
        <f>'PLANTILLA V6'!A140</f>
        <v>So</v>
      </c>
      <c r="B140" s="124" t="str">
        <f>'PLANTILLA V6'!B140</f>
        <v>Cubrebocas industrial N95 o similar</v>
      </c>
      <c r="C140" s="125">
        <f>'PLANTILLA V6'!C140</f>
        <v>1</v>
      </c>
      <c r="D140" s="116" t="str">
        <f>'PLANTILLA V6'!D140</f>
        <v>pza</v>
      </c>
      <c r="E140" s="125">
        <v>0</v>
      </c>
      <c r="F140" s="116" t="b">
        <v>1</v>
      </c>
      <c r="G140" s="116" t="b">
        <v>0</v>
      </c>
      <c r="H140" s="116" t="b">
        <v>0</v>
      </c>
      <c r="I140" s="116" t="b">
        <v>0</v>
      </c>
      <c r="J140" s="119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5.75" customHeight="1" x14ac:dyDescent="0.9">
      <c r="A141" s="124" t="str">
        <f>'PLANTILLA V6'!A141</f>
        <v>So</v>
      </c>
      <c r="B141" s="124" t="str">
        <f>'PLANTILLA V6'!B141</f>
        <v>Lentes de seguridad</v>
      </c>
      <c r="C141" s="125">
        <f>'PLANTILLA V6'!C141</f>
        <v>1</v>
      </c>
      <c r="D141" s="116" t="str">
        <f>'PLANTILLA V6'!D141</f>
        <v>pza</v>
      </c>
      <c r="E141" s="125">
        <v>0</v>
      </c>
      <c r="F141" s="116" t="b">
        <v>0</v>
      </c>
      <c r="G141" s="116" t="b">
        <v>0</v>
      </c>
      <c r="H141" s="116" t="b">
        <v>1</v>
      </c>
      <c r="I141" s="116" t="b">
        <v>0</v>
      </c>
      <c r="J141" s="119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5.75" customHeight="1" x14ac:dyDescent="0.9">
      <c r="A142" s="124" t="str">
        <f>'PLANTILLA V6'!A142</f>
        <v>So</v>
      </c>
      <c r="B142" s="124" t="str">
        <f>'PLANTILLA V6'!B142</f>
        <v>Guantes de seguridad</v>
      </c>
      <c r="C142" s="125">
        <f>'PLANTILLA V6'!C142</f>
        <v>1</v>
      </c>
      <c r="D142" s="116" t="str">
        <f>'PLANTILLA V6'!D142</f>
        <v>pza</v>
      </c>
      <c r="E142" s="125">
        <v>0</v>
      </c>
      <c r="F142" s="116" t="b">
        <v>0</v>
      </c>
      <c r="G142" s="116" t="b">
        <v>0</v>
      </c>
      <c r="H142" s="116" t="b">
        <v>1</v>
      </c>
      <c r="I142" s="116" t="b">
        <v>0</v>
      </c>
      <c r="J142" s="119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5.75" customHeight="1" x14ac:dyDescent="0.9">
      <c r="A143" s="124" t="str">
        <f>'PLANTILLA V6'!A143</f>
        <v>So</v>
      </c>
      <c r="B143" s="124" t="str">
        <f>'PLANTILLA V6'!B143</f>
        <v>Botiquín de primeros auxilios (caja con algodón, alcohol, gasas, antiséptico, agua oxigenada, vendas)</v>
      </c>
      <c r="C143" s="125">
        <f>'PLANTILLA V6'!C143</f>
        <v>1</v>
      </c>
      <c r="D143" s="116" t="str">
        <f>'PLANTILLA V6'!D143</f>
        <v>pza</v>
      </c>
      <c r="E143" s="125">
        <v>0</v>
      </c>
      <c r="F143" s="116" t="b">
        <v>0</v>
      </c>
      <c r="G143" s="116" t="b">
        <v>0</v>
      </c>
      <c r="H143" s="116" t="b">
        <v>0</v>
      </c>
      <c r="I143" s="116" t="b">
        <v>1</v>
      </c>
      <c r="J143" s="119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5.75" customHeight="1" x14ac:dyDescent="0.9">
      <c r="A144" s="124" t="str">
        <f>'PLANTILLA V6'!A144</f>
        <v>So</v>
      </c>
      <c r="B144" s="124" t="str">
        <f>'PLANTILLA V6'!B144</f>
        <v>Trapo de limpieza/franela</v>
      </c>
      <c r="C144" s="125">
        <f>'PLANTILLA V6'!C144</f>
        <v>1</v>
      </c>
      <c r="D144" s="116" t="str">
        <f>'PLANTILLA V6'!D144</f>
        <v>pza</v>
      </c>
      <c r="E144" s="125">
        <v>0</v>
      </c>
      <c r="F144" s="116" t="b">
        <v>0</v>
      </c>
      <c r="G144" s="116" t="b">
        <v>0</v>
      </c>
      <c r="H144" s="116" t="b">
        <v>1</v>
      </c>
      <c r="I144" s="116" t="b">
        <v>0</v>
      </c>
      <c r="J144" s="119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5.75" customHeight="1" x14ac:dyDescent="0.9">
      <c r="A145" s="124">
        <f>'PLANTILLA V6'!A145</f>
        <v>0</v>
      </c>
      <c r="B145" s="116">
        <f>'PLANTILLA V6'!B145</f>
        <v>0</v>
      </c>
      <c r="C145" s="125">
        <f>'PLANTILLA V6'!C145</f>
        <v>1</v>
      </c>
      <c r="D145" s="116" t="str">
        <f>'PLANTILLA V6'!D145</f>
        <v>pza</v>
      </c>
      <c r="E145" s="125">
        <v>0</v>
      </c>
      <c r="F145" s="116" t="b">
        <v>0</v>
      </c>
      <c r="G145" s="116" t="b">
        <v>0</v>
      </c>
      <c r="H145" s="116" t="b">
        <v>0</v>
      </c>
      <c r="I145" s="116" t="b">
        <v>0</v>
      </c>
      <c r="J145" s="119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5.75" customHeight="1" x14ac:dyDescent="0.9">
      <c r="A146" s="124">
        <f>'PLANTILLA V6'!A146</f>
        <v>0</v>
      </c>
      <c r="B146" s="116">
        <f>'PLANTILLA V6'!B146</f>
        <v>0</v>
      </c>
      <c r="C146" s="125">
        <f>'PLANTILLA V6'!C146</f>
        <v>1</v>
      </c>
      <c r="D146" s="116" t="str">
        <f>'PLANTILLA V6'!D146</f>
        <v>pza</v>
      </c>
      <c r="E146" s="125">
        <v>0</v>
      </c>
      <c r="F146" s="116" t="b">
        <v>0</v>
      </c>
      <c r="G146" s="116" t="b">
        <v>0</v>
      </c>
      <c r="H146" s="116" t="b">
        <v>0</v>
      </c>
      <c r="I146" s="116" t="b">
        <v>0</v>
      </c>
      <c r="J146" s="119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5.75" customHeight="1" x14ac:dyDescent="0.9">
      <c r="A147" s="124">
        <f>'PLANTILLA V6'!A147</f>
        <v>0</v>
      </c>
      <c r="B147" s="116">
        <f>'PLANTILLA V6'!B147</f>
        <v>0</v>
      </c>
      <c r="C147" s="125">
        <f>'PLANTILLA V6'!C147</f>
        <v>1</v>
      </c>
      <c r="D147" s="116" t="str">
        <f>'PLANTILLA V6'!D147</f>
        <v>pza</v>
      </c>
      <c r="E147" s="125">
        <v>0</v>
      </c>
      <c r="F147" s="116" t="b">
        <v>0</v>
      </c>
      <c r="G147" s="116" t="b">
        <v>0</v>
      </c>
      <c r="H147" s="116" t="b">
        <v>0</v>
      </c>
      <c r="I147" s="116" t="b">
        <v>0</v>
      </c>
      <c r="J147" s="119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5.75" customHeight="1" x14ac:dyDescent="0.9">
      <c r="A148" s="124">
        <f>'PLANTILLA V6'!A148</f>
        <v>0</v>
      </c>
      <c r="B148" s="116">
        <f>'PLANTILLA V6'!B148</f>
        <v>0</v>
      </c>
      <c r="C148" s="125">
        <f>'PLANTILLA V6'!C148</f>
        <v>1</v>
      </c>
      <c r="D148" s="116" t="str">
        <f>'PLANTILLA V6'!D148</f>
        <v>pza</v>
      </c>
      <c r="E148" s="125">
        <v>0</v>
      </c>
      <c r="F148" s="116" t="b">
        <v>0</v>
      </c>
      <c r="G148" s="116" t="b">
        <v>0</v>
      </c>
      <c r="H148" s="116" t="b">
        <v>0</v>
      </c>
      <c r="I148" s="116" t="b">
        <v>0</v>
      </c>
      <c r="J148" s="119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5.75" customHeight="1" x14ac:dyDescent="0.9">
      <c r="A149" s="124">
        <f>'PLANTILLA V6'!A149</f>
        <v>0</v>
      </c>
      <c r="B149" s="116">
        <f>'PLANTILLA V6'!B149</f>
        <v>0</v>
      </c>
      <c r="C149" s="125">
        <f>'PLANTILLA V6'!C149</f>
        <v>1</v>
      </c>
      <c r="D149" s="116" t="str">
        <f>'PLANTILLA V6'!D149</f>
        <v>pza</v>
      </c>
      <c r="E149" s="125">
        <v>0</v>
      </c>
      <c r="F149" s="116" t="b">
        <v>0</v>
      </c>
      <c r="G149" s="116" t="b">
        <v>0</v>
      </c>
      <c r="H149" s="116" t="b">
        <v>0</v>
      </c>
      <c r="I149" s="116" t="b">
        <v>0</v>
      </c>
      <c r="J149" s="119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5.75" customHeight="1" x14ac:dyDescent="0.9">
      <c r="A150" s="124">
        <f>'PLANTILLA V6'!A150</f>
        <v>0</v>
      </c>
      <c r="B150" s="116">
        <f>'PLANTILLA V6'!B150</f>
        <v>0</v>
      </c>
      <c r="C150" s="125">
        <f>'PLANTILLA V6'!C150</f>
        <v>1</v>
      </c>
      <c r="D150" s="116" t="str">
        <f>'PLANTILLA V6'!D150</f>
        <v>pza</v>
      </c>
      <c r="E150" s="125">
        <v>0</v>
      </c>
      <c r="F150" s="116" t="b">
        <v>0</v>
      </c>
      <c r="G150" s="116" t="b">
        <v>0</v>
      </c>
      <c r="H150" s="116" t="b">
        <v>0</v>
      </c>
      <c r="I150" s="116" t="b">
        <v>0</v>
      </c>
      <c r="J150" s="119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5.75" customHeight="1" x14ac:dyDescent="0.9">
      <c r="A151" s="124">
        <f>'PLANTILLA V6'!A151</f>
        <v>0</v>
      </c>
      <c r="B151" s="116">
        <f>'PLANTILLA V6'!B151</f>
        <v>0</v>
      </c>
      <c r="C151" s="125">
        <f>'PLANTILLA V6'!C151</f>
        <v>1</v>
      </c>
      <c r="D151" s="116" t="str">
        <f>'PLANTILLA V6'!D151</f>
        <v>pza</v>
      </c>
      <c r="E151" s="125">
        <v>0</v>
      </c>
      <c r="F151" s="116" t="b">
        <v>0</v>
      </c>
      <c r="G151" s="116" t="b">
        <v>0</v>
      </c>
      <c r="H151" s="116" t="b">
        <v>0</v>
      </c>
      <c r="I151" s="116" t="b">
        <v>0</v>
      </c>
      <c r="J151" s="119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5.75" customHeight="1" x14ac:dyDescent="0.9">
      <c r="A152" s="124">
        <f>'PLANTILLA V6'!A152</f>
        <v>0</v>
      </c>
      <c r="B152" s="116">
        <f>'PLANTILLA V6'!B152</f>
        <v>0</v>
      </c>
      <c r="C152" s="125">
        <f>'PLANTILLA V6'!C152</f>
        <v>1</v>
      </c>
      <c r="D152" s="116" t="str">
        <f>'PLANTILLA V6'!D152</f>
        <v>pza</v>
      </c>
      <c r="E152" s="125">
        <v>0</v>
      </c>
      <c r="F152" s="116" t="b">
        <v>0</v>
      </c>
      <c r="G152" s="116" t="b">
        <v>0</v>
      </c>
      <c r="H152" s="116" t="b">
        <v>0</v>
      </c>
      <c r="I152" s="116" t="b">
        <v>0</v>
      </c>
      <c r="J152" s="119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5.75" customHeight="1" x14ac:dyDescent="0.9">
      <c r="A153" s="124">
        <f>'PLANTILLA V6'!A153</f>
        <v>0</v>
      </c>
      <c r="B153" s="116">
        <f>'PLANTILLA V6'!B153</f>
        <v>0</v>
      </c>
      <c r="C153" s="125">
        <f>'PLANTILLA V6'!C153</f>
        <v>1</v>
      </c>
      <c r="D153" s="116" t="str">
        <f>'PLANTILLA V6'!D153</f>
        <v>pza</v>
      </c>
      <c r="E153" s="125">
        <v>0</v>
      </c>
      <c r="F153" s="116" t="b">
        <v>0</v>
      </c>
      <c r="G153" s="116" t="b">
        <v>0</v>
      </c>
      <c r="H153" s="116" t="b">
        <v>0</v>
      </c>
      <c r="I153" s="116" t="b">
        <v>0</v>
      </c>
      <c r="J153" s="119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5.75" customHeight="1" x14ac:dyDescent="0.9">
      <c r="A154" s="124">
        <f>'PLANTILLA V6'!A154</f>
        <v>0</v>
      </c>
      <c r="B154" s="116">
        <f>'PLANTILLA V6'!B154</f>
        <v>0</v>
      </c>
      <c r="C154" s="125">
        <f>'PLANTILLA V6'!C154</f>
        <v>1</v>
      </c>
      <c r="D154" s="116" t="str">
        <f>'PLANTILLA V6'!D154</f>
        <v>pza</v>
      </c>
      <c r="E154" s="125">
        <v>0</v>
      </c>
      <c r="F154" s="116" t="b">
        <v>0</v>
      </c>
      <c r="G154" s="116" t="b">
        <v>0</v>
      </c>
      <c r="H154" s="116" t="b">
        <v>0</v>
      </c>
      <c r="I154" s="116" t="b">
        <v>0</v>
      </c>
      <c r="J154" s="119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5.75" customHeight="1" x14ac:dyDescent="0.9">
      <c r="A155" s="124">
        <f>'PLANTILLA V6'!A155</f>
        <v>0</v>
      </c>
      <c r="B155" s="116">
        <f>'PLANTILLA V6'!B155</f>
        <v>0</v>
      </c>
      <c r="C155" s="125">
        <f>'PLANTILLA V6'!C155</f>
        <v>1</v>
      </c>
      <c r="D155" s="116" t="str">
        <f>'PLANTILLA V6'!D155</f>
        <v>pza</v>
      </c>
      <c r="E155" s="125">
        <v>0</v>
      </c>
      <c r="F155" s="116" t="b">
        <v>0</v>
      </c>
      <c r="G155" s="116" t="b">
        <v>0</v>
      </c>
      <c r="H155" s="116" t="b">
        <v>0</v>
      </c>
      <c r="I155" s="116" t="b">
        <v>0</v>
      </c>
      <c r="J155" s="119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5.75" customHeight="1" x14ac:dyDescent="0.9">
      <c r="A156" s="124">
        <f>'PLANTILLA V6'!A156</f>
        <v>0</v>
      </c>
      <c r="B156" s="116">
        <f>'PLANTILLA V6'!B156</f>
        <v>0</v>
      </c>
      <c r="C156" s="125">
        <f>'PLANTILLA V6'!C156</f>
        <v>1</v>
      </c>
      <c r="D156" s="116" t="str">
        <f>'PLANTILLA V6'!D156</f>
        <v>pza</v>
      </c>
      <c r="E156" s="125">
        <v>0</v>
      </c>
      <c r="F156" s="116" t="b">
        <v>0</v>
      </c>
      <c r="G156" s="116" t="b">
        <v>0</v>
      </c>
      <c r="H156" s="116" t="b">
        <v>0</v>
      </c>
      <c r="I156" s="116" t="b">
        <v>0</v>
      </c>
      <c r="J156" s="119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5.75" customHeight="1" x14ac:dyDescent="0.9">
      <c r="A157" s="124">
        <f>'PLANTILLA V6'!A157</f>
        <v>0</v>
      </c>
      <c r="B157" s="116">
        <f>'PLANTILLA V6'!B157</f>
        <v>0</v>
      </c>
      <c r="C157" s="125">
        <f>'PLANTILLA V6'!C157</f>
        <v>1</v>
      </c>
      <c r="D157" s="116" t="str">
        <f>'PLANTILLA V6'!D157</f>
        <v>pza</v>
      </c>
      <c r="E157" s="125">
        <v>0</v>
      </c>
      <c r="F157" s="116" t="b">
        <v>0</v>
      </c>
      <c r="G157" s="116" t="b">
        <v>0</v>
      </c>
      <c r="H157" s="116" t="b">
        <v>0</v>
      </c>
      <c r="I157" s="116" t="b">
        <v>0</v>
      </c>
      <c r="J157" s="119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5.75" customHeight="1" x14ac:dyDescent="0.9">
      <c r="A158" s="124">
        <f>'PLANTILLA V6'!A158</f>
        <v>0</v>
      </c>
      <c r="B158" s="116">
        <f>'PLANTILLA V6'!B158</f>
        <v>0</v>
      </c>
      <c r="C158" s="125">
        <f>'PLANTILLA V6'!C158</f>
        <v>1</v>
      </c>
      <c r="D158" s="116" t="str">
        <f>'PLANTILLA V6'!D158</f>
        <v>pza</v>
      </c>
      <c r="E158" s="125">
        <v>0</v>
      </c>
      <c r="F158" s="116" t="b">
        <v>0</v>
      </c>
      <c r="G158" s="116" t="b">
        <v>0</v>
      </c>
      <c r="H158" s="116" t="b">
        <v>0</v>
      </c>
      <c r="I158" s="116" t="b">
        <v>0</v>
      </c>
      <c r="J158" s="119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5.75" customHeight="1" x14ac:dyDescent="0.9">
      <c r="A159" s="124">
        <f>'PLANTILLA V6'!A159</f>
        <v>0</v>
      </c>
      <c r="B159" s="116">
        <f>'PLANTILLA V6'!B159</f>
        <v>0</v>
      </c>
      <c r="C159" s="125">
        <f>'PLANTILLA V6'!C159</f>
        <v>1</v>
      </c>
      <c r="D159" s="116" t="str">
        <f>'PLANTILLA V6'!D159</f>
        <v>pza</v>
      </c>
      <c r="E159" s="125">
        <v>0</v>
      </c>
      <c r="F159" s="116" t="b">
        <v>0</v>
      </c>
      <c r="G159" s="116" t="b">
        <v>0</v>
      </c>
      <c r="H159" s="116" t="b">
        <v>0</v>
      </c>
      <c r="I159" s="116" t="b">
        <v>0</v>
      </c>
      <c r="J159" s="119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5.75" customHeight="1" x14ac:dyDescent="0.9">
      <c r="A160" s="124">
        <f>'PLANTILLA V6'!A160</f>
        <v>0</v>
      </c>
      <c r="B160" s="116">
        <f>'PLANTILLA V6'!B160</f>
        <v>0</v>
      </c>
      <c r="C160" s="125">
        <f>'PLANTILLA V6'!C160</f>
        <v>1</v>
      </c>
      <c r="D160" s="116" t="str">
        <f>'PLANTILLA V6'!D160</f>
        <v>pza</v>
      </c>
      <c r="E160" s="125">
        <v>0</v>
      </c>
      <c r="F160" s="116" t="b">
        <v>0</v>
      </c>
      <c r="G160" s="116" t="b">
        <v>0</v>
      </c>
      <c r="H160" s="116" t="b">
        <v>0</v>
      </c>
      <c r="I160" s="116" t="b">
        <v>0</v>
      </c>
      <c r="J160" s="119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5.75" customHeight="1" x14ac:dyDescent="0.9">
      <c r="A161" s="171" t="str">
        <f>'PLANTILLA V6'!A161</f>
        <v>Estuche Individual</v>
      </c>
      <c r="B161" s="141"/>
      <c r="C161" s="125"/>
      <c r="D161" s="116"/>
      <c r="E161" s="125"/>
      <c r="F161" s="122"/>
      <c r="G161" s="122"/>
      <c r="H161" s="122"/>
      <c r="I161" s="122"/>
      <c r="J161" s="123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22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5.75" customHeight="1" x14ac:dyDescent="0.9">
      <c r="A162" s="124" t="str">
        <f>'PLANTILLA V6'!A162</f>
        <v>In</v>
      </c>
      <c r="B162" s="124" t="str">
        <f>'PLANTILLA V6'!B162</f>
        <v>Lápiz</v>
      </c>
      <c r="C162" s="125">
        <f>'PLANTILLA V6'!C162</f>
        <v>1</v>
      </c>
      <c r="D162" s="116" t="str">
        <f>'PLANTILLA V6'!D162</f>
        <v>pza</v>
      </c>
      <c r="E162" s="125">
        <v>0</v>
      </c>
      <c r="F162" s="116" t="b">
        <v>1</v>
      </c>
      <c r="G162" s="116" t="b">
        <v>0</v>
      </c>
      <c r="H162" s="116" t="b">
        <v>0</v>
      </c>
      <c r="I162" s="116" t="b">
        <v>0</v>
      </c>
      <c r="J162" s="119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15.75" customHeight="1" x14ac:dyDescent="0.9">
      <c r="A163" s="124" t="str">
        <f>'PLANTILLA V6'!A163</f>
        <v>In</v>
      </c>
      <c r="B163" s="124" t="str">
        <f>'PLANTILLA V6'!B163</f>
        <v>Goma</v>
      </c>
      <c r="C163" s="125">
        <f>'PLANTILLA V6'!C163</f>
        <v>1</v>
      </c>
      <c r="D163" s="116" t="str">
        <f>'PLANTILLA V6'!D163</f>
        <v>pza</v>
      </c>
      <c r="E163" s="125">
        <v>0</v>
      </c>
      <c r="F163" s="116" t="b">
        <v>1</v>
      </c>
      <c r="G163" s="116" t="b">
        <v>0</v>
      </c>
      <c r="H163" s="116" t="b">
        <v>0</v>
      </c>
      <c r="I163" s="116" t="b">
        <v>0</v>
      </c>
      <c r="J163" s="119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15.75" customHeight="1" x14ac:dyDescent="0.9">
      <c r="A164" s="124" t="str">
        <f>'PLANTILLA V6'!A164</f>
        <v>In</v>
      </c>
      <c r="B164" s="124" t="str">
        <f>'PLANTILLA V6'!B164</f>
        <v>Sacapuntas</v>
      </c>
      <c r="C164" s="125">
        <f>'PLANTILLA V6'!C164</f>
        <v>1</v>
      </c>
      <c r="D164" s="116" t="str">
        <f>'PLANTILLA V6'!D164</f>
        <v>pza</v>
      </c>
      <c r="E164" s="125">
        <v>0</v>
      </c>
      <c r="F164" s="116" t="b">
        <v>1</v>
      </c>
      <c r="G164" s="116" t="b">
        <v>0</v>
      </c>
      <c r="H164" s="116" t="b">
        <v>0</v>
      </c>
      <c r="I164" s="116" t="b">
        <v>0</v>
      </c>
      <c r="J164" s="119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15.75" customHeight="1" x14ac:dyDescent="0.9">
      <c r="A165" s="124" t="str">
        <f>'PLANTILLA V6'!A165</f>
        <v>In</v>
      </c>
      <c r="B165" s="124" t="str">
        <f>'PLANTILLA V6'!B165</f>
        <v>Bolígrafo</v>
      </c>
      <c r="C165" s="125">
        <f>'PLANTILLA V6'!C165</f>
        <v>1</v>
      </c>
      <c r="D165" s="116" t="str">
        <f>'PLANTILLA V6'!D165</f>
        <v>pza</v>
      </c>
      <c r="E165" s="125">
        <v>0</v>
      </c>
      <c r="F165" s="116" t="b">
        <v>1</v>
      </c>
      <c r="G165" s="116" t="b">
        <v>0</v>
      </c>
      <c r="H165" s="116" t="b">
        <v>0</v>
      </c>
      <c r="I165" s="116" t="b">
        <v>0</v>
      </c>
      <c r="J165" s="119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5.75" customHeight="1" x14ac:dyDescent="0.9">
      <c r="A166" s="124" t="str">
        <f>'PLANTILLA V6'!A166</f>
        <v>In</v>
      </c>
      <c r="B166" s="124" t="str">
        <f>'PLANTILLA V6'!B166</f>
        <v>Tijeras</v>
      </c>
      <c r="C166" s="125">
        <f>'PLANTILLA V6'!C166</f>
        <v>1</v>
      </c>
      <c r="D166" s="116" t="str">
        <f>'PLANTILLA V6'!D166</f>
        <v>pza</v>
      </c>
      <c r="E166" s="125">
        <v>0</v>
      </c>
      <c r="F166" s="116" t="b">
        <v>1</v>
      </c>
      <c r="G166" s="116" t="b">
        <v>0</v>
      </c>
      <c r="H166" s="116" t="b">
        <v>0</v>
      </c>
      <c r="I166" s="116" t="b">
        <v>0</v>
      </c>
      <c r="J166" s="119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5.75" customHeight="1" x14ac:dyDescent="0.9">
      <c r="A167" s="124" t="str">
        <f>'PLANTILLA V6'!A167</f>
        <v>In</v>
      </c>
      <c r="B167" s="124" t="str">
        <f>'PLANTILLA V6'!B167</f>
        <v>Pegamento en barra (Pritt) de 8 g</v>
      </c>
      <c r="C167" s="125">
        <f>'PLANTILLA V6'!C167</f>
        <v>1</v>
      </c>
      <c r="D167" s="116" t="str">
        <f>'PLANTILLA V6'!D167</f>
        <v>pza</v>
      </c>
      <c r="E167" s="125">
        <v>0</v>
      </c>
      <c r="F167" s="116" t="b">
        <v>1</v>
      </c>
      <c r="G167" s="116" t="b">
        <v>0</v>
      </c>
      <c r="H167" s="116" t="b">
        <v>0</v>
      </c>
      <c r="I167" s="116" t="b">
        <v>0</v>
      </c>
      <c r="J167" s="119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15.75" customHeight="1" x14ac:dyDescent="0.9">
      <c r="A168" s="124" t="str">
        <f>'PLANTILLA V6'!A168</f>
        <v>In</v>
      </c>
      <c r="B168" s="124" t="str">
        <f>'PLANTILLA V6'!B168</f>
        <v>Caja de 12 colores de madera</v>
      </c>
      <c r="C168" s="125">
        <f>'PLANTILLA V6'!C168</f>
        <v>1</v>
      </c>
      <c r="D168" s="116" t="str">
        <f>'PLANTILLA V6'!D168</f>
        <v>caja</v>
      </c>
      <c r="E168" s="125">
        <v>0</v>
      </c>
      <c r="F168" s="116" t="b">
        <v>1</v>
      </c>
      <c r="G168" s="116" t="b">
        <v>0</v>
      </c>
      <c r="H168" s="116" t="b">
        <v>0</v>
      </c>
      <c r="I168" s="116" t="b">
        <v>0</v>
      </c>
      <c r="J168" s="119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spans="1:26" ht="15.75" customHeight="1" x14ac:dyDescent="0.9">
      <c r="A169" s="124" t="str">
        <f>'PLANTILLA V6'!A169</f>
        <v>In</v>
      </c>
      <c r="B169" s="124" t="str">
        <f>'PLANTILLA V6'!B169</f>
        <v>Plumón marcador permanente punto fino (Sharpie)</v>
      </c>
      <c r="C169" s="125">
        <f>'PLANTILLA V6'!C169</f>
        <v>1</v>
      </c>
      <c r="D169" s="116" t="str">
        <f>'PLANTILLA V6'!D169</f>
        <v>pza</v>
      </c>
      <c r="E169" s="125">
        <v>0</v>
      </c>
      <c r="F169" s="116" t="b">
        <v>1</v>
      </c>
      <c r="G169" s="116" t="b">
        <v>0</v>
      </c>
      <c r="H169" s="116" t="b">
        <v>0</v>
      </c>
      <c r="I169" s="116" t="b">
        <v>0</v>
      </c>
      <c r="J169" s="119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5.75" customHeight="1" x14ac:dyDescent="0.9">
      <c r="A170" s="124" t="str">
        <f>'PLANTILLA V6'!A170</f>
        <v>In</v>
      </c>
      <c r="B170" s="124" t="str">
        <f>'PLANTILLA V6'!B170</f>
        <v xml:space="preserve">Juego de geometría (regla, escuadra 45°,  escuadra 60°, 1 compás, transportador) </v>
      </c>
      <c r="C170" s="125">
        <f>'PLANTILLA V6'!C170</f>
        <v>1</v>
      </c>
      <c r="D170" s="116" t="str">
        <f>'PLANTILLA V6'!D170</f>
        <v>juego</v>
      </c>
      <c r="E170" s="125">
        <v>0</v>
      </c>
      <c r="F170" s="116" t="b">
        <v>1</v>
      </c>
      <c r="G170" s="116" t="b">
        <v>0</v>
      </c>
      <c r="H170" s="116" t="b">
        <v>0</v>
      </c>
      <c r="I170" s="116" t="b">
        <v>0</v>
      </c>
      <c r="J170" s="119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5.75" customHeight="1" x14ac:dyDescent="0.9">
      <c r="A171" s="124" t="str">
        <f>'PLANTILLA V6'!A171</f>
        <v>In</v>
      </c>
      <c r="B171" s="124" t="str">
        <f>'PLANTILLA V6'!B171</f>
        <v>Plumón negro de base agua punta gruesa (aquacolor)</v>
      </c>
      <c r="C171" s="125">
        <f>'PLANTILLA V6'!C171</f>
        <v>1</v>
      </c>
      <c r="D171" s="116" t="str">
        <f>'PLANTILLA V6'!D171</f>
        <v>pza</v>
      </c>
      <c r="E171" s="125">
        <v>0</v>
      </c>
      <c r="F171" s="116" t="b">
        <v>0</v>
      </c>
      <c r="G171" s="116" t="b">
        <v>0</v>
      </c>
      <c r="H171" s="116" t="b">
        <v>0</v>
      </c>
      <c r="I171" s="116" t="b">
        <v>0</v>
      </c>
      <c r="J171" s="119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22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15.75" customHeight="1" x14ac:dyDescent="0.9">
      <c r="A172" s="124" t="str">
        <f>'PLANTILLA V6'!A172</f>
        <v>In</v>
      </c>
      <c r="B172" s="124" t="str">
        <f>'PLANTILLA V6'!B172</f>
        <v>Juego de crayones (10 piezas)</v>
      </c>
      <c r="C172" s="125">
        <f>'PLANTILLA V6'!C172</f>
        <v>1</v>
      </c>
      <c r="D172" s="116" t="str">
        <f>'PLANTILLA V6'!D172</f>
        <v>pza</v>
      </c>
      <c r="E172" s="125">
        <v>0</v>
      </c>
      <c r="F172" s="116" t="b">
        <v>0</v>
      </c>
      <c r="G172" s="116" t="b">
        <v>0</v>
      </c>
      <c r="H172" s="116" t="b">
        <v>0</v>
      </c>
      <c r="I172" s="116" t="b">
        <v>0</v>
      </c>
      <c r="J172" s="119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22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15.75" customHeight="1" x14ac:dyDescent="0.9">
      <c r="A173" s="124" t="str">
        <f>'PLANTILLA V6'!A173</f>
        <v>In</v>
      </c>
      <c r="B173" s="124" t="str">
        <f>'PLANTILLA V6'!B173</f>
        <v>Caja de plumones base agua punta gruesa (tipo aquacolor)</v>
      </c>
      <c r="C173" s="125">
        <f>'PLANTILLA V6'!C173</f>
        <v>1</v>
      </c>
      <c r="D173" s="116" t="str">
        <f>'PLANTILLA V6'!D173</f>
        <v>pza</v>
      </c>
      <c r="E173" s="125">
        <v>0</v>
      </c>
      <c r="F173" s="116" t="b">
        <v>0</v>
      </c>
      <c r="G173" s="116" t="b">
        <v>0</v>
      </c>
      <c r="H173" s="116" t="b">
        <v>0</v>
      </c>
      <c r="I173" s="116" t="b">
        <v>0</v>
      </c>
      <c r="J173" s="119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22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5.75" customHeight="1" x14ac:dyDescent="0.9">
      <c r="A174" s="124">
        <f>'PLANTILLA V6'!A174</f>
        <v>0</v>
      </c>
      <c r="B174" s="124">
        <f>'PLANTILLA V6'!B174</f>
        <v>0</v>
      </c>
      <c r="C174" s="125">
        <f>'PLANTILLA V6'!C174</f>
        <v>1</v>
      </c>
      <c r="D174" s="116" t="str">
        <f>'PLANTILLA V6'!D174</f>
        <v>pza</v>
      </c>
      <c r="E174" s="125">
        <v>0</v>
      </c>
      <c r="F174" s="116" t="b">
        <v>0</v>
      </c>
      <c r="G174" s="116" t="b">
        <v>0</v>
      </c>
      <c r="H174" s="116" t="b">
        <v>0</v>
      </c>
      <c r="I174" s="116" t="b">
        <v>0</v>
      </c>
      <c r="J174" s="119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22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5.75" customHeight="1" x14ac:dyDescent="0.9">
      <c r="A175" s="124">
        <f>'PLANTILLA V6'!A175</f>
        <v>0</v>
      </c>
      <c r="B175" s="124">
        <f>'PLANTILLA V6'!B175</f>
        <v>0</v>
      </c>
      <c r="C175" s="125">
        <f>'PLANTILLA V6'!C175</f>
        <v>1</v>
      </c>
      <c r="D175" s="116" t="str">
        <f>'PLANTILLA V6'!D175</f>
        <v>pza</v>
      </c>
      <c r="E175" s="125">
        <v>0</v>
      </c>
      <c r="F175" s="116" t="b">
        <v>0</v>
      </c>
      <c r="G175" s="116" t="b">
        <v>0</v>
      </c>
      <c r="H175" s="116" t="b">
        <v>0</v>
      </c>
      <c r="I175" s="116" t="b">
        <v>0</v>
      </c>
      <c r="J175" s="119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22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5.75" customHeight="1" x14ac:dyDescent="0.9">
      <c r="A176" s="124">
        <f>'PLANTILLA V6'!A176</f>
        <v>0</v>
      </c>
      <c r="B176" s="124">
        <f>'PLANTILLA V6'!B176</f>
        <v>0</v>
      </c>
      <c r="C176" s="125">
        <f>'PLANTILLA V6'!C176</f>
        <v>1</v>
      </c>
      <c r="D176" s="116" t="str">
        <f>'PLANTILLA V6'!D176</f>
        <v>pza</v>
      </c>
      <c r="E176" s="125">
        <v>0</v>
      </c>
      <c r="F176" s="116" t="b">
        <v>0</v>
      </c>
      <c r="G176" s="116" t="b">
        <v>0</v>
      </c>
      <c r="H176" s="116" t="b">
        <v>0</v>
      </c>
      <c r="I176" s="116" t="b">
        <v>0</v>
      </c>
      <c r="J176" s="119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22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5.75" customHeight="1" x14ac:dyDescent="0.9">
      <c r="A177" s="112">
        <f>'PLANTILLA V6'!A177</f>
        <v>0</v>
      </c>
      <c r="B177" s="124">
        <f>'PLANTILLA V6'!B177</f>
        <v>0</v>
      </c>
      <c r="C177" s="125">
        <f>'PLANTILLA V6'!C177</f>
        <v>1</v>
      </c>
      <c r="D177" s="116" t="str">
        <f>'PLANTILLA V6'!D177</f>
        <v>pza</v>
      </c>
      <c r="E177" s="125">
        <v>0</v>
      </c>
      <c r="F177" s="116" t="b">
        <v>0</v>
      </c>
      <c r="G177" s="116" t="b">
        <v>0</v>
      </c>
      <c r="H177" s="116" t="b">
        <v>0</v>
      </c>
      <c r="I177" s="116" t="b">
        <v>0</v>
      </c>
      <c r="J177" s="119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22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5.75" customHeight="1" x14ac:dyDescent="0.9">
      <c r="A178" s="112">
        <f>'PLANTILLA V6'!A178</f>
        <v>0</v>
      </c>
      <c r="B178" s="124">
        <f>'PLANTILLA V6'!B178</f>
        <v>0</v>
      </c>
      <c r="C178" s="125">
        <f>'PLANTILLA V6'!C178</f>
        <v>1</v>
      </c>
      <c r="D178" s="116" t="str">
        <f>'PLANTILLA V6'!D178</f>
        <v>pza</v>
      </c>
      <c r="E178" s="125">
        <v>0</v>
      </c>
      <c r="F178" s="116" t="b">
        <v>0</v>
      </c>
      <c r="G178" s="116" t="b">
        <v>0</v>
      </c>
      <c r="H178" s="116" t="b">
        <v>0</v>
      </c>
      <c r="I178" s="116" t="b">
        <v>0</v>
      </c>
      <c r="J178" s="119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22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5.75" customHeight="1" x14ac:dyDescent="0.9">
      <c r="A179" s="112">
        <f>'PLANTILLA V6'!A179</f>
        <v>0</v>
      </c>
      <c r="B179" s="124">
        <f>'PLANTILLA V6'!B179</f>
        <v>0</v>
      </c>
      <c r="C179" s="125">
        <f>'PLANTILLA V6'!C179</f>
        <v>1</v>
      </c>
      <c r="D179" s="116" t="str">
        <f>'PLANTILLA V6'!D179</f>
        <v>pza</v>
      </c>
      <c r="E179" s="125">
        <v>0</v>
      </c>
      <c r="F179" s="116" t="b">
        <v>0</v>
      </c>
      <c r="G179" s="116" t="b">
        <v>0</v>
      </c>
      <c r="H179" s="116" t="b">
        <v>0</v>
      </c>
      <c r="I179" s="116" t="b">
        <v>0</v>
      </c>
      <c r="J179" s="119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22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5.75" customHeight="1" x14ac:dyDescent="0.9">
      <c r="A180" s="112">
        <f>'PLANTILLA V6'!A180</f>
        <v>0</v>
      </c>
      <c r="B180" s="124">
        <f>'PLANTILLA V6'!B180</f>
        <v>0</v>
      </c>
      <c r="C180" s="125">
        <f>'PLANTILLA V6'!C180</f>
        <v>1</v>
      </c>
      <c r="D180" s="116" t="str">
        <f>'PLANTILLA V6'!D180</f>
        <v>pza</v>
      </c>
      <c r="E180" s="125">
        <v>0</v>
      </c>
      <c r="F180" s="116" t="b">
        <v>0</v>
      </c>
      <c r="G180" s="116" t="b">
        <v>0</v>
      </c>
      <c r="H180" s="116" t="b">
        <v>0</v>
      </c>
      <c r="I180" s="116" t="b">
        <v>0</v>
      </c>
      <c r="J180" s="119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22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5.75" customHeight="1" x14ac:dyDescent="0.9">
      <c r="A181" s="112">
        <f>'PLANTILLA V6'!A181</f>
        <v>0</v>
      </c>
      <c r="B181" s="124">
        <f>'PLANTILLA V6'!B181</f>
        <v>0</v>
      </c>
      <c r="C181" s="125">
        <f>'PLANTILLA V6'!C181</f>
        <v>1</v>
      </c>
      <c r="D181" s="116" t="str">
        <f>'PLANTILLA V6'!D181</f>
        <v>pza</v>
      </c>
      <c r="E181" s="125">
        <v>0</v>
      </c>
      <c r="F181" s="116" t="b">
        <v>0</v>
      </c>
      <c r="G181" s="116" t="b">
        <v>0</v>
      </c>
      <c r="H181" s="116" t="b">
        <v>0</v>
      </c>
      <c r="I181" s="116" t="b">
        <v>0</v>
      </c>
      <c r="J181" s="119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22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5.75" customHeight="1" x14ac:dyDescent="0.9">
      <c r="A182" s="112">
        <f>'PLANTILLA V6'!A182</f>
        <v>0</v>
      </c>
      <c r="B182" s="124">
        <f>'PLANTILLA V6'!B182</f>
        <v>0</v>
      </c>
      <c r="C182" s="125">
        <f>'PLANTILLA V6'!C182</f>
        <v>1</v>
      </c>
      <c r="D182" s="116" t="str">
        <f>'PLANTILLA V6'!D182</f>
        <v>pza</v>
      </c>
      <c r="E182" s="125">
        <v>0</v>
      </c>
      <c r="F182" s="116" t="b">
        <v>0</v>
      </c>
      <c r="G182" s="116" t="b">
        <v>0</v>
      </c>
      <c r="H182" s="116" t="b">
        <v>0</v>
      </c>
      <c r="I182" s="116" t="b">
        <v>0</v>
      </c>
      <c r="J182" s="119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22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5.75" customHeight="1" x14ac:dyDescent="0.9">
      <c r="A183" s="112">
        <f>'PLANTILLA V6'!A183</f>
        <v>0</v>
      </c>
      <c r="B183" s="124">
        <f>'PLANTILLA V6'!B183</f>
        <v>0</v>
      </c>
      <c r="C183" s="125">
        <f>'PLANTILLA V6'!C183</f>
        <v>1</v>
      </c>
      <c r="D183" s="116" t="str">
        <f>'PLANTILLA V6'!D183</f>
        <v>pza</v>
      </c>
      <c r="E183" s="125">
        <v>0</v>
      </c>
      <c r="F183" s="116" t="b">
        <v>0</v>
      </c>
      <c r="G183" s="116" t="b">
        <v>0</v>
      </c>
      <c r="H183" s="116" t="b">
        <v>0</v>
      </c>
      <c r="I183" s="116" t="b">
        <v>0</v>
      </c>
      <c r="J183" s="119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22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5.75" customHeight="1" x14ac:dyDescent="0.9">
      <c r="A184" s="112">
        <f>'PLANTILLA V6'!A184</f>
        <v>0</v>
      </c>
      <c r="B184" s="124">
        <f>'PLANTILLA V6'!B184</f>
        <v>0</v>
      </c>
      <c r="C184" s="125">
        <f>'PLANTILLA V6'!C184</f>
        <v>1</v>
      </c>
      <c r="D184" s="116" t="str">
        <f>'PLANTILLA V6'!D184</f>
        <v>pza</v>
      </c>
      <c r="E184" s="125">
        <v>0</v>
      </c>
      <c r="F184" s="116" t="b">
        <v>0</v>
      </c>
      <c r="G184" s="116" t="b">
        <v>0</v>
      </c>
      <c r="H184" s="116" t="b">
        <v>0</v>
      </c>
      <c r="I184" s="116" t="b">
        <v>0</v>
      </c>
      <c r="J184" s="119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22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5.75" customHeight="1" x14ac:dyDescent="0.9">
      <c r="A185" s="171" t="str">
        <f>'PLANTILLA V6'!A185</f>
        <v>Materiales Consumibles</v>
      </c>
      <c r="B185" s="141"/>
      <c r="C185" s="125">
        <f>'PLANTILLA V6'!C185</f>
        <v>0</v>
      </c>
      <c r="D185" s="116"/>
      <c r="E185" s="125"/>
      <c r="F185" s="116"/>
      <c r="G185" s="116"/>
      <c r="H185" s="116"/>
      <c r="I185" s="116"/>
      <c r="J185" s="123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22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5.75" customHeight="1" x14ac:dyDescent="0.9">
      <c r="A186" s="124" t="str">
        <f>'PLANTILLA V6'!A186</f>
        <v>Co</v>
      </c>
      <c r="B186" s="124" t="str">
        <f>'PLANTILLA V6'!B186</f>
        <v>MDF 3 mm de espesor de 30 x 30 cm</v>
      </c>
      <c r="C186" s="125">
        <f>'PLANTILLA V6'!C186</f>
        <v>1</v>
      </c>
      <c r="D186" s="116" t="str">
        <f>'PLANTILLA V6'!D186</f>
        <v>pza</v>
      </c>
      <c r="E186" s="125">
        <v>0</v>
      </c>
      <c r="F186" s="116" t="b">
        <v>0</v>
      </c>
      <c r="G186" s="116" t="b">
        <v>0</v>
      </c>
      <c r="H186" s="116" t="b">
        <v>0</v>
      </c>
      <c r="I186" s="116" t="b">
        <v>0</v>
      </c>
      <c r="J186" s="119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5.75" customHeight="1" x14ac:dyDescent="0.9">
      <c r="A187" s="124" t="str">
        <f>'PLANTILLA V6'!A187</f>
        <v>Co</v>
      </c>
      <c r="B187" s="124" t="str">
        <f>'PLANTILLA V6'!B187</f>
        <v>Cartulina blanca</v>
      </c>
      <c r="C187" s="125">
        <f>'PLANTILLA V6'!C187</f>
        <v>1</v>
      </c>
      <c r="D187" s="116" t="str">
        <f>'PLANTILLA V6'!D187</f>
        <v>pza</v>
      </c>
      <c r="E187" s="125">
        <v>0</v>
      </c>
      <c r="F187" s="116" t="b">
        <v>0</v>
      </c>
      <c r="G187" s="116" t="b">
        <v>0</v>
      </c>
      <c r="H187" s="116" t="b">
        <v>0</v>
      </c>
      <c r="I187" s="116" t="b">
        <v>0</v>
      </c>
      <c r="J187" s="119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5.75" customHeight="1" x14ac:dyDescent="0.9">
      <c r="A188" s="124" t="str">
        <f>'PLANTILLA V6'!A188</f>
        <v>Co</v>
      </c>
      <c r="B188" s="124" t="str">
        <f>'PLANTILLA V6'!B188</f>
        <v>Hojas blancas tamaño carta</v>
      </c>
      <c r="C188" s="125">
        <f>'PLANTILLA V6'!C188</f>
        <v>1</v>
      </c>
      <c r="D188" s="116" t="str">
        <f>'PLANTILLA V6'!D188</f>
        <v>hoja</v>
      </c>
      <c r="E188" s="125">
        <v>0</v>
      </c>
      <c r="F188" s="116" t="b">
        <v>0</v>
      </c>
      <c r="G188" s="116" t="b">
        <v>0</v>
      </c>
      <c r="H188" s="116" t="b">
        <v>0</v>
      </c>
      <c r="I188" s="116" t="b">
        <v>0</v>
      </c>
      <c r="J188" s="119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</row>
    <row r="189" spans="1:26" ht="15.75" customHeight="1" x14ac:dyDescent="0.9">
      <c r="A189" s="124" t="str">
        <f>'PLANTILLA V6'!A189</f>
        <v>Co</v>
      </c>
      <c r="B189" s="124" t="str">
        <f>'PLANTILLA V6'!B189</f>
        <v>Hojas de colores (varios) tamaño carta</v>
      </c>
      <c r="C189" s="125">
        <f>'PLANTILLA V6'!C189</f>
        <v>1</v>
      </c>
      <c r="D189" s="116" t="str">
        <f>'PLANTILLA V6'!D189</f>
        <v>hoja</v>
      </c>
      <c r="E189" s="125">
        <v>0</v>
      </c>
      <c r="F189" s="116" t="b">
        <v>0</v>
      </c>
      <c r="G189" s="116" t="b">
        <v>0</v>
      </c>
      <c r="H189" s="116" t="b">
        <v>0</v>
      </c>
      <c r="I189" s="116" t="b">
        <v>0</v>
      </c>
      <c r="J189" s="119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</row>
    <row r="190" spans="1:26" ht="15.75" customHeight="1" x14ac:dyDescent="0.9">
      <c r="A190" s="124" t="str">
        <f>'PLANTILLA V6'!A190</f>
        <v>Co</v>
      </c>
      <c r="B190" s="124" t="str">
        <f>'PLANTILLA V6'!B190</f>
        <v>Post-it</v>
      </c>
      <c r="C190" s="125">
        <f>'PLANTILLA V6'!C190</f>
        <v>1</v>
      </c>
      <c r="D190" s="116" t="str">
        <f>'PLANTILLA V6'!D190</f>
        <v>bloc de 100 hojas</v>
      </c>
      <c r="E190" s="125">
        <v>0</v>
      </c>
      <c r="F190" s="116" t="b">
        <v>0</v>
      </c>
      <c r="G190" s="116" t="b">
        <v>0</v>
      </c>
      <c r="H190" s="116" t="b">
        <v>0</v>
      </c>
      <c r="I190" s="116" t="b">
        <v>0</v>
      </c>
      <c r="J190" s="119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5.75" customHeight="1" x14ac:dyDescent="0.9">
      <c r="A191" s="124" t="str">
        <f>'PLANTILLA V6'!A191</f>
        <v>Co</v>
      </c>
      <c r="B191" s="124" t="str">
        <f>'PLANTILLA V6'!B191</f>
        <v>Fomi tamaño carta</v>
      </c>
      <c r="C191" s="125">
        <f>'PLANTILLA V6'!C191</f>
        <v>1</v>
      </c>
      <c r="D191" s="116" t="str">
        <f>'PLANTILLA V6'!D191</f>
        <v>hoja</v>
      </c>
      <c r="E191" s="125">
        <v>0</v>
      </c>
      <c r="F191" s="116" t="b">
        <v>0</v>
      </c>
      <c r="G191" s="116" t="b">
        <v>0</v>
      </c>
      <c r="H191" s="116" t="b">
        <v>0</v>
      </c>
      <c r="I191" s="116" t="b">
        <v>0</v>
      </c>
      <c r="J191" s="119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5.75" customHeight="1" x14ac:dyDescent="0.9">
      <c r="A192" s="124" t="str">
        <f>'PLANTILLA V6'!A192</f>
        <v>Co</v>
      </c>
      <c r="B192" s="124" t="str">
        <f>'PLANTILLA V6'!B192</f>
        <v>Papel aluminio</v>
      </c>
      <c r="C192" s="125">
        <f>'PLANTILLA V6'!C192</f>
        <v>1</v>
      </c>
      <c r="D192" s="116" t="str">
        <f>'PLANTILLA V6'!D192</f>
        <v>rollo</v>
      </c>
      <c r="E192" s="125">
        <v>0</v>
      </c>
      <c r="F192" s="116" t="b">
        <v>0</v>
      </c>
      <c r="G192" s="116" t="b">
        <v>0</v>
      </c>
      <c r="H192" s="116" t="b">
        <v>0</v>
      </c>
      <c r="I192" s="116" t="b">
        <v>0</v>
      </c>
      <c r="J192" s="119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5.75" customHeight="1" x14ac:dyDescent="0.9">
      <c r="A193" s="124" t="str">
        <f>'PLANTILLA V6'!A193</f>
        <v>Co</v>
      </c>
      <c r="B193" s="124" t="str">
        <f>'PLANTILLA V6'!B193</f>
        <v>Abatelenguas (palitos planos) 15 cm largo x 18 mm ancho</v>
      </c>
      <c r="C193" s="125">
        <f>'PLANTILLA V6'!C193</f>
        <v>1</v>
      </c>
      <c r="D193" s="116" t="str">
        <f>'PLANTILLA V6'!D193</f>
        <v>pza</v>
      </c>
      <c r="E193" s="125">
        <v>0</v>
      </c>
      <c r="F193" s="116" t="b">
        <v>0</v>
      </c>
      <c r="G193" s="116" t="b">
        <v>0</v>
      </c>
      <c r="H193" s="116" t="b">
        <v>0</v>
      </c>
      <c r="I193" s="116" t="b">
        <v>0</v>
      </c>
      <c r="J193" s="119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5.75" customHeight="1" x14ac:dyDescent="0.9">
      <c r="A194" s="124" t="str">
        <f>'PLANTILLA V6'!A194</f>
        <v>Co</v>
      </c>
      <c r="B194" s="124" t="str">
        <f>'PLANTILLA V6'!B194</f>
        <v xml:space="preserve">Palito de madera redondo 60 largo x 1 cm de diámetro </v>
      </c>
      <c r="C194" s="125">
        <f>'PLANTILLA V6'!C194</f>
        <v>1</v>
      </c>
      <c r="D194" s="116" t="str">
        <f>'PLANTILLA V6'!D194</f>
        <v>pza</v>
      </c>
      <c r="E194" s="125">
        <v>0</v>
      </c>
      <c r="F194" s="116" t="b">
        <v>0</v>
      </c>
      <c r="G194" s="116" t="b">
        <v>0</v>
      </c>
      <c r="H194" s="116" t="b">
        <v>0</v>
      </c>
      <c r="I194" s="116" t="b">
        <v>0</v>
      </c>
      <c r="J194" s="119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5.75" customHeight="1" x14ac:dyDescent="0.9">
      <c r="A195" s="124" t="str">
        <f>'PLANTILLA V6'!A195</f>
        <v>Co</v>
      </c>
      <c r="B195" s="124" t="str">
        <f>'PLANTILLA V6'!B195</f>
        <v xml:space="preserve">Palito de madera redondo 30 largo x 1 cm de diámetro  </v>
      </c>
      <c r="C195" s="125">
        <f>'PLANTILLA V6'!C195</f>
        <v>1</v>
      </c>
      <c r="D195" s="116" t="str">
        <f>'PLANTILLA V6'!D195</f>
        <v>pza</v>
      </c>
      <c r="E195" s="125">
        <v>0</v>
      </c>
      <c r="F195" s="116" t="b">
        <v>0</v>
      </c>
      <c r="G195" s="116" t="b">
        <v>0</v>
      </c>
      <c r="H195" s="116" t="b">
        <v>0</v>
      </c>
      <c r="I195" s="116" t="b">
        <v>0</v>
      </c>
      <c r="J195" s="119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5.75" customHeight="1" x14ac:dyDescent="0.9">
      <c r="A196" s="124" t="str">
        <f>'PLANTILLA V6'!A196</f>
        <v>Co</v>
      </c>
      <c r="B196" s="127" t="str">
        <f>'PLANTILLA V6'!B196</f>
        <v>Cuerda</v>
      </c>
      <c r="C196" s="125">
        <f>'PLANTILLA V6'!C196</f>
        <v>1</v>
      </c>
      <c r="D196" s="116" t="str">
        <f>'PLANTILLA V6'!D196</f>
        <v>metro</v>
      </c>
      <c r="E196" s="125">
        <v>0</v>
      </c>
      <c r="F196" s="116" t="b">
        <v>0</v>
      </c>
      <c r="G196" s="116" t="b">
        <v>0</v>
      </c>
      <c r="H196" s="116" t="b">
        <v>0</v>
      </c>
      <c r="I196" s="116" t="b">
        <v>0</v>
      </c>
      <c r="J196" s="119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5.75" customHeight="1" x14ac:dyDescent="0.9">
      <c r="A197" s="124" t="str">
        <f>'PLANTILLA V6'!A197</f>
        <v>Co</v>
      </c>
      <c r="B197" s="127" t="str">
        <f>'PLANTILLA V6'!B197</f>
        <v>Hilo de coser</v>
      </c>
      <c r="C197" s="125">
        <f>'PLANTILLA V6'!C197</f>
        <v>1</v>
      </c>
      <c r="D197" s="116" t="str">
        <f>'PLANTILLA V6'!D197</f>
        <v>carrete</v>
      </c>
      <c r="E197" s="125">
        <v>0</v>
      </c>
      <c r="F197" s="116" t="b">
        <v>0</v>
      </c>
      <c r="G197" s="116" t="b">
        <v>0</v>
      </c>
      <c r="H197" s="116" t="b">
        <v>0</v>
      </c>
      <c r="I197" s="116" t="b">
        <v>0</v>
      </c>
      <c r="J197" s="119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5.75" customHeight="1" x14ac:dyDescent="0.9">
      <c r="A198" s="124" t="str">
        <f>'PLANTILLA V6'!A198</f>
        <v>Co</v>
      </c>
      <c r="B198" s="127" t="str">
        <f>'PLANTILLA V6'!B198</f>
        <v>Estambre</v>
      </c>
      <c r="C198" s="125">
        <f>'PLANTILLA V6'!C198</f>
        <v>1</v>
      </c>
      <c r="D198" s="116" t="str">
        <f>'PLANTILLA V6'!D198</f>
        <v>metro</v>
      </c>
      <c r="E198" s="125">
        <v>0</v>
      </c>
      <c r="F198" s="116" t="b">
        <v>0</v>
      </c>
      <c r="G198" s="116" t="b">
        <v>0</v>
      </c>
      <c r="H198" s="116" t="b">
        <v>0</v>
      </c>
      <c r="I198" s="116" t="b">
        <v>0</v>
      </c>
      <c r="J198" s="119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5.75" customHeight="1" x14ac:dyDescent="0.9">
      <c r="A199" s="124" t="str">
        <f>'PLANTILLA V6'!A199</f>
        <v>Co</v>
      </c>
      <c r="B199" s="124" t="str">
        <f>'PLANTILLA V6'!B199</f>
        <v>Globos de tamaño # 9</v>
      </c>
      <c r="C199" s="125">
        <f>'PLANTILLA V6'!C199</f>
        <v>1</v>
      </c>
      <c r="D199" s="116" t="str">
        <f>'PLANTILLA V6'!D199</f>
        <v>pza</v>
      </c>
      <c r="E199" s="125">
        <v>0</v>
      </c>
      <c r="F199" s="116" t="b">
        <v>0</v>
      </c>
      <c r="G199" s="116" t="b">
        <v>0</v>
      </c>
      <c r="H199" s="116" t="b">
        <v>0</v>
      </c>
      <c r="I199" s="116" t="b">
        <v>0</v>
      </c>
      <c r="J199" s="119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5.75" customHeight="1" x14ac:dyDescent="0.9">
      <c r="A200" s="124" t="str">
        <f>'PLANTILLA V6'!A200</f>
        <v>Co</v>
      </c>
      <c r="B200" s="124" t="str">
        <f>'PLANTILLA V6'!B200</f>
        <v>Limpiapipas</v>
      </c>
      <c r="C200" s="125">
        <f>'PLANTILLA V6'!C200</f>
        <v>1</v>
      </c>
      <c r="D200" s="116" t="str">
        <f>'PLANTILLA V6'!D200</f>
        <v>pza</v>
      </c>
      <c r="E200" s="125">
        <v>0</v>
      </c>
      <c r="F200" s="116" t="b">
        <v>0</v>
      </c>
      <c r="G200" s="116" t="b">
        <v>0</v>
      </c>
      <c r="H200" s="116" t="b">
        <v>0</v>
      </c>
      <c r="I200" s="116" t="b">
        <v>0</v>
      </c>
      <c r="J200" s="119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5.75" customHeight="1" x14ac:dyDescent="0.9">
      <c r="A201" s="124" t="str">
        <f>'PLANTILLA V6'!A201</f>
        <v>Co</v>
      </c>
      <c r="B201" s="124" t="str">
        <f>'PLANTILLA V6'!B201</f>
        <v>Barra de plastilina 180 g</v>
      </c>
      <c r="C201" s="125">
        <f>'PLANTILLA V6'!C201</f>
        <v>1</v>
      </c>
      <c r="D201" s="116" t="str">
        <f>'PLANTILLA V6'!D201</f>
        <v>pza</v>
      </c>
      <c r="E201" s="125">
        <v>0</v>
      </c>
      <c r="F201" s="116" t="b">
        <v>0</v>
      </c>
      <c r="G201" s="116" t="b">
        <v>0</v>
      </c>
      <c r="H201" s="116" t="b">
        <v>0</v>
      </c>
      <c r="I201" s="116" t="b">
        <v>0</v>
      </c>
      <c r="J201" s="119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5.75" customHeight="1" x14ac:dyDescent="0.9">
      <c r="A202" s="124" t="str">
        <f>'PLANTILLA V6'!A202</f>
        <v>Co</v>
      </c>
      <c r="B202" s="124" t="str">
        <f>'PLANTILLA V6'!B202</f>
        <v>Paquete de 10 barritas de plastilina de colores</v>
      </c>
      <c r="C202" s="125">
        <f>'PLANTILLA V6'!C202</f>
        <v>1</v>
      </c>
      <c r="D202" s="116" t="str">
        <f>'PLANTILLA V6'!D202</f>
        <v>pza</v>
      </c>
      <c r="E202" s="125">
        <v>0</v>
      </c>
      <c r="F202" s="116" t="b">
        <v>0</v>
      </c>
      <c r="G202" s="116" t="b">
        <v>0</v>
      </c>
      <c r="H202" s="116" t="b">
        <v>0</v>
      </c>
      <c r="I202" s="116" t="b">
        <v>0</v>
      </c>
      <c r="J202" s="119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5.75" customHeight="1" x14ac:dyDescent="0.9">
      <c r="A203" s="124" t="str">
        <f>'PLANTILLA V6'!A203</f>
        <v>Co</v>
      </c>
      <c r="B203" s="124" t="str">
        <f>'PLANTILLA V6'!B203</f>
        <v>Fomi moldeable</v>
      </c>
      <c r="C203" s="125">
        <f>'PLANTILLA V6'!C203</f>
        <v>1</v>
      </c>
      <c r="D203" s="116" t="str">
        <f>'PLANTILLA V6'!D203</f>
        <v>bolsa</v>
      </c>
      <c r="E203" s="125">
        <v>0</v>
      </c>
      <c r="F203" s="116" t="b">
        <v>0</v>
      </c>
      <c r="G203" s="116" t="b">
        <v>0</v>
      </c>
      <c r="H203" s="116" t="b">
        <v>0</v>
      </c>
      <c r="I203" s="116" t="b">
        <v>0</v>
      </c>
      <c r="J203" s="119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5.75" customHeight="1" x14ac:dyDescent="0.9">
      <c r="A204" s="124" t="str">
        <f>'PLANTILLA V6'!A204</f>
        <v>Co</v>
      </c>
      <c r="B204" s="126" t="str">
        <f>'PLANTILLA V6'!B204</f>
        <v>Pasta para modelar</v>
      </c>
      <c r="C204" s="125">
        <f>'PLANTILLA V6'!C204</f>
        <v>1</v>
      </c>
      <c r="D204" s="116" t="str">
        <f>'PLANTILLA V6'!D204</f>
        <v>pza</v>
      </c>
      <c r="E204" s="125">
        <v>0</v>
      </c>
      <c r="F204" s="116" t="b">
        <v>0</v>
      </c>
      <c r="G204" s="116" t="b">
        <v>0</v>
      </c>
      <c r="H204" s="116" t="b">
        <v>0</v>
      </c>
      <c r="I204" s="116" t="b">
        <v>0</v>
      </c>
      <c r="J204" s="119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5.75" customHeight="1" x14ac:dyDescent="0.9">
      <c r="A205" s="124" t="str">
        <f>'PLANTILLA V6'!A205</f>
        <v>Co</v>
      </c>
      <c r="B205" s="124" t="str">
        <f>'PLANTILLA V6'!B205</f>
        <v>Silicón frío (bote de 250 ml)</v>
      </c>
      <c r="C205" s="125">
        <f>'PLANTILLA V6'!C205</f>
        <v>1</v>
      </c>
      <c r="D205" s="116" t="str">
        <f>'PLANTILLA V6'!D205</f>
        <v>pza</v>
      </c>
      <c r="E205" s="125">
        <v>0</v>
      </c>
      <c r="F205" s="116" t="b">
        <v>0</v>
      </c>
      <c r="G205" s="116" t="b">
        <v>0</v>
      </c>
      <c r="H205" s="116" t="b">
        <v>0</v>
      </c>
      <c r="I205" s="116" t="b">
        <v>0</v>
      </c>
      <c r="J205" s="119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5.75" customHeight="1" x14ac:dyDescent="0.9">
      <c r="A206" s="124" t="str">
        <f>'PLANTILLA V6'!A206</f>
        <v>Co</v>
      </c>
      <c r="B206" s="124" t="str">
        <f>'PLANTILLA V6'!B206</f>
        <v>Barra de silicón (tubito del diámetro de la pistola de silicón)</v>
      </c>
      <c r="C206" s="125">
        <f>'PLANTILLA V6'!C206</f>
        <v>1</v>
      </c>
      <c r="D206" s="116" t="str">
        <f>'PLANTILLA V6'!D206</f>
        <v>pza</v>
      </c>
      <c r="E206" s="125">
        <v>0</v>
      </c>
      <c r="F206" s="116" t="b">
        <v>0</v>
      </c>
      <c r="G206" s="116" t="b">
        <v>0</v>
      </c>
      <c r="H206" s="116" t="b">
        <v>0</v>
      </c>
      <c r="I206" s="116" t="b">
        <v>0</v>
      </c>
      <c r="J206" s="119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5.75" customHeight="1" x14ac:dyDescent="0.9">
      <c r="A207" s="124" t="str">
        <f>'PLANTILLA V6'!A207</f>
        <v>Co</v>
      </c>
      <c r="B207" s="124" t="str">
        <f>'PLANTILLA V6'!B207</f>
        <v>Pegamento blanco (Resistol) bote de 250 ml</v>
      </c>
      <c r="C207" s="125">
        <f>'PLANTILLA V6'!C207</f>
        <v>1</v>
      </c>
      <c r="D207" s="116" t="str">
        <f>'PLANTILLA V6'!D207</f>
        <v>pza</v>
      </c>
      <c r="E207" s="125">
        <v>0</v>
      </c>
      <c r="F207" s="116" t="b">
        <v>0</v>
      </c>
      <c r="G207" s="116" t="b">
        <v>0</v>
      </c>
      <c r="H207" s="116" t="b">
        <v>0</v>
      </c>
      <c r="I207" s="116" t="b">
        <v>0</v>
      </c>
      <c r="J207" s="119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5.75" customHeight="1" x14ac:dyDescent="0.9">
      <c r="A208" s="124" t="str">
        <f>'PLANTILLA V6'!A208</f>
        <v>Co</v>
      </c>
      <c r="B208" s="124" t="str">
        <f>'PLANTILLA V6'!B208</f>
        <v>Cinta adhesiva (masking tape 110 o cinta azul de pintor) 12 mm ancho x 50 m o similar</v>
      </c>
      <c r="C208" s="125">
        <f>'PLANTILLA V6'!C208</f>
        <v>1</v>
      </c>
      <c r="D208" s="116" t="str">
        <f>'PLANTILLA V6'!D208</f>
        <v>pza</v>
      </c>
      <c r="E208" s="125">
        <v>0</v>
      </c>
      <c r="F208" s="116" t="b">
        <v>0</v>
      </c>
      <c r="G208" s="116" t="b">
        <v>0</v>
      </c>
      <c r="H208" s="116" t="b">
        <v>0</v>
      </c>
      <c r="I208" s="116" t="b">
        <v>0</v>
      </c>
      <c r="J208" s="119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5.75" customHeight="1" x14ac:dyDescent="0.9">
      <c r="A209" s="124" t="str">
        <f>'PLANTILLA V6'!A209</f>
        <v>Co</v>
      </c>
      <c r="B209" s="124" t="str">
        <f>'PLANTILLA V6'!B209</f>
        <v>Cinta adhesiva transparente (diurex) 18 mm ancho x 33 m o similar</v>
      </c>
      <c r="C209" s="125">
        <f>'PLANTILLA V6'!C209</f>
        <v>1</v>
      </c>
      <c r="D209" s="116" t="str">
        <f>'PLANTILLA V6'!D209</f>
        <v>pza</v>
      </c>
      <c r="E209" s="125">
        <v>0</v>
      </c>
      <c r="F209" s="116" t="b">
        <v>0</v>
      </c>
      <c r="G209" s="116" t="b">
        <v>0</v>
      </c>
      <c r="H209" s="116" t="b">
        <v>0</v>
      </c>
      <c r="I209" s="116" t="b">
        <v>0</v>
      </c>
      <c r="J209" s="119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5.75" customHeight="1" x14ac:dyDescent="0.9">
      <c r="A210" s="124" t="str">
        <f>'PLANTILLA V6'!A210</f>
        <v>Co</v>
      </c>
      <c r="B210" s="124" t="str">
        <f>'PLANTILLA V6'!B210</f>
        <v>Liga grande #18 (8 cm largo aproximadamente)</v>
      </c>
      <c r="C210" s="125">
        <f>'PLANTILLA V6'!C210</f>
        <v>1</v>
      </c>
      <c r="D210" s="116" t="str">
        <f>'PLANTILLA V6'!D210</f>
        <v>pza</v>
      </c>
      <c r="E210" s="125">
        <v>0</v>
      </c>
      <c r="F210" s="116" t="b">
        <v>0</v>
      </c>
      <c r="G210" s="116" t="b">
        <v>0</v>
      </c>
      <c r="H210" s="116" t="b">
        <v>0</v>
      </c>
      <c r="I210" s="116" t="b">
        <v>0</v>
      </c>
      <c r="J210" s="119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15.75" customHeight="1" x14ac:dyDescent="0.9">
      <c r="A211" s="124" t="str">
        <f>'PLANTILLA V6'!A211</f>
        <v>Co</v>
      </c>
      <c r="B211" s="124" t="str">
        <f>'PLANTILLA V6'!B211</f>
        <v>Caja de 100 clips</v>
      </c>
      <c r="C211" s="125">
        <f>'PLANTILLA V6'!C211</f>
        <v>1</v>
      </c>
      <c r="D211" s="116" t="str">
        <f>'PLANTILLA V6'!D211</f>
        <v>pza</v>
      </c>
      <c r="E211" s="125">
        <v>0</v>
      </c>
      <c r="F211" s="116" t="b">
        <v>0</v>
      </c>
      <c r="G211" s="116" t="b">
        <v>0</v>
      </c>
      <c r="H211" s="116" t="b">
        <v>0</v>
      </c>
      <c r="I211" s="116" t="b">
        <v>0</v>
      </c>
      <c r="J211" s="119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5.75" customHeight="1" x14ac:dyDescent="0.9">
      <c r="A212" s="124" t="str">
        <f>'PLANTILLA V6'!A212</f>
        <v>Co</v>
      </c>
      <c r="B212" s="124" t="str">
        <f>'PLANTILLA V6'!B212</f>
        <v>Caja de 100 chinchetas</v>
      </c>
      <c r="C212" s="125">
        <f>'PLANTILLA V6'!C212</f>
        <v>1</v>
      </c>
      <c r="D212" s="116" t="str">
        <f>'PLANTILLA V6'!D212</f>
        <v>pza</v>
      </c>
      <c r="E212" s="125">
        <v>0</v>
      </c>
      <c r="F212" s="116" t="b">
        <v>0</v>
      </c>
      <c r="G212" s="116" t="b">
        <v>0</v>
      </c>
      <c r="H212" s="116" t="b">
        <v>0</v>
      </c>
      <c r="I212" s="116" t="b">
        <v>0</v>
      </c>
      <c r="J212" s="119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5.75" customHeight="1" x14ac:dyDescent="0.9">
      <c r="A213" s="124" t="str">
        <f>'PLANTILLA V6'!A213</f>
        <v>Co</v>
      </c>
      <c r="B213" s="124" t="str">
        <f>'PLANTILLA V6'!B213</f>
        <v>Caja de 12 crayolas de diferentes colores</v>
      </c>
      <c r="C213" s="125">
        <f>'PLANTILLA V6'!C213</f>
        <v>1</v>
      </c>
      <c r="D213" s="116" t="str">
        <f>'PLANTILLA V6'!D213</f>
        <v>pza</v>
      </c>
      <c r="E213" s="125">
        <v>0</v>
      </c>
      <c r="F213" s="116" t="b">
        <v>0</v>
      </c>
      <c r="G213" s="116" t="b">
        <v>0</v>
      </c>
      <c r="H213" s="116" t="b">
        <v>0</v>
      </c>
      <c r="I213" s="116" t="b">
        <v>0</v>
      </c>
      <c r="J213" s="119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5.75" customHeight="1" x14ac:dyDescent="0.9">
      <c r="A214" s="124" t="str">
        <f>'PLANTILLA V6'!A214</f>
        <v>Co</v>
      </c>
      <c r="B214" s="124" t="str">
        <f>'PLANTILLA V6'!B214</f>
        <v>Paquete de pinturas acrílicas 20 ml (blanco, negro, rojo, azul, amarillo)</v>
      </c>
      <c r="C214" s="125">
        <f>'PLANTILLA V6'!C214</f>
        <v>1</v>
      </c>
      <c r="D214" s="116" t="str">
        <f>'PLANTILLA V6'!D214</f>
        <v>pza</v>
      </c>
      <c r="E214" s="125">
        <v>0</v>
      </c>
      <c r="F214" s="116" t="b">
        <v>0</v>
      </c>
      <c r="G214" s="116" t="b">
        <v>0</v>
      </c>
      <c r="H214" s="116" t="b">
        <v>0</v>
      </c>
      <c r="I214" s="116" t="b">
        <v>0</v>
      </c>
      <c r="J214" s="119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5.75" customHeight="1" x14ac:dyDescent="0.9">
      <c r="A215" s="124" t="str">
        <f>'PLANTILLA V6'!A215</f>
        <v>Co</v>
      </c>
      <c r="B215" s="124" t="str">
        <f>'PLANTILLA V6'!B215</f>
        <v xml:space="preserve">1 paquete de 100 mondadientes </v>
      </c>
      <c r="C215" s="125">
        <f>'PLANTILLA V6'!C215</f>
        <v>1</v>
      </c>
      <c r="D215" s="116" t="str">
        <f>'PLANTILLA V6'!D215</f>
        <v>pza</v>
      </c>
      <c r="E215" s="125">
        <v>0</v>
      </c>
      <c r="F215" s="116" t="b">
        <v>0</v>
      </c>
      <c r="G215" s="116" t="b">
        <v>0</v>
      </c>
      <c r="H215" s="116" t="b">
        <v>0</v>
      </c>
      <c r="I215" s="116" t="b">
        <v>0</v>
      </c>
      <c r="J215" s="119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5.75" customHeight="1" x14ac:dyDescent="0.9">
      <c r="A216" s="124" t="str">
        <f>'PLANTILLA V6'!A216</f>
        <v>Co</v>
      </c>
      <c r="B216" s="124" t="str">
        <f>'PLANTILLA V6'!B216</f>
        <v>Sal de mesa</v>
      </c>
      <c r="C216" s="125">
        <f>'PLANTILLA V6'!C216</f>
        <v>1</v>
      </c>
      <c r="D216" s="116" t="str">
        <f>'PLANTILLA V6'!D216</f>
        <v>bolsita</v>
      </c>
      <c r="E216" s="125">
        <v>0</v>
      </c>
      <c r="F216" s="116" t="b">
        <v>0</v>
      </c>
      <c r="G216" s="116" t="b">
        <v>0</v>
      </c>
      <c r="H216" s="116" t="b">
        <v>0</v>
      </c>
      <c r="I216" s="116" t="b">
        <v>0</v>
      </c>
      <c r="J216" s="119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5.75" customHeight="1" x14ac:dyDescent="0.9">
      <c r="A217" s="124" t="str">
        <f>'PLANTILLA V6'!A217</f>
        <v>Co</v>
      </c>
      <c r="B217" s="124" t="str">
        <f>'PLANTILLA V6'!B217</f>
        <v>Hojas tamaño carta cuadriculadas</v>
      </c>
      <c r="C217" s="125">
        <f>'PLANTILLA V6'!C217</f>
        <v>1</v>
      </c>
      <c r="D217" s="116" t="str">
        <f>'PLANTILLA V6'!D217</f>
        <v>pza</v>
      </c>
      <c r="E217" s="125">
        <v>0</v>
      </c>
      <c r="F217" s="116" t="b">
        <v>0</v>
      </c>
      <c r="G217" s="116" t="b">
        <v>0</v>
      </c>
      <c r="H217" s="116" t="b">
        <v>0</v>
      </c>
      <c r="I217" s="116" t="b">
        <v>0</v>
      </c>
      <c r="J217" s="119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5.75" customHeight="1" x14ac:dyDescent="0.9">
      <c r="A218" s="124" t="str">
        <f>'PLANTILLA V6'!A218</f>
        <v>Co</v>
      </c>
      <c r="B218" s="116" t="str">
        <f>'PLANTILLA V6'!B218</f>
        <v>Tabla de madera de 3" de espesor de 30 cm x 30 cm (tabla de sacrificio)</v>
      </c>
      <c r="C218" s="125">
        <f>'PLANTILLA V6'!C218</f>
        <v>1</v>
      </c>
      <c r="D218" s="116" t="str">
        <f>'PLANTILLA V6'!D218</f>
        <v>pza</v>
      </c>
      <c r="E218" s="125">
        <v>0</v>
      </c>
      <c r="F218" s="116" t="b">
        <v>0</v>
      </c>
      <c r="G218" s="116" t="b">
        <v>0</v>
      </c>
      <c r="H218" s="116" t="b">
        <v>0</v>
      </c>
      <c r="I218" s="116" t="b">
        <v>0</v>
      </c>
      <c r="J218" s="119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5.75" customHeight="1" x14ac:dyDescent="0.9">
      <c r="A219" s="124" t="str">
        <f>'PLANTILLA V6'!A219</f>
        <v>Co</v>
      </c>
      <c r="B219" s="116" t="str">
        <f>'PLANTILLA V6'!B219</f>
        <v>Tabla salvacortes de 45 x 30 cm (recomendado opcional)</v>
      </c>
      <c r="C219" s="125">
        <f>'PLANTILLA V6'!C219</f>
        <v>1</v>
      </c>
      <c r="D219" s="116" t="str">
        <f>'PLANTILLA V6'!D219</f>
        <v>pza</v>
      </c>
      <c r="E219" s="125">
        <v>0</v>
      </c>
      <c r="F219" s="116" t="b">
        <v>0</v>
      </c>
      <c r="G219" s="116" t="b">
        <v>0</v>
      </c>
      <c r="H219" s="116" t="b">
        <v>0</v>
      </c>
      <c r="I219" s="116" t="b">
        <v>0</v>
      </c>
      <c r="J219" s="119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5.75" customHeight="1" x14ac:dyDescent="0.9">
      <c r="A220" s="124" t="str">
        <f>'PLANTILLA V6'!A220</f>
        <v>Co</v>
      </c>
      <c r="B220" s="116" t="str">
        <f>'PLANTILLA V6'!B220</f>
        <v>Cronómetro</v>
      </c>
      <c r="C220" s="125">
        <f>'PLANTILLA V6'!C220</f>
        <v>1</v>
      </c>
      <c r="D220" s="116" t="str">
        <f>'PLANTILLA V6'!D220</f>
        <v>pza</v>
      </c>
      <c r="E220" s="125">
        <v>0</v>
      </c>
      <c r="F220" s="116" t="b">
        <v>0</v>
      </c>
      <c r="G220" s="116" t="b">
        <v>0</v>
      </c>
      <c r="H220" s="116" t="b">
        <v>0</v>
      </c>
      <c r="I220" s="116" t="b">
        <v>0</v>
      </c>
      <c r="J220" s="119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5.75" customHeight="1" x14ac:dyDescent="0.9">
      <c r="A221" s="124" t="str">
        <f>'PLANTILLA V6'!A221</f>
        <v>Co</v>
      </c>
      <c r="B221" s="116" t="str">
        <f>'PLANTILLA V6'!B221</f>
        <v>Pliego de papel bond</v>
      </c>
      <c r="C221" s="125">
        <f>'PLANTILLA V6'!C221</f>
        <v>1</v>
      </c>
      <c r="D221" s="116" t="str">
        <f>'PLANTILLA V6'!D221</f>
        <v>pza</v>
      </c>
      <c r="E221" s="125">
        <v>0</v>
      </c>
      <c r="F221" s="116" t="b">
        <v>0</v>
      </c>
      <c r="G221" s="116" t="b">
        <v>0</v>
      </c>
      <c r="H221" s="116" t="b">
        <v>0</v>
      </c>
      <c r="I221" s="116" t="b">
        <v>0</v>
      </c>
      <c r="J221" s="119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5.75" customHeight="1" x14ac:dyDescent="0.9">
      <c r="A222" s="124" t="str">
        <f>'PLANTILLA V6'!A222</f>
        <v>Co</v>
      </c>
      <c r="B222" s="116" t="str">
        <f>'PLANTILLA V6'!B222</f>
        <v>Dado</v>
      </c>
      <c r="C222" s="125">
        <f>'PLANTILLA V6'!C222</f>
        <v>1</v>
      </c>
      <c r="D222" s="116" t="str">
        <f>'PLANTILLA V6'!D222</f>
        <v>pza</v>
      </c>
      <c r="E222" s="125">
        <v>0</v>
      </c>
      <c r="F222" s="116" t="b">
        <v>0</v>
      </c>
      <c r="G222" s="116" t="b">
        <v>0</v>
      </c>
      <c r="H222" s="116" t="b">
        <v>0</v>
      </c>
      <c r="I222" s="116" t="b">
        <v>0</v>
      </c>
      <c r="J222" s="119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5.75" customHeight="1" x14ac:dyDescent="0.9">
      <c r="A223" s="124" t="str">
        <f>'PLANTILLA V6'!A223</f>
        <v>Co</v>
      </c>
      <c r="B223" s="116" t="str">
        <f>'PLANTILLA V6'!B223</f>
        <v>Broche latonado tipo alemán de 16 mm de largo  (caja 100 piezas)</v>
      </c>
      <c r="C223" s="125">
        <f>'PLANTILLA V6'!C223</f>
        <v>1</v>
      </c>
      <c r="D223" s="116" t="str">
        <f>'PLANTILLA V6'!D223</f>
        <v>caja</v>
      </c>
      <c r="E223" s="125">
        <v>0</v>
      </c>
      <c r="F223" s="116" t="b">
        <v>0</v>
      </c>
      <c r="G223" s="116" t="b">
        <v>0</v>
      </c>
      <c r="H223" s="116" t="b">
        <v>0</v>
      </c>
      <c r="I223" s="116" t="b">
        <v>0</v>
      </c>
      <c r="J223" s="119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22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5.75" customHeight="1" x14ac:dyDescent="0.9">
      <c r="A224" s="124" t="str">
        <f>'PLANTILLA V6'!A224</f>
        <v>Co</v>
      </c>
      <c r="B224" s="116" t="str">
        <f>'PLANTILLA V6'!B224</f>
        <v>Broche Sujetadocumentos chico (3/4" o 19 mm)</v>
      </c>
      <c r="C224" s="125">
        <f>'PLANTILLA V6'!C224</f>
        <v>1</v>
      </c>
      <c r="D224" s="116" t="str">
        <f>'PLANTILLA V6'!D224</f>
        <v>pza</v>
      </c>
      <c r="E224" s="125">
        <v>0</v>
      </c>
      <c r="F224" s="116" t="b">
        <v>0</v>
      </c>
      <c r="G224" s="116" t="b">
        <v>0</v>
      </c>
      <c r="H224" s="116" t="b">
        <v>0</v>
      </c>
      <c r="I224" s="116" t="b">
        <v>0</v>
      </c>
      <c r="J224" s="119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22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5.75" customHeight="1" x14ac:dyDescent="0.9">
      <c r="A225" s="124" t="str">
        <f>'PLANTILLA V6'!A225</f>
        <v>Co</v>
      </c>
      <c r="B225" s="116" t="str">
        <f>'PLANTILLA V6'!B225</f>
        <v>Palito plano de madera medidas 0.7 X 7.5 cm.(tipo paleta de hielo)</v>
      </c>
      <c r="C225" s="125">
        <f>'PLANTILLA V6'!C225</f>
        <v>1</v>
      </c>
      <c r="D225" s="116" t="str">
        <f>'PLANTILLA V6'!D225</f>
        <v>pza</v>
      </c>
      <c r="E225" s="125">
        <v>0</v>
      </c>
      <c r="F225" s="116" t="b">
        <v>0</v>
      </c>
      <c r="G225" s="116" t="b">
        <v>0</v>
      </c>
      <c r="H225" s="116" t="b">
        <v>0</v>
      </c>
      <c r="I225" s="116" t="b">
        <v>0</v>
      </c>
      <c r="J225" s="119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22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5.75" customHeight="1" x14ac:dyDescent="0.9">
      <c r="A226" s="124" t="str">
        <f>'PLANTILLA V6'!A226</f>
        <v>Co</v>
      </c>
      <c r="B226" s="116" t="str">
        <f>'PLANTILLA V6'!B226</f>
        <v>Palito de madera redondo 30 largo x 3 mm de diámetro  (tipo brocheta)</v>
      </c>
      <c r="C226" s="125">
        <f>'PLANTILLA V6'!C226</f>
        <v>1</v>
      </c>
      <c r="D226" s="116" t="str">
        <f>'PLANTILLA V6'!D226</f>
        <v>pza</v>
      </c>
      <c r="E226" s="125">
        <v>0</v>
      </c>
      <c r="F226" s="116" t="b">
        <v>0</v>
      </c>
      <c r="G226" s="116" t="b">
        <v>0</v>
      </c>
      <c r="H226" s="116" t="b">
        <v>0</v>
      </c>
      <c r="I226" s="116" t="b">
        <v>0</v>
      </c>
      <c r="J226" s="119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22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5.75" customHeight="1" x14ac:dyDescent="0.9">
      <c r="A227" s="124" t="str">
        <f>'PLANTILLA V6'!A227</f>
        <v>Co</v>
      </c>
      <c r="B227" s="116" t="str">
        <f>'PLANTILLA V6'!B227</f>
        <v>Imán refrigerador</v>
      </c>
      <c r="C227" s="125">
        <f>'PLANTILLA V6'!C227</f>
        <v>1</v>
      </c>
      <c r="D227" s="116" t="str">
        <f>'PLANTILLA V6'!D227</f>
        <v>pza</v>
      </c>
      <c r="E227" s="125">
        <v>0</v>
      </c>
      <c r="F227" s="116" t="b">
        <v>0</v>
      </c>
      <c r="G227" s="116" t="b">
        <v>0</v>
      </c>
      <c r="H227" s="116" t="b">
        <v>0</v>
      </c>
      <c r="I227" s="116" t="b">
        <v>0</v>
      </c>
      <c r="J227" s="119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22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5.75" customHeight="1" x14ac:dyDescent="0.9">
      <c r="A228" s="124" t="str">
        <f>'PLANTILLA V6'!A228</f>
        <v>Co</v>
      </c>
      <c r="B228" s="116" t="str">
        <f>'PLANTILLA V6'!B228</f>
        <v>Paquete de Semillas tipo alpiste o Arroz</v>
      </c>
      <c r="C228" s="125">
        <f>'PLANTILLA V6'!C228</f>
        <v>1</v>
      </c>
      <c r="D228" s="116" t="str">
        <f>'PLANTILLA V6'!D228</f>
        <v>pza</v>
      </c>
      <c r="E228" s="125">
        <v>0</v>
      </c>
      <c r="F228" s="116" t="b">
        <v>0</v>
      </c>
      <c r="G228" s="116" t="b">
        <v>0</v>
      </c>
      <c r="H228" s="116" t="b">
        <v>0</v>
      </c>
      <c r="I228" s="116" t="b">
        <v>0</v>
      </c>
      <c r="J228" s="119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22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5.75" customHeight="1" x14ac:dyDescent="0.9">
      <c r="A229" s="124" t="str">
        <f>'PLANTILLA V6'!A229</f>
        <v>Co</v>
      </c>
      <c r="B229" s="116" t="str">
        <f>'PLANTILLA V6'!B229</f>
        <v>Palito de madera cuadrado</v>
      </c>
      <c r="C229" s="125">
        <f>'PLANTILLA V6'!C229</f>
        <v>1</v>
      </c>
      <c r="D229" s="116" t="str">
        <f>'PLANTILLA V6'!D229</f>
        <v>pza</v>
      </c>
      <c r="E229" s="125">
        <v>0</v>
      </c>
      <c r="F229" s="116" t="b">
        <v>0</v>
      </c>
      <c r="G229" s="116" t="b">
        <v>0</v>
      </c>
      <c r="H229" s="116" t="b">
        <v>0</v>
      </c>
      <c r="I229" s="116" t="b">
        <v>0</v>
      </c>
      <c r="J229" s="119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22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5.75" customHeight="1" x14ac:dyDescent="0.9">
      <c r="A230" s="124" t="str">
        <f>'PLANTILLA V6'!A230</f>
        <v>Co</v>
      </c>
      <c r="B230" s="116" t="str">
        <f>'PLANTILLA V6'!B230</f>
        <v xml:space="preserve">Clip mariposa grande </v>
      </c>
      <c r="C230" s="125">
        <f>'PLANTILLA V6'!C230</f>
        <v>1</v>
      </c>
      <c r="D230" s="116" t="str">
        <f>'PLANTILLA V6'!D230</f>
        <v>pza</v>
      </c>
      <c r="E230" s="125">
        <v>0</v>
      </c>
      <c r="F230" s="116" t="b">
        <v>0</v>
      </c>
      <c r="G230" s="116" t="b">
        <v>0</v>
      </c>
      <c r="H230" s="116" t="b">
        <v>0</v>
      </c>
      <c r="I230" s="116" t="b">
        <v>0</v>
      </c>
      <c r="J230" s="119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22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5.75" customHeight="1" x14ac:dyDescent="0.9">
      <c r="A231" s="124" t="str">
        <f>'PLANTILLA V6'!A231</f>
        <v>Co</v>
      </c>
      <c r="B231" s="116" t="str">
        <f>'PLANTILLA V6'!B231</f>
        <v>Sobre de correspondencia</v>
      </c>
      <c r="C231" s="125">
        <f>'PLANTILLA V6'!C231</f>
        <v>1</v>
      </c>
      <c r="D231" s="116" t="str">
        <f>'PLANTILLA V6'!D231</f>
        <v>pza</v>
      </c>
      <c r="E231" s="125">
        <v>0</v>
      </c>
      <c r="F231" s="116" t="b">
        <v>0</v>
      </c>
      <c r="G231" s="116" t="b">
        <v>0</v>
      </c>
      <c r="H231" s="116" t="b">
        <v>0</v>
      </c>
      <c r="I231" s="116" t="b">
        <v>0</v>
      </c>
      <c r="J231" s="119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22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5.75" customHeight="1" x14ac:dyDescent="0.9">
      <c r="A232" s="124" t="str">
        <f>'PLANTILLA V6'!A232</f>
        <v>Co</v>
      </c>
      <c r="B232" s="116" t="str">
        <f>'PLANTILLA V6'!B232</f>
        <v>Paleta de Acuarelas con pincel</v>
      </c>
      <c r="C232" s="125">
        <f>'PLANTILLA V6'!C232</f>
        <v>1</v>
      </c>
      <c r="D232" s="116" t="str">
        <f>'PLANTILLA V6'!D232</f>
        <v>pza</v>
      </c>
      <c r="E232" s="125">
        <v>0</v>
      </c>
      <c r="F232" s="116" t="b">
        <v>0</v>
      </c>
      <c r="G232" s="116" t="b">
        <v>0</v>
      </c>
      <c r="H232" s="116" t="b">
        <v>0</v>
      </c>
      <c r="I232" s="116" t="b">
        <v>0</v>
      </c>
      <c r="J232" s="119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22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5.75" customHeight="1" x14ac:dyDescent="0.9">
      <c r="A233" s="124" t="str">
        <f>'PLANTILLA V6'!A233</f>
        <v>Co</v>
      </c>
      <c r="B233" s="116" t="str">
        <f>'PLANTILLA V6'!B233</f>
        <v>Paquete de bicarbonato de sodio 100 g</v>
      </c>
      <c r="C233" s="125">
        <f>'PLANTILLA V6'!C233</f>
        <v>1</v>
      </c>
      <c r="D233" s="116" t="str">
        <f>'PLANTILLA V6'!D233</f>
        <v>pza</v>
      </c>
      <c r="E233" s="125">
        <v>0</v>
      </c>
      <c r="F233" s="116" t="b">
        <v>0</v>
      </c>
      <c r="G233" s="116" t="b">
        <v>0</v>
      </c>
      <c r="H233" s="116" t="b">
        <v>0</v>
      </c>
      <c r="I233" s="116" t="b">
        <v>0</v>
      </c>
      <c r="J233" s="119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22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5.75" customHeight="1" x14ac:dyDescent="0.9">
      <c r="A234" s="124" t="str">
        <f>'PLANTILLA V6'!A234</f>
        <v>Co</v>
      </c>
      <c r="B234" s="116" t="str">
        <f>'PLANTILLA V6'!B234</f>
        <v>Botella chica de Vinagre blanco 100 ml (aprox)</v>
      </c>
      <c r="C234" s="125">
        <f>'PLANTILLA V6'!C234</f>
        <v>1</v>
      </c>
      <c r="D234" s="116" t="str">
        <f>'PLANTILLA V6'!D234</f>
        <v>pza</v>
      </c>
      <c r="E234" s="125">
        <v>0</v>
      </c>
      <c r="F234" s="116" t="b">
        <v>0</v>
      </c>
      <c r="G234" s="116" t="b">
        <v>0</v>
      </c>
      <c r="H234" s="116" t="b">
        <v>0</v>
      </c>
      <c r="I234" s="116" t="b">
        <v>0</v>
      </c>
      <c r="J234" s="119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22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5.75" customHeight="1" x14ac:dyDescent="0.9">
      <c r="A235" s="124">
        <f>'PLANTILLA V6'!A235</f>
        <v>0</v>
      </c>
      <c r="B235" s="116">
        <f>'PLANTILLA V6'!B235</f>
        <v>0</v>
      </c>
      <c r="C235" s="125">
        <f>'PLANTILLA V6'!C235</f>
        <v>1</v>
      </c>
      <c r="D235" s="116" t="str">
        <f>'PLANTILLA V6'!D235</f>
        <v>pza</v>
      </c>
      <c r="E235" s="125">
        <v>0</v>
      </c>
      <c r="F235" s="116" t="b">
        <v>0</v>
      </c>
      <c r="G235" s="116" t="b">
        <v>0</v>
      </c>
      <c r="H235" s="116" t="b">
        <v>0</v>
      </c>
      <c r="I235" s="116" t="b">
        <v>0</v>
      </c>
      <c r="J235" s="119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22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5.75" customHeight="1" x14ac:dyDescent="0.9">
      <c r="A236" s="124">
        <f>'PLANTILLA V6'!A236</f>
        <v>0</v>
      </c>
      <c r="B236" s="116">
        <f>'PLANTILLA V6'!B236</f>
        <v>0</v>
      </c>
      <c r="C236" s="125">
        <f>'PLANTILLA V6'!C236</f>
        <v>1</v>
      </c>
      <c r="D236" s="116" t="str">
        <f>'PLANTILLA V6'!D236</f>
        <v>pza</v>
      </c>
      <c r="E236" s="125">
        <v>0</v>
      </c>
      <c r="F236" s="116" t="b">
        <v>0</v>
      </c>
      <c r="G236" s="116" t="b">
        <v>0</v>
      </c>
      <c r="H236" s="116" t="b">
        <v>0</v>
      </c>
      <c r="I236" s="116" t="b">
        <v>0</v>
      </c>
      <c r="J236" s="119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22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5.75" customHeight="1" x14ac:dyDescent="0.9">
      <c r="A237" s="124">
        <f>'PLANTILLA V6'!A237</f>
        <v>0</v>
      </c>
      <c r="B237" s="116">
        <f>'PLANTILLA V6'!B237</f>
        <v>0</v>
      </c>
      <c r="C237" s="125">
        <f>'PLANTILLA V6'!C237</f>
        <v>1</v>
      </c>
      <c r="D237" s="116" t="str">
        <f>'PLANTILLA V6'!D237</f>
        <v>pza</v>
      </c>
      <c r="E237" s="125">
        <v>0</v>
      </c>
      <c r="F237" s="116" t="b">
        <v>0</v>
      </c>
      <c r="G237" s="116" t="b">
        <v>0</v>
      </c>
      <c r="H237" s="116" t="b">
        <v>0</v>
      </c>
      <c r="I237" s="116" t="b">
        <v>0</v>
      </c>
      <c r="J237" s="119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22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5.75" customHeight="1" x14ac:dyDescent="0.9">
      <c r="A238" s="124">
        <f>'PLANTILLA V6'!A238</f>
        <v>0</v>
      </c>
      <c r="B238" s="116">
        <f>'PLANTILLA V6'!B238</f>
        <v>0</v>
      </c>
      <c r="C238" s="125">
        <f>'PLANTILLA V6'!C238</f>
        <v>1</v>
      </c>
      <c r="D238" s="116" t="str">
        <f>'PLANTILLA V6'!D238</f>
        <v>pza</v>
      </c>
      <c r="E238" s="125">
        <v>0</v>
      </c>
      <c r="F238" s="116" t="b">
        <v>0</v>
      </c>
      <c r="G238" s="116" t="b">
        <v>0</v>
      </c>
      <c r="H238" s="116" t="b">
        <v>0</v>
      </c>
      <c r="I238" s="116" t="b">
        <v>0</v>
      </c>
      <c r="J238" s="119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22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5.75" customHeight="1" x14ac:dyDescent="0.9">
      <c r="A239" s="124">
        <f>'PLANTILLA V6'!A239</f>
        <v>0</v>
      </c>
      <c r="B239" s="116">
        <f>'PLANTILLA V6'!B239</f>
        <v>0</v>
      </c>
      <c r="C239" s="125">
        <f>'PLANTILLA V6'!C239</f>
        <v>1</v>
      </c>
      <c r="D239" s="116" t="str">
        <f>'PLANTILLA V6'!D239</f>
        <v>pza</v>
      </c>
      <c r="E239" s="125">
        <v>0</v>
      </c>
      <c r="F239" s="116" t="b">
        <v>0</v>
      </c>
      <c r="G239" s="116" t="b">
        <v>0</v>
      </c>
      <c r="H239" s="116" t="b">
        <v>0</v>
      </c>
      <c r="I239" s="116" t="b">
        <v>0</v>
      </c>
      <c r="J239" s="119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22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5.75" customHeight="1" x14ac:dyDescent="0.9">
      <c r="A240" s="124">
        <f>'PLANTILLA V6'!A240</f>
        <v>0</v>
      </c>
      <c r="B240" s="116">
        <f>'PLANTILLA V6'!B240</f>
        <v>0</v>
      </c>
      <c r="C240" s="125">
        <f>'PLANTILLA V6'!C240</f>
        <v>1</v>
      </c>
      <c r="D240" s="116" t="str">
        <f>'PLANTILLA V6'!D240</f>
        <v>pza</v>
      </c>
      <c r="E240" s="125">
        <v>0</v>
      </c>
      <c r="F240" s="116" t="b">
        <v>0</v>
      </c>
      <c r="G240" s="116" t="b">
        <v>0</v>
      </c>
      <c r="H240" s="116" t="b">
        <v>0</v>
      </c>
      <c r="I240" s="116" t="b">
        <v>0</v>
      </c>
      <c r="J240" s="119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22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5.75" customHeight="1" x14ac:dyDescent="0.9">
      <c r="A241" s="124">
        <f>'PLANTILLA V6'!A241</f>
        <v>0</v>
      </c>
      <c r="B241" s="116">
        <f>'PLANTILLA V6'!B241</f>
        <v>0</v>
      </c>
      <c r="C241" s="125">
        <f>'PLANTILLA V6'!C241</f>
        <v>1</v>
      </c>
      <c r="D241" s="116" t="str">
        <f>'PLANTILLA V6'!D241</f>
        <v>pza</v>
      </c>
      <c r="E241" s="125">
        <v>0</v>
      </c>
      <c r="F241" s="116" t="b">
        <v>0</v>
      </c>
      <c r="G241" s="116" t="b">
        <v>0</v>
      </c>
      <c r="H241" s="116" t="b">
        <v>0</v>
      </c>
      <c r="I241" s="116" t="b">
        <v>0</v>
      </c>
      <c r="J241" s="119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22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5.75" customHeight="1" x14ac:dyDescent="0.9">
      <c r="A242" s="124">
        <f>'PLANTILLA V6'!A242</f>
        <v>0</v>
      </c>
      <c r="B242" s="116">
        <f>'PLANTILLA V6'!B242</f>
        <v>0</v>
      </c>
      <c r="C242" s="125">
        <f>'PLANTILLA V6'!C242</f>
        <v>1</v>
      </c>
      <c r="D242" s="116" t="str">
        <f>'PLANTILLA V6'!D242</f>
        <v>pza</v>
      </c>
      <c r="E242" s="125">
        <v>0</v>
      </c>
      <c r="F242" s="116" t="b">
        <v>0</v>
      </c>
      <c r="G242" s="116" t="b">
        <v>0</v>
      </c>
      <c r="H242" s="116" t="b">
        <v>0</v>
      </c>
      <c r="I242" s="116" t="b">
        <v>0</v>
      </c>
      <c r="J242" s="119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22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5.75" customHeight="1" x14ac:dyDescent="0.9">
      <c r="A243" s="124">
        <f>'PLANTILLA V6'!A243</f>
        <v>0</v>
      </c>
      <c r="B243" s="116">
        <f>'PLANTILLA V6'!B243</f>
        <v>0</v>
      </c>
      <c r="C243" s="125">
        <f>'PLANTILLA V6'!C243</f>
        <v>1</v>
      </c>
      <c r="D243" s="116" t="str">
        <f>'PLANTILLA V6'!D243</f>
        <v>pza</v>
      </c>
      <c r="E243" s="125">
        <v>0</v>
      </c>
      <c r="F243" s="116" t="b">
        <v>0</v>
      </c>
      <c r="G243" s="116" t="b">
        <v>0</v>
      </c>
      <c r="H243" s="116" t="b">
        <v>0</v>
      </c>
      <c r="I243" s="116" t="b">
        <v>0</v>
      </c>
      <c r="J243" s="119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22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5.75" customHeight="1" x14ac:dyDescent="0.9">
      <c r="A244" s="124">
        <f>'PLANTILLA V6'!A244</f>
        <v>0</v>
      </c>
      <c r="B244" s="116">
        <f>'PLANTILLA V6'!B244</f>
        <v>0</v>
      </c>
      <c r="C244" s="125">
        <f>'PLANTILLA V6'!C244</f>
        <v>1</v>
      </c>
      <c r="D244" s="116" t="str">
        <f>'PLANTILLA V6'!D244</f>
        <v>pza</v>
      </c>
      <c r="E244" s="125">
        <v>0</v>
      </c>
      <c r="F244" s="116" t="b">
        <v>0</v>
      </c>
      <c r="G244" s="116" t="b">
        <v>0</v>
      </c>
      <c r="H244" s="116" t="b">
        <v>0</v>
      </c>
      <c r="I244" s="116" t="b">
        <v>0</v>
      </c>
      <c r="J244" s="119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22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5.75" customHeight="1" x14ac:dyDescent="0.9">
      <c r="A245" s="124">
        <f>'PLANTILLA V6'!A245</f>
        <v>0</v>
      </c>
      <c r="B245" s="116">
        <f>'PLANTILLA V6'!B245</f>
        <v>0</v>
      </c>
      <c r="C245" s="125">
        <f>'PLANTILLA V6'!C245</f>
        <v>1</v>
      </c>
      <c r="D245" s="116" t="str">
        <f>'PLANTILLA V6'!D245</f>
        <v>pza</v>
      </c>
      <c r="E245" s="125">
        <v>0</v>
      </c>
      <c r="F245" s="116" t="b">
        <v>0</v>
      </c>
      <c r="G245" s="116" t="b">
        <v>0</v>
      </c>
      <c r="H245" s="116" t="b">
        <v>0</v>
      </c>
      <c r="I245" s="116" t="b">
        <v>0</v>
      </c>
      <c r="J245" s="119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22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5.75" customHeight="1" x14ac:dyDescent="0.9">
      <c r="A246" s="124">
        <f>'PLANTILLA V6'!A246</f>
        <v>0</v>
      </c>
      <c r="B246" s="116">
        <f>'PLANTILLA V6'!B246</f>
        <v>0</v>
      </c>
      <c r="C246" s="125">
        <f>'PLANTILLA V6'!C246</f>
        <v>1</v>
      </c>
      <c r="D246" s="116" t="str">
        <f>'PLANTILLA V6'!D246</f>
        <v>pza</v>
      </c>
      <c r="E246" s="125">
        <v>0</v>
      </c>
      <c r="F246" s="116" t="b">
        <v>0</v>
      </c>
      <c r="G246" s="116" t="b">
        <v>0</v>
      </c>
      <c r="H246" s="116" t="b">
        <v>0</v>
      </c>
      <c r="I246" s="116" t="b">
        <v>0</v>
      </c>
      <c r="J246" s="119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22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5.75" customHeight="1" x14ac:dyDescent="0.9">
      <c r="A247" s="124">
        <f>'PLANTILLA V6'!A247</f>
        <v>0</v>
      </c>
      <c r="B247" s="116">
        <f>'PLANTILLA V6'!B247</f>
        <v>0</v>
      </c>
      <c r="C247" s="125">
        <f>'PLANTILLA V6'!C247</f>
        <v>1</v>
      </c>
      <c r="D247" s="116" t="str">
        <f>'PLANTILLA V6'!D247</f>
        <v>pza</v>
      </c>
      <c r="E247" s="125">
        <v>0</v>
      </c>
      <c r="F247" s="116" t="b">
        <v>0</v>
      </c>
      <c r="G247" s="116" t="b">
        <v>0</v>
      </c>
      <c r="H247" s="116" t="b">
        <v>0</v>
      </c>
      <c r="I247" s="116" t="b">
        <v>0</v>
      </c>
      <c r="J247" s="119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22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5.75" customHeight="1" x14ac:dyDescent="0.9">
      <c r="A248" s="124">
        <f>'PLANTILLA V6'!A248</f>
        <v>0</v>
      </c>
      <c r="B248" s="116">
        <f>'PLANTILLA V6'!B248</f>
        <v>0</v>
      </c>
      <c r="C248" s="125">
        <f>'PLANTILLA V6'!C248</f>
        <v>1</v>
      </c>
      <c r="D248" s="116" t="str">
        <f>'PLANTILLA V6'!D248</f>
        <v>pza</v>
      </c>
      <c r="E248" s="125">
        <v>0</v>
      </c>
      <c r="F248" s="116" t="b">
        <v>0</v>
      </c>
      <c r="G248" s="116" t="b">
        <v>0</v>
      </c>
      <c r="H248" s="116" t="b">
        <v>0</v>
      </c>
      <c r="I248" s="116" t="b">
        <v>0</v>
      </c>
      <c r="J248" s="119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22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5.75" customHeight="1" x14ac:dyDescent="0.9">
      <c r="A249" s="124">
        <f>'PLANTILLA V6'!A249</f>
        <v>0</v>
      </c>
      <c r="B249" s="116">
        <f>'PLANTILLA V6'!B249</f>
        <v>0</v>
      </c>
      <c r="C249" s="125">
        <f>'PLANTILLA V6'!C249</f>
        <v>1</v>
      </c>
      <c r="D249" s="116" t="str">
        <f>'PLANTILLA V6'!D249</f>
        <v>pza</v>
      </c>
      <c r="E249" s="125">
        <v>0</v>
      </c>
      <c r="F249" s="116" t="b">
        <v>0</v>
      </c>
      <c r="G249" s="116" t="b">
        <v>0</v>
      </c>
      <c r="H249" s="116" t="b">
        <v>0</v>
      </c>
      <c r="I249" s="116" t="b">
        <v>0</v>
      </c>
      <c r="J249" s="119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22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5.75" customHeight="1" x14ac:dyDescent="0.9">
      <c r="A250" s="124">
        <f>'PLANTILLA V6'!A250</f>
        <v>0</v>
      </c>
      <c r="B250" s="116">
        <f>'PLANTILLA V6'!B250</f>
        <v>0</v>
      </c>
      <c r="C250" s="125">
        <f>'PLANTILLA V6'!C250</f>
        <v>1</v>
      </c>
      <c r="D250" s="116" t="str">
        <f>'PLANTILLA V6'!D250</f>
        <v>pza</v>
      </c>
      <c r="E250" s="125">
        <v>0</v>
      </c>
      <c r="F250" s="116" t="b">
        <v>0</v>
      </c>
      <c r="G250" s="116" t="b">
        <v>0</v>
      </c>
      <c r="H250" s="116" t="b">
        <v>0</v>
      </c>
      <c r="I250" s="116" t="b">
        <v>0</v>
      </c>
      <c r="J250" s="119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22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5.75" customHeight="1" x14ac:dyDescent="0.9">
      <c r="A251" s="124">
        <f>'PLANTILLA V6'!A251</f>
        <v>0</v>
      </c>
      <c r="B251" s="116">
        <f>'PLANTILLA V6'!B251</f>
        <v>0</v>
      </c>
      <c r="C251" s="125">
        <f>'PLANTILLA V6'!C251</f>
        <v>1</v>
      </c>
      <c r="D251" s="116" t="str">
        <f>'PLANTILLA V6'!D251</f>
        <v>pza</v>
      </c>
      <c r="E251" s="125">
        <v>0</v>
      </c>
      <c r="F251" s="116" t="b">
        <v>0</v>
      </c>
      <c r="G251" s="116" t="b">
        <v>0</v>
      </c>
      <c r="H251" s="116" t="b">
        <v>0</v>
      </c>
      <c r="I251" s="116" t="b">
        <v>0</v>
      </c>
      <c r="J251" s="119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22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5.75" customHeight="1" x14ac:dyDescent="0.9">
      <c r="A252" s="124">
        <f>'PLANTILLA V6'!A252</f>
        <v>0</v>
      </c>
      <c r="B252" s="116">
        <f>'PLANTILLA V6'!B252</f>
        <v>0</v>
      </c>
      <c r="C252" s="125">
        <f>'PLANTILLA V6'!C252</f>
        <v>1</v>
      </c>
      <c r="D252" s="116" t="str">
        <f>'PLANTILLA V6'!D252</f>
        <v>pza</v>
      </c>
      <c r="E252" s="125">
        <v>0</v>
      </c>
      <c r="F252" s="116" t="b">
        <v>0</v>
      </c>
      <c r="G252" s="116" t="b">
        <v>0</v>
      </c>
      <c r="H252" s="116" t="b">
        <v>0</v>
      </c>
      <c r="I252" s="116" t="b">
        <v>0</v>
      </c>
      <c r="J252" s="119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22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5.75" customHeight="1" x14ac:dyDescent="0.9">
      <c r="A253" s="124">
        <f>'PLANTILLA V6'!A253</f>
        <v>0</v>
      </c>
      <c r="B253" s="116">
        <f>'PLANTILLA V6'!B253</f>
        <v>0</v>
      </c>
      <c r="C253" s="125">
        <f>'PLANTILLA V6'!C253</f>
        <v>1</v>
      </c>
      <c r="D253" s="116" t="str">
        <f>'PLANTILLA V6'!D253</f>
        <v>pza</v>
      </c>
      <c r="E253" s="125">
        <v>0</v>
      </c>
      <c r="F253" s="116" t="b">
        <v>0</v>
      </c>
      <c r="G253" s="116" t="b">
        <v>0</v>
      </c>
      <c r="H253" s="116" t="b">
        <v>0</v>
      </c>
      <c r="I253" s="116" t="b">
        <v>0</v>
      </c>
      <c r="J253" s="119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22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5.75" customHeight="1" x14ac:dyDescent="0.9">
      <c r="A254" s="124">
        <f>'PLANTILLA V6'!A254</f>
        <v>0</v>
      </c>
      <c r="B254" s="116">
        <f>'PLANTILLA V6'!B254</f>
        <v>0</v>
      </c>
      <c r="C254" s="125">
        <f>'PLANTILLA V6'!C254</f>
        <v>1</v>
      </c>
      <c r="D254" s="116" t="str">
        <f>'PLANTILLA V6'!D254</f>
        <v>pza</v>
      </c>
      <c r="E254" s="125">
        <v>0</v>
      </c>
      <c r="F254" s="116" t="b">
        <v>0</v>
      </c>
      <c r="G254" s="116" t="b">
        <v>0</v>
      </c>
      <c r="H254" s="116" t="b">
        <v>0</v>
      </c>
      <c r="I254" s="116" t="b">
        <v>0</v>
      </c>
      <c r="J254" s="119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22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5.75" customHeight="1" x14ac:dyDescent="0.9">
      <c r="A255" s="124">
        <f>'PLANTILLA V6'!A255</f>
        <v>0</v>
      </c>
      <c r="B255" s="116">
        <f>'PLANTILLA V6'!B255</f>
        <v>0</v>
      </c>
      <c r="C255" s="125">
        <f>'PLANTILLA V6'!C255</f>
        <v>1</v>
      </c>
      <c r="D255" s="116" t="str">
        <f>'PLANTILLA V6'!D255</f>
        <v>pza</v>
      </c>
      <c r="E255" s="125">
        <v>0</v>
      </c>
      <c r="F255" s="116" t="b">
        <v>0</v>
      </c>
      <c r="G255" s="116" t="b">
        <v>0</v>
      </c>
      <c r="H255" s="116" t="b">
        <v>0</v>
      </c>
      <c r="I255" s="116" t="b">
        <v>0</v>
      </c>
      <c r="J255" s="119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22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5.75" customHeight="1" x14ac:dyDescent="0.9">
      <c r="A256" s="124">
        <f>'PLANTILLA V6'!A256</f>
        <v>0</v>
      </c>
      <c r="B256" s="116">
        <f>'PLANTILLA V6'!B256</f>
        <v>0</v>
      </c>
      <c r="C256" s="125">
        <f>'PLANTILLA V6'!C256</f>
        <v>1</v>
      </c>
      <c r="D256" s="116" t="str">
        <f>'PLANTILLA V6'!D256</f>
        <v>pza</v>
      </c>
      <c r="E256" s="125">
        <v>0</v>
      </c>
      <c r="F256" s="116" t="b">
        <v>0</v>
      </c>
      <c r="G256" s="116" t="b">
        <v>0</v>
      </c>
      <c r="H256" s="116" t="b">
        <v>0</v>
      </c>
      <c r="I256" s="116" t="b">
        <v>0</v>
      </c>
      <c r="J256" s="119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22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5.75" customHeight="1" x14ac:dyDescent="0.9">
      <c r="A257" s="124">
        <f>'PLANTILLA V6'!A257</f>
        <v>0</v>
      </c>
      <c r="B257" s="116">
        <f>'PLANTILLA V6'!B257</f>
        <v>0</v>
      </c>
      <c r="C257" s="125">
        <f>'PLANTILLA V6'!C257</f>
        <v>1</v>
      </c>
      <c r="D257" s="116" t="str">
        <f>'PLANTILLA V6'!D257</f>
        <v>pza</v>
      </c>
      <c r="E257" s="125">
        <v>0</v>
      </c>
      <c r="F257" s="116" t="b">
        <v>0</v>
      </c>
      <c r="G257" s="116" t="b">
        <v>0</v>
      </c>
      <c r="H257" s="116" t="b">
        <v>0</v>
      </c>
      <c r="I257" s="116" t="b">
        <v>0</v>
      </c>
      <c r="J257" s="119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22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5.75" customHeight="1" x14ac:dyDescent="0.9">
      <c r="A258" s="124">
        <f>'PLANTILLA V6'!A258</f>
        <v>0</v>
      </c>
      <c r="B258" s="116">
        <f>'PLANTILLA V6'!B258</f>
        <v>0</v>
      </c>
      <c r="C258" s="125">
        <f>'PLANTILLA V6'!C258</f>
        <v>1</v>
      </c>
      <c r="D258" s="116" t="str">
        <f>'PLANTILLA V6'!D258</f>
        <v>pza</v>
      </c>
      <c r="E258" s="125">
        <v>0</v>
      </c>
      <c r="F258" s="116" t="b">
        <v>0</v>
      </c>
      <c r="G258" s="116" t="b">
        <v>0</v>
      </c>
      <c r="H258" s="116" t="b">
        <v>0</v>
      </c>
      <c r="I258" s="116" t="b">
        <v>0</v>
      </c>
      <c r="J258" s="119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22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5.75" customHeight="1" x14ac:dyDescent="0.9">
      <c r="A259" s="124">
        <f>'PLANTILLA V6'!A259</f>
        <v>0</v>
      </c>
      <c r="B259" s="116">
        <f>'PLANTILLA V6'!B259</f>
        <v>0</v>
      </c>
      <c r="C259" s="125">
        <f>'PLANTILLA V6'!C259</f>
        <v>1</v>
      </c>
      <c r="D259" s="116" t="str">
        <f>'PLANTILLA V6'!D259</f>
        <v>pza</v>
      </c>
      <c r="E259" s="125">
        <v>0</v>
      </c>
      <c r="F259" s="116" t="b">
        <v>0</v>
      </c>
      <c r="G259" s="116" t="b">
        <v>0</v>
      </c>
      <c r="H259" s="116" t="b">
        <v>0</v>
      </c>
      <c r="I259" s="116" t="b">
        <v>0</v>
      </c>
      <c r="J259" s="119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22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5.75" customHeight="1" x14ac:dyDescent="0.9">
      <c r="A260" s="124">
        <f>'PLANTILLA V6'!A260</f>
        <v>0</v>
      </c>
      <c r="B260" s="116">
        <f>'PLANTILLA V6'!B260</f>
        <v>0</v>
      </c>
      <c r="C260" s="125">
        <f>'PLANTILLA V6'!C260</f>
        <v>1</v>
      </c>
      <c r="D260" s="116" t="str">
        <f>'PLANTILLA V6'!D260</f>
        <v>pza</v>
      </c>
      <c r="E260" s="125">
        <v>0</v>
      </c>
      <c r="F260" s="116" t="b">
        <v>0</v>
      </c>
      <c r="G260" s="116" t="b">
        <v>0</v>
      </c>
      <c r="H260" s="116" t="b">
        <v>0</v>
      </c>
      <c r="I260" s="116" t="b">
        <v>0</v>
      </c>
      <c r="J260" s="119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22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5.75" customHeight="1" x14ac:dyDescent="0.9">
      <c r="A261" s="124">
        <f>'PLANTILLA V6'!A261</f>
        <v>0</v>
      </c>
      <c r="B261" s="116">
        <f>'PLANTILLA V6'!B261</f>
        <v>0</v>
      </c>
      <c r="C261" s="125">
        <f>'PLANTILLA V6'!C261</f>
        <v>1</v>
      </c>
      <c r="D261" s="116" t="str">
        <f>'PLANTILLA V6'!D261</f>
        <v>pza</v>
      </c>
      <c r="E261" s="125">
        <v>0</v>
      </c>
      <c r="F261" s="116" t="b">
        <v>0</v>
      </c>
      <c r="G261" s="116" t="b">
        <v>0</v>
      </c>
      <c r="H261" s="116" t="b">
        <v>0</v>
      </c>
      <c r="I261" s="116" t="b">
        <v>0</v>
      </c>
      <c r="J261" s="119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22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5.75" customHeight="1" x14ac:dyDescent="0.9">
      <c r="A262" s="124">
        <f>'PLANTILLA V6'!A262</f>
        <v>0</v>
      </c>
      <c r="B262" s="116">
        <f>'PLANTILLA V6'!B262</f>
        <v>0</v>
      </c>
      <c r="C262" s="125">
        <f>'PLANTILLA V6'!C262</f>
        <v>1</v>
      </c>
      <c r="D262" s="116" t="str">
        <f>'PLANTILLA V6'!D262</f>
        <v>pza</v>
      </c>
      <c r="E262" s="125">
        <v>0</v>
      </c>
      <c r="F262" s="116" t="b">
        <v>0</v>
      </c>
      <c r="G262" s="116" t="b">
        <v>0</v>
      </c>
      <c r="H262" s="116" t="b">
        <v>0</v>
      </c>
      <c r="I262" s="116" t="b">
        <v>0</v>
      </c>
      <c r="J262" s="119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22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5.75" customHeight="1" x14ac:dyDescent="0.9">
      <c r="A263" s="124">
        <f>'PLANTILLA V6'!A263</f>
        <v>0</v>
      </c>
      <c r="B263" s="116">
        <f>'PLANTILLA V6'!B263</f>
        <v>0</v>
      </c>
      <c r="C263" s="125">
        <f>'PLANTILLA V6'!C263</f>
        <v>1</v>
      </c>
      <c r="D263" s="116" t="str">
        <f>'PLANTILLA V6'!D263</f>
        <v>pza</v>
      </c>
      <c r="E263" s="125">
        <v>0</v>
      </c>
      <c r="F263" s="116" t="b">
        <v>0</v>
      </c>
      <c r="G263" s="116" t="b">
        <v>0</v>
      </c>
      <c r="H263" s="116" t="b">
        <v>0</v>
      </c>
      <c r="I263" s="116" t="b">
        <v>0</v>
      </c>
      <c r="J263" s="119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22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5.75" customHeight="1" x14ac:dyDescent="0.9">
      <c r="A264" s="124">
        <f>'PLANTILLA V6'!A264</f>
        <v>0</v>
      </c>
      <c r="B264" s="116">
        <f>'PLANTILLA V6'!B264</f>
        <v>0</v>
      </c>
      <c r="C264" s="125">
        <f>'PLANTILLA V6'!C264</f>
        <v>1</v>
      </c>
      <c r="D264" s="116" t="str">
        <f>'PLANTILLA V6'!D264</f>
        <v>pza</v>
      </c>
      <c r="E264" s="125">
        <v>0</v>
      </c>
      <c r="F264" s="116" t="b">
        <v>0</v>
      </c>
      <c r="G264" s="116" t="b">
        <v>0</v>
      </c>
      <c r="H264" s="116" t="b">
        <v>0</v>
      </c>
      <c r="I264" s="116" t="b">
        <v>0</v>
      </c>
      <c r="J264" s="119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22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5.75" customHeight="1" x14ac:dyDescent="0.9">
      <c r="A265" s="124">
        <f>'PLANTILLA V6'!A265</f>
        <v>0</v>
      </c>
      <c r="B265" s="116">
        <f>'PLANTILLA V6'!B265</f>
        <v>0</v>
      </c>
      <c r="C265" s="125">
        <f>'PLANTILLA V6'!C265</f>
        <v>1</v>
      </c>
      <c r="D265" s="116" t="str">
        <f>'PLANTILLA V6'!D265</f>
        <v>pza</v>
      </c>
      <c r="E265" s="125">
        <v>0</v>
      </c>
      <c r="F265" s="116" t="b">
        <v>0</v>
      </c>
      <c r="G265" s="116" t="b">
        <v>0</v>
      </c>
      <c r="H265" s="116" t="b">
        <v>0</v>
      </c>
      <c r="I265" s="116" t="b">
        <v>0</v>
      </c>
      <c r="J265" s="119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22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5.75" customHeight="1" x14ac:dyDescent="0.9">
      <c r="A266" s="124">
        <f>'PLANTILLA V6'!A266</f>
        <v>0</v>
      </c>
      <c r="B266" s="116">
        <f>'PLANTILLA V6'!B266</f>
        <v>0</v>
      </c>
      <c r="C266" s="125">
        <f>'PLANTILLA V6'!C266</f>
        <v>1</v>
      </c>
      <c r="D266" s="116" t="str">
        <f>'PLANTILLA V6'!D266</f>
        <v>pza</v>
      </c>
      <c r="E266" s="125">
        <v>0</v>
      </c>
      <c r="F266" s="116" t="b">
        <v>0</v>
      </c>
      <c r="G266" s="116" t="b">
        <v>0</v>
      </c>
      <c r="H266" s="116" t="b">
        <v>0</v>
      </c>
      <c r="I266" s="116" t="b">
        <v>0</v>
      </c>
      <c r="J266" s="119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22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5.75" customHeight="1" x14ac:dyDescent="0.9">
      <c r="A267" s="124">
        <f>'PLANTILLA V6'!A267</f>
        <v>0</v>
      </c>
      <c r="B267" s="116">
        <f>'PLANTILLA V6'!B267</f>
        <v>0</v>
      </c>
      <c r="C267" s="125">
        <f>'PLANTILLA V6'!C267</f>
        <v>1</v>
      </c>
      <c r="D267" s="116" t="str">
        <f>'PLANTILLA V6'!D267</f>
        <v>pza</v>
      </c>
      <c r="E267" s="125">
        <v>0</v>
      </c>
      <c r="F267" s="116" t="b">
        <v>0</v>
      </c>
      <c r="G267" s="116" t="b">
        <v>0</v>
      </c>
      <c r="H267" s="116" t="b">
        <v>0</v>
      </c>
      <c r="I267" s="116" t="b">
        <v>0</v>
      </c>
      <c r="J267" s="119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22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5.75" customHeight="1" x14ac:dyDescent="0.9">
      <c r="A268" s="124">
        <f>'PLANTILLA V6'!A268</f>
        <v>0</v>
      </c>
      <c r="B268" s="116">
        <f>'PLANTILLA V6'!B268</f>
        <v>0</v>
      </c>
      <c r="C268" s="125">
        <f>'PLANTILLA V6'!C268</f>
        <v>1</v>
      </c>
      <c r="D268" s="116" t="str">
        <f>'PLANTILLA V6'!D268</f>
        <v>pza</v>
      </c>
      <c r="E268" s="125">
        <v>0</v>
      </c>
      <c r="F268" s="116" t="b">
        <v>0</v>
      </c>
      <c r="G268" s="116" t="b">
        <v>0</v>
      </c>
      <c r="H268" s="116" t="b">
        <v>0</v>
      </c>
      <c r="I268" s="116" t="b">
        <v>0</v>
      </c>
      <c r="J268" s="119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22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5.75" customHeight="1" x14ac:dyDescent="0.9">
      <c r="A269" s="112">
        <f>'PLANTILLA V6'!A269</f>
        <v>0</v>
      </c>
      <c r="B269" s="112">
        <f>'PLANTILLA V6'!B269</f>
        <v>0</v>
      </c>
      <c r="C269" s="125">
        <f>'PLANTILLA V6'!C269</f>
        <v>1</v>
      </c>
      <c r="D269" s="116" t="str">
        <f>'PLANTILLA V6'!D269</f>
        <v>pza</v>
      </c>
      <c r="E269" s="125">
        <v>0</v>
      </c>
      <c r="F269" s="116" t="b">
        <v>0</v>
      </c>
      <c r="G269" s="116" t="b">
        <v>0</v>
      </c>
      <c r="H269" s="116" t="b">
        <v>0</v>
      </c>
      <c r="I269" s="116" t="b">
        <v>0</v>
      </c>
      <c r="J269" s="119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22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5.75" customHeight="1" x14ac:dyDescent="0.9">
      <c r="A270" s="171" t="str">
        <f>'PLANTILLA V6'!A270</f>
        <v>Materiales de Reuso</v>
      </c>
      <c r="B270" s="141"/>
      <c r="C270" s="125">
        <f>'PLANTILLA V6'!C270</f>
        <v>1</v>
      </c>
      <c r="D270" s="116" t="str">
        <f>'PLANTILLA V6'!D270</f>
        <v>pza</v>
      </c>
      <c r="E270" s="125">
        <v>0</v>
      </c>
      <c r="F270" s="116" t="b">
        <v>0</v>
      </c>
      <c r="G270" s="116" t="b">
        <v>0</v>
      </c>
      <c r="H270" s="116" t="b">
        <v>0</v>
      </c>
      <c r="I270" s="116" t="b">
        <v>0</v>
      </c>
      <c r="J270" s="123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22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5.75" customHeight="1" x14ac:dyDescent="0.9">
      <c r="A271" s="124" t="str">
        <f>'PLANTILLA V6'!A271</f>
        <v>Re</v>
      </c>
      <c r="B271" s="124" t="str">
        <f>'PLANTILLA V6'!B271</f>
        <v>Cartón de 3 mm de espesor de 30 x 30 cm</v>
      </c>
      <c r="C271" s="125">
        <f>'PLANTILLA V6'!C271</f>
        <v>1</v>
      </c>
      <c r="D271" s="116" t="str">
        <f>'PLANTILLA V6'!D271</f>
        <v>pza</v>
      </c>
      <c r="E271" s="125">
        <v>0</v>
      </c>
      <c r="F271" s="116" t="b">
        <v>0</v>
      </c>
      <c r="G271" s="116" t="b">
        <v>0</v>
      </c>
      <c r="H271" s="116" t="b">
        <v>0</v>
      </c>
      <c r="I271" s="116" t="b">
        <v>0</v>
      </c>
      <c r="J271" s="119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5.75" customHeight="1" x14ac:dyDescent="0.9">
      <c r="A272" s="124" t="str">
        <f>'PLANTILLA V6'!A272</f>
        <v>Re</v>
      </c>
      <c r="B272" s="124" t="str">
        <f>'PLANTILLA V6'!B272</f>
        <v>Hojas de papel tamaño carta con un lado limpio</v>
      </c>
      <c r="C272" s="125">
        <f>'PLANTILLA V6'!C272</f>
        <v>1</v>
      </c>
      <c r="D272" s="116" t="str">
        <f>'PLANTILLA V6'!D272</f>
        <v>pza</v>
      </c>
      <c r="E272" s="125">
        <v>0</v>
      </c>
      <c r="F272" s="116" t="b">
        <v>0</v>
      </c>
      <c r="G272" s="116" t="b">
        <v>0</v>
      </c>
      <c r="H272" s="116" t="b">
        <v>0</v>
      </c>
      <c r="I272" s="116" t="b">
        <v>0</v>
      </c>
      <c r="J272" s="119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5.75" customHeight="1" x14ac:dyDescent="0.9">
      <c r="A273" s="124" t="str">
        <f>'PLANTILLA V6'!A273</f>
        <v>Re</v>
      </c>
      <c r="B273" s="124" t="str">
        <f>'PLANTILLA V6'!B273</f>
        <v>Bolsa de plástico oscura</v>
      </c>
      <c r="C273" s="125">
        <f>'PLANTILLA V6'!C273</f>
        <v>1</v>
      </c>
      <c r="D273" s="116" t="str">
        <f>'PLANTILLA V6'!D273</f>
        <v>pza</v>
      </c>
      <c r="E273" s="125">
        <v>0</v>
      </c>
      <c r="F273" s="116" t="b">
        <v>0</v>
      </c>
      <c r="G273" s="116" t="b">
        <v>0</v>
      </c>
      <c r="H273" s="116" t="b">
        <v>0</v>
      </c>
      <c r="I273" s="116" t="b">
        <v>0</v>
      </c>
      <c r="J273" s="119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5.75" customHeight="1" x14ac:dyDescent="0.9">
      <c r="A274" s="124" t="str">
        <f>'PLANTILLA V6'!A274</f>
        <v>Re</v>
      </c>
      <c r="B274" s="124" t="str">
        <f>'PLANTILLA V6'!B274</f>
        <v>Botella de PET de 250 ml</v>
      </c>
      <c r="C274" s="125">
        <f>'PLANTILLA V6'!C274</f>
        <v>1</v>
      </c>
      <c r="D274" s="116" t="str">
        <f>'PLANTILLA V6'!D274</f>
        <v>pza</v>
      </c>
      <c r="E274" s="125">
        <v>0</v>
      </c>
      <c r="F274" s="116" t="b">
        <v>0</v>
      </c>
      <c r="G274" s="116" t="b">
        <v>0</v>
      </c>
      <c r="H274" s="116" t="b">
        <v>0</v>
      </c>
      <c r="I274" s="116" t="b">
        <v>0</v>
      </c>
      <c r="J274" s="119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5.75" customHeight="1" x14ac:dyDescent="0.9">
      <c r="A275" s="124" t="str">
        <f>'PLANTILLA V6'!A275</f>
        <v>Re</v>
      </c>
      <c r="B275" s="124" t="str">
        <f>'PLANTILLA V6'!B275</f>
        <v>Botella de PET de 600 ml</v>
      </c>
      <c r="C275" s="125">
        <f>'PLANTILLA V6'!C275</f>
        <v>1</v>
      </c>
      <c r="D275" s="116" t="str">
        <f>'PLANTILLA V6'!D275</f>
        <v>pza</v>
      </c>
      <c r="E275" s="125">
        <v>0</v>
      </c>
      <c r="F275" s="116" t="b">
        <v>0</v>
      </c>
      <c r="G275" s="116" t="b">
        <v>0</v>
      </c>
      <c r="H275" s="116" t="b">
        <v>0</v>
      </c>
      <c r="I275" s="116" t="b">
        <v>0</v>
      </c>
      <c r="J275" s="119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5.75" customHeight="1" x14ac:dyDescent="0.9">
      <c r="A276" s="124" t="str">
        <f>'PLANTILLA V6'!A276</f>
        <v>Re</v>
      </c>
      <c r="B276" s="124" t="str">
        <f>'PLANTILLA V6'!B276</f>
        <v>Botella de PET de 1 l</v>
      </c>
      <c r="C276" s="125">
        <f>'PLANTILLA V6'!C276</f>
        <v>1</v>
      </c>
      <c r="D276" s="116" t="str">
        <f>'PLANTILLA V6'!D276</f>
        <v>pza</v>
      </c>
      <c r="E276" s="125">
        <v>0</v>
      </c>
      <c r="F276" s="116" t="b">
        <v>0</v>
      </c>
      <c r="G276" s="116" t="b">
        <v>0</v>
      </c>
      <c r="H276" s="116" t="b">
        <v>0</v>
      </c>
      <c r="I276" s="116" t="b">
        <v>0</v>
      </c>
      <c r="J276" s="119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5.75" customHeight="1" x14ac:dyDescent="0.9">
      <c r="A277" s="124" t="str">
        <f>'PLANTILLA V6'!A277</f>
        <v>Re</v>
      </c>
      <c r="B277" s="129" t="str">
        <f>'PLANTILLA V6'!B277</f>
        <v>Vaso de plástico desechable (250 ml)</v>
      </c>
      <c r="C277" s="125">
        <f>'PLANTILLA V6'!C277</f>
        <v>1</v>
      </c>
      <c r="D277" s="116" t="str">
        <f>'PLANTILLA V6'!D277</f>
        <v>pza</v>
      </c>
      <c r="E277" s="125">
        <v>0</v>
      </c>
      <c r="F277" s="116" t="b">
        <v>0</v>
      </c>
      <c r="G277" s="116" t="b">
        <v>0</v>
      </c>
      <c r="H277" s="116" t="b">
        <v>0</v>
      </c>
      <c r="I277" s="116" t="b">
        <v>0</v>
      </c>
      <c r="J277" s="119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5.75" customHeight="1" x14ac:dyDescent="0.9">
      <c r="A278" s="124" t="str">
        <f>'PLANTILLA V6'!A278</f>
        <v>Re</v>
      </c>
      <c r="B278" s="124" t="str">
        <f>'PLANTILLA V6'!B278</f>
        <v>Tetrapack de 250 ml</v>
      </c>
      <c r="C278" s="125">
        <f>'PLANTILLA V6'!C278</f>
        <v>1</v>
      </c>
      <c r="D278" s="116" t="str">
        <f>'PLANTILLA V6'!D278</f>
        <v>pza</v>
      </c>
      <c r="E278" s="125">
        <v>0</v>
      </c>
      <c r="F278" s="116" t="b">
        <v>0</v>
      </c>
      <c r="G278" s="116" t="b">
        <v>0</v>
      </c>
      <c r="H278" s="116" t="b">
        <v>0</v>
      </c>
      <c r="I278" s="116" t="b">
        <v>0</v>
      </c>
      <c r="J278" s="119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5.75" customHeight="1" x14ac:dyDescent="0.9">
      <c r="A279" s="124" t="str">
        <f>'PLANTILLA V6'!A279</f>
        <v>Re</v>
      </c>
      <c r="B279" s="124" t="str">
        <f>'PLANTILLA V6'!B279</f>
        <v>Tetrapack de 500 ml</v>
      </c>
      <c r="C279" s="125">
        <f>'PLANTILLA V6'!C279</f>
        <v>1</v>
      </c>
      <c r="D279" s="116" t="str">
        <f>'PLANTILLA V6'!D279</f>
        <v>pza</v>
      </c>
      <c r="E279" s="125">
        <v>0</v>
      </c>
      <c r="F279" s="116" t="b">
        <v>0</v>
      </c>
      <c r="G279" s="116" t="b">
        <v>0</v>
      </c>
      <c r="H279" s="116" t="b">
        <v>0</v>
      </c>
      <c r="I279" s="116" t="b">
        <v>0</v>
      </c>
      <c r="J279" s="119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5.75" customHeight="1" x14ac:dyDescent="0.9">
      <c r="A280" s="124" t="str">
        <f>'PLANTILLA V6'!A280</f>
        <v>Re</v>
      </c>
      <c r="B280" s="124" t="str">
        <f>'PLANTILLA V6'!B280</f>
        <v>Tetrapack de 1 l</v>
      </c>
      <c r="C280" s="125">
        <f>'PLANTILLA V6'!C280</f>
        <v>1</v>
      </c>
      <c r="D280" s="116" t="str">
        <f>'PLANTILLA V6'!D280</f>
        <v>pza</v>
      </c>
      <c r="E280" s="125">
        <v>0</v>
      </c>
      <c r="F280" s="116" t="b">
        <v>0</v>
      </c>
      <c r="G280" s="116" t="b">
        <v>0</v>
      </c>
      <c r="H280" s="116" t="b">
        <v>0</v>
      </c>
      <c r="I280" s="116" t="b">
        <v>0</v>
      </c>
      <c r="J280" s="119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5.75" customHeight="1" x14ac:dyDescent="0.9">
      <c r="A281" s="124" t="str">
        <f>'PLANTILLA V6'!A281</f>
        <v>Re</v>
      </c>
      <c r="B281" s="124" t="str">
        <f>'PLANTILLA V6'!B281</f>
        <v>Tubo de cartón de papel de baño</v>
      </c>
      <c r="C281" s="125">
        <f>'PLANTILLA V6'!C281</f>
        <v>1</v>
      </c>
      <c r="D281" s="116" t="str">
        <f>'PLANTILLA V6'!D281</f>
        <v>pza</v>
      </c>
      <c r="E281" s="125">
        <v>0</v>
      </c>
      <c r="F281" s="116" t="b">
        <v>0</v>
      </c>
      <c r="G281" s="116" t="b">
        <v>0</v>
      </c>
      <c r="H281" s="116" t="b">
        <v>0</v>
      </c>
      <c r="I281" s="116" t="b">
        <v>0</v>
      </c>
      <c r="J281" s="119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5.75" customHeight="1" x14ac:dyDescent="0.9">
      <c r="A282" s="124" t="str">
        <f>'PLANTILLA V6'!A282</f>
        <v>Re</v>
      </c>
      <c r="B282" s="124" t="str">
        <f>'PLANTILLA V6'!B282</f>
        <v>Periódico</v>
      </c>
      <c r="C282" s="125">
        <f>'PLANTILLA V6'!C282</f>
        <v>1</v>
      </c>
      <c r="D282" s="116" t="str">
        <f>'PLANTILLA V6'!D282</f>
        <v>pza</v>
      </c>
      <c r="E282" s="125">
        <v>0</v>
      </c>
      <c r="F282" s="116" t="b">
        <v>0</v>
      </c>
      <c r="G282" s="116" t="b">
        <v>0</v>
      </c>
      <c r="H282" s="116" t="b">
        <v>0</v>
      </c>
      <c r="I282" s="116" t="b">
        <v>0</v>
      </c>
      <c r="J282" s="119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5.75" customHeight="1" x14ac:dyDescent="0.9">
      <c r="A283" s="124" t="str">
        <f>'PLANTILLA V6'!A283</f>
        <v>Re</v>
      </c>
      <c r="B283" s="124" t="str">
        <f>'PLANTILLA V6'!B283</f>
        <v>Tela de reúso (tamaño de 1 playera aproximadamente)</v>
      </c>
      <c r="C283" s="125">
        <f>'PLANTILLA V6'!C283</f>
        <v>1</v>
      </c>
      <c r="D283" s="116" t="str">
        <f>'PLANTILLA V6'!D283</f>
        <v>pza</v>
      </c>
      <c r="E283" s="125">
        <v>0</v>
      </c>
      <c r="F283" s="116" t="b">
        <v>0</v>
      </c>
      <c r="G283" s="116" t="b">
        <v>0</v>
      </c>
      <c r="H283" s="116" t="b">
        <v>0</v>
      </c>
      <c r="I283" s="116" t="b">
        <v>0</v>
      </c>
      <c r="J283" s="119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5.75" customHeight="1" x14ac:dyDescent="0.9">
      <c r="A284" s="70" t="str">
        <f>'PLANTILLA V6'!A284</f>
        <v>Re</v>
      </c>
      <c r="B284" s="70" t="str">
        <f>'PLANTILLA V6'!B284</f>
        <v>Caja de cereal o cartón delgado (caja de 300 g) aproximadamente</v>
      </c>
      <c r="C284" s="37">
        <f>'PLANTILLA V6'!C284</f>
        <v>1</v>
      </c>
      <c r="D284" s="74" t="str">
        <f>'PLANTILLA V6'!D284</f>
        <v>pza</v>
      </c>
      <c r="E284" s="37">
        <v>1</v>
      </c>
      <c r="F284" s="74" t="b">
        <v>0</v>
      </c>
      <c r="G284" s="74" t="b">
        <v>0</v>
      </c>
      <c r="H284" s="74" t="b">
        <v>1</v>
      </c>
      <c r="I284" s="74" t="b">
        <v>0</v>
      </c>
      <c r="J284" s="119" cm="1">
        <f t="array" ref="J284">_xlfn.IFS(LEN(A284)&gt;2,A285,SUM(E284:I284)=0,0,F284,$F$7*F284*E284,G284,$G$7*G284*E284,AND(H284,A284="Co"),$H$7*H284*E284,AND(H284,A284="Re"),$H$7*H284*E284,H284,$J$7*H284*E284,I284,$I$7*I284*E284)</f>
        <v>5.75</v>
      </c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 x14ac:dyDescent="0.9">
      <c r="A285" s="124" t="str">
        <f>'PLANTILLA V6'!A285</f>
        <v>Re</v>
      </c>
      <c r="B285" s="124" t="str">
        <f>'PLANTILLA V6'!B285</f>
        <v xml:space="preserve">Taparrosca de botella de PET 3 cm de diámetro </v>
      </c>
      <c r="C285" s="125">
        <f>'PLANTILLA V6'!C285</f>
        <v>1</v>
      </c>
      <c r="D285" s="116" t="str">
        <f>'PLANTILLA V6'!D285</f>
        <v>pza</v>
      </c>
      <c r="E285" s="125">
        <v>0</v>
      </c>
      <c r="F285" s="116" t="b">
        <v>0</v>
      </c>
      <c r="G285" s="116" t="b">
        <v>0</v>
      </c>
      <c r="H285" s="116" t="b">
        <v>0</v>
      </c>
      <c r="I285" s="116" t="b">
        <v>0</v>
      </c>
      <c r="J285" s="119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5.75" customHeight="1" x14ac:dyDescent="0.9">
      <c r="A286" s="124" t="str">
        <f>'PLANTILLA V6'!A286</f>
        <v>Re</v>
      </c>
      <c r="B286" s="124" t="str">
        <f>'PLANTILLA V6'!B286</f>
        <v>Taparrosca de 5 cm de diámetro aproximadamente (tipo garrafón)</v>
      </c>
      <c r="C286" s="125">
        <f>'PLANTILLA V6'!C286</f>
        <v>1</v>
      </c>
      <c r="D286" s="116" t="str">
        <f>'PLANTILLA V6'!D286</f>
        <v>pza</v>
      </c>
      <c r="E286" s="125">
        <v>0</v>
      </c>
      <c r="F286" s="116" t="b">
        <v>0</v>
      </c>
      <c r="G286" s="116" t="b">
        <v>0</v>
      </c>
      <c r="H286" s="116" t="b">
        <v>0</v>
      </c>
      <c r="I286" s="116" t="b">
        <v>0</v>
      </c>
      <c r="J286" s="119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5.75" customHeight="1" x14ac:dyDescent="0.9">
      <c r="A287" s="124" t="str">
        <f>'PLANTILLA V6'!A287</f>
        <v>Re</v>
      </c>
      <c r="B287" s="124" t="str">
        <f>'PLANTILLA V6'!B287</f>
        <v>Tapa de 10 cm de diámetro  aproximadamente</v>
      </c>
      <c r="C287" s="125">
        <f>'PLANTILLA V6'!C287</f>
        <v>1</v>
      </c>
      <c r="D287" s="116" t="str">
        <f>'PLANTILLA V6'!D287</f>
        <v>pza</v>
      </c>
      <c r="E287" s="125">
        <v>0</v>
      </c>
      <c r="F287" s="116" t="b">
        <v>0</v>
      </c>
      <c r="G287" s="116" t="b">
        <v>0</v>
      </c>
      <c r="H287" s="116" t="b">
        <v>0</v>
      </c>
      <c r="I287" s="116" t="b">
        <v>0</v>
      </c>
      <c r="J287" s="119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5.75" customHeight="1" x14ac:dyDescent="0.9">
      <c r="A288" s="124" t="str">
        <f>'PLANTILLA V6'!A288</f>
        <v>Re</v>
      </c>
      <c r="B288" s="124" t="str">
        <f>'PLANTILLA V6'!B288</f>
        <v>Lija para madera grado 60</v>
      </c>
      <c r="C288" s="125">
        <f>'PLANTILLA V6'!C288</f>
        <v>1</v>
      </c>
      <c r="D288" s="116" t="str">
        <f>'PLANTILLA V6'!D288</f>
        <v>pza</v>
      </c>
      <c r="E288" s="125">
        <v>0</v>
      </c>
      <c r="F288" s="116" t="b">
        <v>0</v>
      </c>
      <c r="G288" s="116" t="b">
        <v>0</v>
      </c>
      <c r="H288" s="116" t="b">
        <v>0</v>
      </c>
      <c r="I288" s="116" t="b">
        <v>0</v>
      </c>
      <c r="J288" s="119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5.75" customHeight="1" x14ac:dyDescent="0.9">
      <c r="A289" s="116" t="str">
        <f>'PLANTILLA V6'!A289</f>
        <v>Re</v>
      </c>
      <c r="B289" s="116" t="str">
        <f>'PLANTILLA V6'!B289</f>
        <v>Plato de plástico de 20 cm de diámetro (aproximadamente)</v>
      </c>
      <c r="C289" s="125">
        <f>'PLANTILLA V6'!C289</f>
        <v>1</v>
      </c>
      <c r="D289" s="116" t="str">
        <f>'PLANTILLA V6'!D289</f>
        <v>pza</v>
      </c>
      <c r="E289" s="125">
        <v>0</v>
      </c>
      <c r="F289" s="116" t="b">
        <v>0</v>
      </c>
      <c r="G289" s="116" t="b">
        <v>0</v>
      </c>
      <c r="H289" s="116" t="b">
        <v>0</v>
      </c>
      <c r="I289" s="116" t="b">
        <v>0</v>
      </c>
      <c r="J289" s="119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22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5.75" customHeight="1" x14ac:dyDescent="0.9">
      <c r="A290" s="116" t="str">
        <f>'PLANTILLA V6'!A290</f>
        <v>Re</v>
      </c>
      <c r="B290" s="116" t="str">
        <f>'PLANTILLA V6'!B290</f>
        <v>Envase redondo de plástico de 500 ml aprox (tipo crema o de yogurt)</v>
      </c>
      <c r="C290" s="125">
        <f>'PLANTILLA V6'!C290</f>
        <v>1</v>
      </c>
      <c r="D290" s="116" t="str">
        <f>'PLANTILLA V6'!D290</f>
        <v>pza</v>
      </c>
      <c r="E290" s="125">
        <v>0</v>
      </c>
      <c r="F290" s="116" t="b">
        <v>0</v>
      </c>
      <c r="G290" s="116" t="b">
        <v>0</v>
      </c>
      <c r="H290" s="116" t="b">
        <v>0</v>
      </c>
      <c r="I290" s="116" t="b">
        <v>0</v>
      </c>
      <c r="J290" s="119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5.75" customHeight="1" x14ac:dyDescent="0.9">
      <c r="A291" s="116" t="str">
        <f>'PLANTILLA V6'!A291</f>
        <v>Re</v>
      </c>
      <c r="B291" s="116" t="str">
        <f>'PLANTILLA V6'!B291</f>
        <v>Cajita rectangular pequeña tamaño aprox: 11 x 5 cm x 1 cm (tipo de medicamento)</v>
      </c>
      <c r="C291" s="125">
        <f>'PLANTILLA V6'!C291</f>
        <v>1</v>
      </c>
      <c r="D291" s="116" t="str">
        <f>'PLANTILLA V6'!D291</f>
        <v>pza</v>
      </c>
      <c r="E291" s="125">
        <v>0</v>
      </c>
      <c r="F291" s="116" t="b">
        <v>0</v>
      </c>
      <c r="G291" s="116" t="b">
        <v>0</v>
      </c>
      <c r="H291" s="116" t="b">
        <v>0</v>
      </c>
      <c r="I291" s="116" t="b">
        <v>0</v>
      </c>
      <c r="J291" s="119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5.75" customHeight="1" x14ac:dyDescent="0.9">
      <c r="A292" s="116" t="str">
        <f>'PLANTILLA V6'!A292</f>
        <v>Re</v>
      </c>
      <c r="B292" s="116" t="str">
        <f>'PLANTILLA V6'!B292</f>
        <v>Cajita cuadrada tamaño aprox: 11 cm (tipo Kleenex)</v>
      </c>
      <c r="C292" s="125">
        <f>'PLANTILLA V6'!C292</f>
        <v>1</v>
      </c>
      <c r="D292" s="116" t="str">
        <f>'PLANTILLA V6'!D292</f>
        <v>pza</v>
      </c>
      <c r="E292" s="125">
        <v>0</v>
      </c>
      <c r="F292" s="116" t="b">
        <v>0</v>
      </c>
      <c r="G292" s="116" t="b">
        <v>0</v>
      </c>
      <c r="H292" s="116" t="b">
        <v>0</v>
      </c>
      <c r="I292" s="116" t="b">
        <v>0</v>
      </c>
      <c r="J292" s="119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5.75" customHeight="1" x14ac:dyDescent="0.9">
      <c r="A293" s="116" t="str">
        <f>'PLANTILLA V6'!A293</f>
        <v>Re</v>
      </c>
      <c r="B293" s="116" t="str">
        <f>'PLANTILLA V6'!B293</f>
        <v>Popote</v>
      </c>
      <c r="C293" s="125">
        <f>'PLANTILLA V6'!C293</f>
        <v>1</v>
      </c>
      <c r="D293" s="116" t="str">
        <f>'PLANTILLA V6'!D293</f>
        <v>pza</v>
      </c>
      <c r="E293" s="125">
        <v>0</v>
      </c>
      <c r="F293" s="116" t="b">
        <v>0</v>
      </c>
      <c r="G293" s="116" t="b">
        <v>0</v>
      </c>
      <c r="H293" s="116" t="b">
        <v>0</v>
      </c>
      <c r="I293" s="116" t="b">
        <v>0</v>
      </c>
      <c r="J293" s="119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5.75" customHeight="1" x14ac:dyDescent="0.9">
      <c r="A294" s="116" t="str">
        <f>'PLANTILLA V6'!A294</f>
        <v>Re</v>
      </c>
      <c r="B294" s="116" t="str">
        <f>'PLANTILLA V6'!B294</f>
        <v>Plastinudos o cincho de alambre (tipo sujetador para pan)</v>
      </c>
      <c r="C294" s="125">
        <f>'PLANTILLA V6'!C294</f>
        <v>1</v>
      </c>
      <c r="D294" s="116" t="str">
        <f>'PLANTILLA V6'!D294</f>
        <v>pza</v>
      </c>
      <c r="E294" s="125">
        <v>0</v>
      </c>
      <c r="F294" s="116" t="b">
        <v>0</v>
      </c>
      <c r="G294" s="116" t="b">
        <v>0</v>
      </c>
      <c r="H294" s="116" t="b">
        <v>0</v>
      </c>
      <c r="I294" s="116" t="b">
        <v>0</v>
      </c>
      <c r="J294" s="119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5.75" customHeight="1" x14ac:dyDescent="0.9">
      <c r="A295" s="116" t="str">
        <f>'PLANTILLA V6'!A295</f>
        <v>Re</v>
      </c>
      <c r="B295" s="116" t="str">
        <f>'PLANTILLA V6'!B295</f>
        <v>Cuchara desechable</v>
      </c>
      <c r="C295" s="125">
        <f>'PLANTILLA V6'!C295</f>
        <v>1</v>
      </c>
      <c r="D295" s="116" t="str">
        <f>'PLANTILLA V6'!D295</f>
        <v>pza</v>
      </c>
      <c r="E295" s="125">
        <v>0</v>
      </c>
      <c r="F295" s="116" t="b">
        <v>0</v>
      </c>
      <c r="G295" s="116" t="b">
        <v>0</v>
      </c>
      <c r="H295" s="116" t="b">
        <v>0</v>
      </c>
      <c r="I295" s="116" t="b">
        <v>0</v>
      </c>
      <c r="J295" s="119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5.75" customHeight="1" x14ac:dyDescent="0.9">
      <c r="A296" s="116" t="str">
        <f>'PLANTILLA V6'!A296</f>
        <v>Re</v>
      </c>
      <c r="B296" s="116" t="str">
        <f>'PLANTILLA V6'!B296</f>
        <v>Caja de cartón de zapátos o similar</v>
      </c>
      <c r="C296" s="125">
        <f>'PLANTILLA V6'!C296</f>
        <v>1</v>
      </c>
      <c r="D296" s="116" t="str">
        <f>'PLANTILLA V6'!D296</f>
        <v>pza</v>
      </c>
      <c r="E296" s="125">
        <v>0</v>
      </c>
      <c r="F296" s="116" t="b">
        <v>0</v>
      </c>
      <c r="G296" s="116" t="b">
        <v>0</v>
      </c>
      <c r="H296" s="116" t="b">
        <v>0</v>
      </c>
      <c r="I296" s="116" t="b">
        <v>0</v>
      </c>
      <c r="J296" s="119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5.75" customHeight="1" x14ac:dyDescent="0.9">
      <c r="A297" s="116" t="str">
        <f>'PLANTILLA V6'!A297</f>
        <v>Re</v>
      </c>
      <c r="B297" s="116" t="str">
        <f>'PLANTILLA V6'!B297</f>
        <v xml:space="preserve">Caja de cartón de 3mm espesor de 65 x 55 x 35 cm aproximadamente </v>
      </c>
      <c r="C297" s="125">
        <f>'PLANTILLA V6'!C297</f>
        <v>1</v>
      </c>
      <c r="D297" s="116" t="str">
        <f>'PLANTILLA V6'!D297</f>
        <v>pza</v>
      </c>
      <c r="E297" s="125">
        <v>0</v>
      </c>
      <c r="F297" s="116" t="b">
        <v>0</v>
      </c>
      <c r="G297" s="116" t="b">
        <v>0</v>
      </c>
      <c r="H297" s="116" t="b">
        <v>0</v>
      </c>
      <c r="I297" s="116" t="b">
        <v>0</v>
      </c>
      <c r="J297" s="119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5.75" customHeight="1" x14ac:dyDescent="0.9">
      <c r="A298" s="116" t="str">
        <f>'PLANTILLA V6'!A298</f>
        <v>Re</v>
      </c>
      <c r="B298" s="116" t="str">
        <f>'PLANTILLA V6'!B298</f>
        <v>Lámina de cartón de 3mm de espesor de 95 x 65 cm</v>
      </c>
      <c r="C298" s="125">
        <f>'PLANTILLA V6'!C298</f>
        <v>1</v>
      </c>
      <c r="D298" s="116" t="str">
        <f>'PLANTILLA V6'!D298</f>
        <v>pza</v>
      </c>
      <c r="E298" s="125">
        <v>0</v>
      </c>
      <c r="F298" s="116" t="b">
        <v>0</v>
      </c>
      <c r="G298" s="116" t="b">
        <v>0</v>
      </c>
      <c r="H298" s="116" t="b">
        <v>0</v>
      </c>
      <c r="I298" s="116" t="b">
        <v>0</v>
      </c>
      <c r="J298" s="119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5.75" customHeight="1" x14ac:dyDescent="0.9">
      <c r="A299" s="116" t="str">
        <f>'PLANTILLA V6'!A299</f>
        <v>Re</v>
      </c>
      <c r="B299" s="116" t="str">
        <f>'PLANTILLA V6'!B299</f>
        <v>Hojas de plantas</v>
      </c>
      <c r="C299" s="125">
        <f>'PLANTILLA V6'!C299</f>
        <v>1</v>
      </c>
      <c r="D299" s="116" t="str">
        <f>'PLANTILLA V6'!D299</f>
        <v>pza</v>
      </c>
      <c r="E299" s="125">
        <v>0</v>
      </c>
      <c r="F299" s="116" t="b">
        <v>0</v>
      </c>
      <c r="G299" s="116" t="b">
        <v>0</v>
      </c>
      <c r="H299" s="116" t="b">
        <v>0</v>
      </c>
      <c r="I299" s="116" t="b">
        <v>0</v>
      </c>
      <c r="J299" s="119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5.75" customHeight="1" x14ac:dyDescent="0.9">
      <c r="A300" s="112" t="str">
        <f>'PLANTILLA V6'!A300</f>
        <v>Re</v>
      </c>
      <c r="B300" s="112" t="str">
        <f>'PLANTILLA V6'!B300</f>
        <v>Papel Kraft</v>
      </c>
      <c r="C300" s="125">
        <f>'PLANTILLA V6'!C300</f>
        <v>1</v>
      </c>
      <c r="D300" s="116" t="str">
        <f>'PLANTILLA V6'!D300</f>
        <v>metro</v>
      </c>
      <c r="E300" s="125">
        <v>0</v>
      </c>
      <c r="F300" s="116" t="b">
        <v>0</v>
      </c>
      <c r="G300" s="116" t="b">
        <v>0</v>
      </c>
      <c r="H300" s="116" t="b">
        <v>0</v>
      </c>
      <c r="I300" s="116" t="b">
        <v>0</v>
      </c>
      <c r="J300" s="119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22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5.75" customHeight="1" x14ac:dyDescent="0.9">
      <c r="A301" s="112" t="str">
        <f>'PLANTILLA V6'!A301</f>
        <v>Re</v>
      </c>
      <c r="B301" s="112">
        <f>'PLANTILLA V6'!B301</f>
        <v>0</v>
      </c>
      <c r="C301" s="125">
        <f>'PLANTILLA V6'!C301</f>
        <v>1</v>
      </c>
      <c r="D301" s="116" t="str">
        <f>'PLANTILLA V6'!D301</f>
        <v>pza</v>
      </c>
      <c r="E301" s="125">
        <v>0</v>
      </c>
      <c r="F301" s="116" t="b">
        <v>0</v>
      </c>
      <c r="G301" s="116" t="b">
        <v>0</v>
      </c>
      <c r="H301" s="116" t="b">
        <v>0</v>
      </c>
      <c r="I301" s="116" t="b">
        <v>0</v>
      </c>
      <c r="J301" s="119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22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5.75" customHeight="1" x14ac:dyDescent="0.9">
      <c r="A302" s="116">
        <f>'PLANTILLA V6'!A302</f>
        <v>0</v>
      </c>
      <c r="B302" s="116">
        <f>'PLANTILLA V6'!B302</f>
        <v>0</v>
      </c>
      <c r="C302" s="125">
        <f>'PLANTILLA V6'!C302</f>
        <v>1</v>
      </c>
      <c r="D302" s="116" t="str">
        <f>'PLANTILLA V6'!D302</f>
        <v>pza</v>
      </c>
      <c r="E302" s="125">
        <v>0</v>
      </c>
      <c r="F302" s="116" t="b">
        <v>0</v>
      </c>
      <c r="G302" s="116" t="b">
        <v>0</v>
      </c>
      <c r="H302" s="116" t="b">
        <v>0</v>
      </c>
      <c r="I302" s="116" t="b">
        <v>0</v>
      </c>
      <c r="J302" s="119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5.75" customHeight="1" x14ac:dyDescent="0.9">
      <c r="A303" s="116">
        <f>'PLANTILLA V6'!A303</f>
        <v>0</v>
      </c>
      <c r="B303" s="116">
        <f>'PLANTILLA V6'!B303</f>
        <v>0</v>
      </c>
      <c r="C303" s="125">
        <f>'PLANTILLA V6'!C303</f>
        <v>1</v>
      </c>
      <c r="D303" s="116" t="str">
        <f>'PLANTILLA V6'!D303</f>
        <v>pza</v>
      </c>
      <c r="E303" s="125">
        <v>0</v>
      </c>
      <c r="F303" s="116" t="b">
        <v>0</v>
      </c>
      <c r="G303" s="116" t="b">
        <v>0</v>
      </c>
      <c r="H303" s="116" t="b">
        <v>0</v>
      </c>
      <c r="I303" s="116" t="b">
        <v>0</v>
      </c>
      <c r="J303" s="119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5.75" customHeight="1" x14ac:dyDescent="0.9">
      <c r="A304" s="116">
        <f>'PLANTILLA V6'!A304</f>
        <v>0</v>
      </c>
      <c r="B304" s="116">
        <f>'PLANTILLA V6'!B304</f>
        <v>0</v>
      </c>
      <c r="C304" s="125">
        <f>'PLANTILLA V6'!C304</f>
        <v>1</v>
      </c>
      <c r="D304" s="116" t="str">
        <f>'PLANTILLA V6'!D304</f>
        <v>pza</v>
      </c>
      <c r="E304" s="125">
        <v>0</v>
      </c>
      <c r="F304" s="116" t="b">
        <v>0</v>
      </c>
      <c r="G304" s="116" t="b">
        <v>0</v>
      </c>
      <c r="H304" s="116" t="b">
        <v>0</v>
      </c>
      <c r="I304" s="116" t="b">
        <v>0</v>
      </c>
      <c r="J304" s="119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5.75" customHeight="1" x14ac:dyDescent="0.9">
      <c r="A305" s="116">
        <f>'PLANTILLA V6'!A305</f>
        <v>0</v>
      </c>
      <c r="B305" s="116">
        <f>'PLANTILLA V6'!B305</f>
        <v>0</v>
      </c>
      <c r="C305" s="125">
        <f>'PLANTILLA V6'!C305</f>
        <v>1</v>
      </c>
      <c r="D305" s="116" t="str">
        <f>'PLANTILLA V6'!D305</f>
        <v>pza</v>
      </c>
      <c r="E305" s="125">
        <v>0</v>
      </c>
      <c r="F305" s="116" t="b">
        <v>0</v>
      </c>
      <c r="G305" s="116" t="b">
        <v>0</v>
      </c>
      <c r="H305" s="116" t="b">
        <v>0</v>
      </c>
      <c r="I305" s="116" t="b">
        <v>0</v>
      </c>
      <c r="J305" s="119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5.75" customHeight="1" x14ac:dyDescent="0.9">
      <c r="A306" s="116">
        <f>'PLANTILLA V6'!A306</f>
        <v>0</v>
      </c>
      <c r="B306" s="116">
        <f>'PLANTILLA V6'!B306</f>
        <v>0</v>
      </c>
      <c r="C306" s="125">
        <f>'PLANTILLA V6'!C306</f>
        <v>1</v>
      </c>
      <c r="D306" s="116" t="str">
        <f>'PLANTILLA V6'!D306</f>
        <v>pza</v>
      </c>
      <c r="E306" s="125">
        <v>0</v>
      </c>
      <c r="F306" s="116" t="b">
        <v>0</v>
      </c>
      <c r="G306" s="116" t="b">
        <v>0</v>
      </c>
      <c r="H306" s="116" t="b">
        <v>0</v>
      </c>
      <c r="I306" s="116" t="b">
        <v>0</v>
      </c>
      <c r="J306" s="119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5.75" customHeight="1" x14ac:dyDescent="0.9">
      <c r="A307" s="116">
        <f>'PLANTILLA V6'!A307</f>
        <v>0</v>
      </c>
      <c r="B307" s="116">
        <f>'PLANTILLA V6'!B307</f>
        <v>0</v>
      </c>
      <c r="C307" s="125">
        <f>'PLANTILLA V6'!C307</f>
        <v>1</v>
      </c>
      <c r="D307" s="116" t="str">
        <f>'PLANTILLA V6'!D307</f>
        <v>pza</v>
      </c>
      <c r="E307" s="125">
        <v>0</v>
      </c>
      <c r="F307" s="116" t="b">
        <v>0</v>
      </c>
      <c r="G307" s="116" t="b">
        <v>0</v>
      </c>
      <c r="H307" s="116" t="b">
        <v>0</v>
      </c>
      <c r="I307" s="116" t="b">
        <v>0</v>
      </c>
      <c r="J307" s="119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5.75" customHeight="1" x14ac:dyDescent="0.9">
      <c r="A308" s="116">
        <f>'PLANTILLA V6'!A308</f>
        <v>0</v>
      </c>
      <c r="B308" s="116">
        <f>'PLANTILLA V6'!B308</f>
        <v>0</v>
      </c>
      <c r="C308" s="125">
        <f>'PLANTILLA V6'!C308</f>
        <v>1</v>
      </c>
      <c r="D308" s="116" t="str">
        <f>'PLANTILLA V6'!D308</f>
        <v>pza</v>
      </c>
      <c r="E308" s="125">
        <v>0</v>
      </c>
      <c r="F308" s="116" t="b">
        <v>0</v>
      </c>
      <c r="G308" s="116" t="b">
        <v>0</v>
      </c>
      <c r="H308" s="116" t="b">
        <v>0</v>
      </c>
      <c r="I308" s="116" t="b">
        <v>0</v>
      </c>
      <c r="J308" s="119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5.75" customHeight="1" x14ac:dyDescent="0.9">
      <c r="A309" s="116">
        <f>'PLANTILLA V6'!A309</f>
        <v>0</v>
      </c>
      <c r="B309" s="116">
        <f>'PLANTILLA V6'!B309</f>
        <v>0</v>
      </c>
      <c r="C309" s="125">
        <f>'PLANTILLA V6'!C309</f>
        <v>1</v>
      </c>
      <c r="D309" s="116" t="str">
        <f>'PLANTILLA V6'!D309</f>
        <v>pza</v>
      </c>
      <c r="E309" s="125">
        <v>0</v>
      </c>
      <c r="F309" s="116" t="b">
        <v>0</v>
      </c>
      <c r="G309" s="116" t="b">
        <v>0</v>
      </c>
      <c r="H309" s="116" t="b">
        <v>0</v>
      </c>
      <c r="I309" s="116" t="b">
        <v>0</v>
      </c>
      <c r="J309" s="119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5.75" customHeight="1" x14ac:dyDescent="0.9">
      <c r="A310" s="124">
        <f>'PLANTILLA V6'!A310</f>
        <v>0</v>
      </c>
      <c r="B310" s="116">
        <f>'PLANTILLA V6'!B310</f>
        <v>0</v>
      </c>
      <c r="C310" s="125">
        <f>'PLANTILLA V6'!C310</f>
        <v>1</v>
      </c>
      <c r="D310" s="116" t="str">
        <f>'PLANTILLA V6'!D310</f>
        <v>pza</v>
      </c>
      <c r="E310" s="125">
        <v>0</v>
      </c>
      <c r="F310" s="116" t="b">
        <v>0</v>
      </c>
      <c r="G310" s="116" t="b">
        <v>0</v>
      </c>
      <c r="H310" s="116" t="b">
        <v>0</v>
      </c>
      <c r="I310" s="116" t="b">
        <v>0</v>
      </c>
      <c r="J310" s="119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5.75" customHeight="1" x14ac:dyDescent="0.9">
      <c r="A311" s="116">
        <f>'PLANTILLA V6'!A311</f>
        <v>0</v>
      </c>
      <c r="B311" s="116">
        <f>'PLANTILLA V6'!B311</f>
        <v>0</v>
      </c>
      <c r="C311" s="125">
        <f>'PLANTILLA V6'!C311</f>
        <v>1</v>
      </c>
      <c r="D311" s="116" t="str">
        <f>'PLANTILLA V6'!D311</f>
        <v>pza</v>
      </c>
      <c r="E311" s="125">
        <v>0</v>
      </c>
      <c r="F311" s="116" t="b">
        <v>0</v>
      </c>
      <c r="G311" s="116" t="b">
        <v>0</v>
      </c>
      <c r="H311" s="116" t="b">
        <v>0</v>
      </c>
      <c r="I311" s="116" t="b">
        <v>0</v>
      </c>
      <c r="J311" s="119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5.75" customHeight="1" x14ac:dyDescent="0.9">
      <c r="A312" s="116">
        <f>'PLANTILLA V6'!A312</f>
        <v>0</v>
      </c>
      <c r="B312" s="116">
        <f>'PLANTILLA V6'!B312</f>
        <v>0</v>
      </c>
      <c r="C312" s="125">
        <f>'PLANTILLA V6'!C312</f>
        <v>1</v>
      </c>
      <c r="D312" s="116" t="str">
        <f>'PLANTILLA V6'!D312</f>
        <v>pza</v>
      </c>
      <c r="E312" s="125">
        <v>0</v>
      </c>
      <c r="F312" s="116" t="b">
        <v>0</v>
      </c>
      <c r="G312" s="116" t="b">
        <v>0</v>
      </c>
      <c r="H312" s="116" t="b">
        <v>0</v>
      </c>
      <c r="I312" s="116" t="b">
        <v>0</v>
      </c>
      <c r="J312" s="119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5.75" customHeight="1" x14ac:dyDescent="0.9">
      <c r="A313" s="116">
        <f>'PLANTILLA V6'!A313</f>
        <v>0</v>
      </c>
      <c r="B313" s="116">
        <f>'PLANTILLA V6'!B313</f>
        <v>0</v>
      </c>
      <c r="C313" s="125">
        <f>'PLANTILLA V6'!C313</f>
        <v>1</v>
      </c>
      <c r="D313" s="116" t="str">
        <f>'PLANTILLA V6'!D313</f>
        <v>pza</v>
      </c>
      <c r="E313" s="125">
        <v>0</v>
      </c>
      <c r="F313" s="116" t="b">
        <v>0</v>
      </c>
      <c r="G313" s="116" t="b">
        <v>0</v>
      </c>
      <c r="H313" s="116" t="b">
        <v>0</v>
      </c>
      <c r="I313" s="116" t="b">
        <v>0</v>
      </c>
      <c r="J313" s="119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5.75" customHeight="1" x14ac:dyDescent="0.9">
      <c r="A314" s="116">
        <f>'PLANTILLA V6'!A314</f>
        <v>0</v>
      </c>
      <c r="B314" s="116">
        <f>'PLANTILLA V6'!B314</f>
        <v>0</v>
      </c>
      <c r="C314" s="125">
        <f>'PLANTILLA V6'!C314</f>
        <v>1</v>
      </c>
      <c r="D314" s="116" t="str">
        <f>'PLANTILLA V6'!D314</f>
        <v>pza</v>
      </c>
      <c r="E314" s="125">
        <v>0</v>
      </c>
      <c r="F314" s="116" t="b">
        <v>0</v>
      </c>
      <c r="G314" s="116" t="b">
        <v>0</v>
      </c>
      <c r="H314" s="116" t="b">
        <v>0</v>
      </c>
      <c r="I314" s="116" t="b">
        <v>0</v>
      </c>
      <c r="J314" s="119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5.75" customHeight="1" x14ac:dyDescent="0.9">
      <c r="A315" s="116">
        <f>'PLANTILLA V6'!A315</f>
        <v>0</v>
      </c>
      <c r="B315" s="116">
        <f>'PLANTILLA V6'!B315</f>
        <v>0</v>
      </c>
      <c r="C315" s="125">
        <f>'PLANTILLA V6'!C315</f>
        <v>1</v>
      </c>
      <c r="D315" s="116" t="str">
        <f>'PLANTILLA V6'!D315</f>
        <v>pza</v>
      </c>
      <c r="E315" s="125">
        <v>0</v>
      </c>
      <c r="F315" s="116" t="b">
        <v>0</v>
      </c>
      <c r="G315" s="116" t="b">
        <v>0</v>
      </c>
      <c r="H315" s="116" t="b">
        <v>0</v>
      </c>
      <c r="I315" s="116" t="b">
        <v>0</v>
      </c>
      <c r="J315" s="119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5.75" customHeight="1" x14ac:dyDescent="0.9">
      <c r="A316" s="116">
        <f>'PLANTILLA V6'!A316</f>
        <v>0</v>
      </c>
      <c r="B316" s="116">
        <f>'PLANTILLA V6'!B316</f>
        <v>0</v>
      </c>
      <c r="C316" s="125">
        <f>'PLANTILLA V6'!C316</f>
        <v>1</v>
      </c>
      <c r="D316" s="116" t="str">
        <f>'PLANTILLA V6'!D316</f>
        <v>pza</v>
      </c>
      <c r="E316" s="125">
        <v>0</v>
      </c>
      <c r="F316" s="116" t="b">
        <v>0</v>
      </c>
      <c r="G316" s="116" t="b">
        <v>0</v>
      </c>
      <c r="H316" s="116" t="b">
        <v>0</v>
      </c>
      <c r="I316" s="116" t="b">
        <v>0</v>
      </c>
      <c r="J316" s="119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5.75" customHeight="1" x14ac:dyDescent="0.9">
      <c r="A317" s="116">
        <f>'PLANTILLA V6'!A317</f>
        <v>0</v>
      </c>
      <c r="B317" s="116">
        <f>'PLANTILLA V6'!B317</f>
        <v>0</v>
      </c>
      <c r="C317" s="125">
        <f>'PLANTILLA V6'!C317</f>
        <v>1</v>
      </c>
      <c r="D317" s="116" t="str">
        <f>'PLANTILLA V6'!D317</f>
        <v>pza</v>
      </c>
      <c r="E317" s="125">
        <v>0</v>
      </c>
      <c r="F317" s="116" t="b">
        <v>0</v>
      </c>
      <c r="G317" s="116" t="b">
        <v>0</v>
      </c>
      <c r="H317" s="116" t="b">
        <v>0</v>
      </c>
      <c r="I317" s="116" t="b">
        <v>0</v>
      </c>
      <c r="J317" s="119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5.75" customHeight="1" x14ac:dyDescent="0.9">
      <c r="A318" s="116">
        <f>'PLANTILLA V6'!A318</f>
        <v>0</v>
      </c>
      <c r="B318" s="116">
        <f>'PLANTILLA V6'!B318</f>
        <v>0</v>
      </c>
      <c r="C318" s="125">
        <f>'PLANTILLA V6'!C318</f>
        <v>1</v>
      </c>
      <c r="D318" s="116" t="str">
        <f>'PLANTILLA V6'!D318</f>
        <v>pza</v>
      </c>
      <c r="E318" s="125">
        <v>0</v>
      </c>
      <c r="F318" s="116" t="b">
        <v>0</v>
      </c>
      <c r="G318" s="116" t="b">
        <v>0</v>
      </c>
      <c r="H318" s="116" t="b">
        <v>0</v>
      </c>
      <c r="I318" s="116" t="b">
        <v>0</v>
      </c>
      <c r="J318" s="119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5.75" customHeight="1" x14ac:dyDescent="0.9">
      <c r="A319" s="116">
        <f>'PLANTILLA V6'!A319</f>
        <v>0</v>
      </c>
      <c r="B319" s="116">
        <f>'PLANTILLA V6'!B319</f>
        <v>0</v>
      </c>
      <c r="C319" s="125">
        <f>'PLANTILLA V6'!C319</f>
        <v>1</v>
      </c>
      <c r="D319" s="116" t="str">
        <f>'PLANTILLA V6'!D319</f>
        <v>pza</v>
      </c>
      <c r="E319" s="125">
        <v>0</v>
      </c>
      <c r="F319" s="116" t="b">
        <v>0</v>
      </c>
      <c r="G319" s="116" t="b">
        <v>0</v>
      </c>
      <c r="H319" s="116" t="b">
        <v>0</v>
      </c>
      <c r="I319" s="116" t="b">
        <v>0</v>
      </c>
      <c r="J319" s="119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5.75" customHeight="1" x14ac:dyDescent="0.9">
      <c r="A320" s="116">
        <f>'PLANTILLA V6'!A320</f>
        <v>0</v>
      </c>
      <c r="B320" s="116">
        <f>'PLANTILLA V6'!B320</f>
        <v>0</v>
      </c>
      <c r="C320" s="125">
        <f>'PLANTILLA V6'!C320</f>
        <v>1</v>
      </c>
      <c r="D320" s="116" t="str">
        <f>'PLANTILLA V6'!D320</f>
        <v>pza</v>
      </c>
      <c r="E320" s="125">
        <v>0</v>
      </c>
      <c r="F320" s="116" t="b">
        <v>0</v>
      </c>
      <c r="G320" s="116" t="b">
        <v>0</v>
      </c>
      <c r="H320" s="116" t="b">
        <v>0</v>
      </c>
      <c r="I320" s="116" t="b">
        <v>0</v>
      </c>
      <c r="J320" s="119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5.75" customHeight="1" x14ac:dyDescent="0.9">
      <c r="A321" s="116">
        <f>'PLANTILLA V6'!A321</f>
        <v>0</v>
      </c>
      <c r="B321" s="116">
        <f>'PLANTILLA V6'!B321</f>
        <v>0</v>
      </c>
      <c r="C321" s="125">
        <f>'PLANTILLA V6'!C321</f>
        <v>1</v>
      </c>
      <c r="D321" s="116" t="str">
        <f>'PLANTILLA V6'!D321</f>
        <v>pza</v>
      </c>
      <c r="E321" s="125">
        <v>0</v>
      </c>
      <c r="F321" s="116" t="b">
        <v>0</v>
      </c>
      <c r="G321" s="116" t="b">
        <v>0</v>
      </c>
      <c r="H321" s="116" t="b">
        <v>0</v>
      </c>
      <c r="I321" s="116" t="b">
        <v>0</v>
      </c>
      <c r="J321" s="119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5.75" customHeight="1" x14ac:dyDescent="0.9">
      <c r="A322" s="116">
        <f>'PLANTILLA V6'!A322</f>
        <v>0</v>
      </c>
      <c r="B322" s="116">
        <f>'PLANTILLA V6'!B322</f>
        <v>0</v>
      </c>
      <c r="C322" s="125">
        <f>'PLANTILLA V6'!C322</f>
        <v>1</v>
      </c>
      <c r="D322" s="116" t="str">
        <f>'PLANTILLA V6'!D322</f>
        <v>pza</v>
      </c>
      <c r="E322" s="125">
        <v>0</v>
      </c>
      <c r="F322" s="116" t="b">
        <v>0</v>
      </c>
      <c r="G322" s="116" t="b">
        <v>0</v>
      </c>
      <c r="H322" s="116" t="b">
        <v>0</v>
      </c>
      <c r="I322" s="116" t="b">
        <v>0</v>
      </c>
      <c r="J322" s="119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5.75" customHeight="1" x14ac:dyDescent="0.9">
      <c r="A323" s="116">
        <f>'PLANTILLA V6'!A323</f>
        <v>0</v>
      </c>
      <c r="B323" s="116">
        <f>'PLANTILLA V6'!B323</f>
        <v>0</v>
      </c>
      <c r="C323" s="125">
        <f>'PLANTILLA V6'!C323</f>
        <v>1</v>
      </c>
      <c r="D323" s="116" t="str">
        <f>'PLANTILLA V6'!D323</f>
        <v>pza</v>
      </c>
      <c r="E323" s="125">
        <v>0</v>
      </c>
      <c r="F323" s="116" t="b">
        <v>0</v>
      </c>
      <c r="G323" s="116" t="b">
        <v>0</v>
      </c>
      <c r="H323" s="116" t="b">
        <v>0</v>
      </c>
      <c r="I323" s="116" t="b">
        <v>0</v>
      </c>
      <c r="J323" s="119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5.75" customHeight="1" x14ac:dyDescent="0.9">
      <c r="A324" s="116">
        <f>'PLANTILLA V6'!A324</f>
        <v>0</v>
      </c>
      <c r="B324" s="116">
        <f>'PLANTILLA V6'!B324</f>
        <v>0</v>
      </c>
      <c r="C324" s="125">
        <f>'PLANTILLA V6'!C324</f>
        <v>1</v>
      </c>
      <c r="D324" s="116" t="str">
        <f>'PLANTILLA V6'!D324</f>
        <v>pza</v>
      </c>
      <c r="E324" s="125">
        <v>0</v>
      </c>
      <c r="F324" s="116" t="b">
        <v>0</v>
      </c>
      <c r="G324" s="116" t="b">
        <v>0</v>
      </c>
      <c r="H324" s="116" t="b">
        <v>0</v>
      </c>
      <c r="I324" s="116" t="b">
        <v>0</v>
      </c>
      <c r="J324" s="119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5.75" customHeight="1" x14ac:dyDescent="0.9">
      <c r="A325" s="116">
        <f>'PLANTILLA V6'!A325</f>
        <v>0</v>
      </c>
      <c r="B325" s="116">
        <f>'PLANTILLA V6'!B325</f>
        <v>0</v>
      </c>
      <c r="C325" s="125">
        <f>'PLANTILLA V6'!C325</f>
        <v>1</v>
      </c>
      <c r="D325" s="116" t="str">
        <f>'PLANTILLA V6'!D325</f>
        <v>pza</v>
      </c>
      <c r="E325" s="125">
        <v>0</v>
      </c>
      <c r="F325" s="116" t="b">
        <v>0</v>
      </c>
      <c r="G325" s="116" t="b">
        <v>0</v>
      </c>
      <c r="H325" s="116" t="b">
        <v>0</v>
      </c>
      <c r="I325" s="116" t="b">
        <v>0</v>
      </c>
      <c r="J325" s="119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5.75" customHeight="1" x14ac:dyDescent="0.9">
      <c r="A326" s="116">
        <f>'PLANTILLA V6'!A326</f>
        <v>0</v>
      </c>
      <c r="B326" s="116">
        <f>'PLANTILLA V6'!B326</f>
        <v>0</v>
      </c>
      <c r="C326" s="125">
        <f>'PLANTILLA V6'!C326</f>
        <v>1</v>
      </c>
      <c r="D326" s="116" t="str">
        <f>'PLANTILLA V6'!D326</f>
        <v>pza</v>
      </c>
      <c r="E326" s="125">
        <v>0</v>
      </c>
      <c r="F326" s="116" t="b">
        <v>0</v>
      </c>
      <c r="G326" s="116" t="b">
        <v>0</v>
      </c>
      <c r="H326" s="116" t="b">
        <v>0</v>
      </c>
      <c r="I326" s="116" t="b">
        <v>0</v>
      </c>
      <c r="J326" s="119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5.75" customHeight="1" x14ac:dyDescent="0.9">
      <c r="A327" s="116">
        <f>'PLANTILLA V6'!A327</f>
        <v>0</v>
      </c>
      <c r="B327" s="116">
        <f>'PLANTILLA V6'!B327</f>
        <v>0</v>
      </c>
      <c r="C327" s="125">
        <f>'PLANTILLA V6'!C327</f>
        <v>1</v>
      </c>
      <c r="D327" s="116" t="str">
        <f>'PLANTILLA V6'!D327</f>
        <v>pza</v>
      </c>
      <c r="E327" s="125">
        <v>0</v>
      </c>
      <c r="F327" s="116" t="b">
        <v>0</v>
      </c>
      <c r="G327" s="116" t="b">
        <v>0</v>
      </c>
      <c r="H327" s="116" t="b">
        <v>0</v>
      </c>
      <c r="I327" s="116" t="b">
        <v>0</v>
      </c>
      <c r="J327" s="119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5.75" customHeight="1" x14ac:dyDescent="0.9">
      <c r="A328" s="116">
        <f>'PLANTILLA V6'!A328</f>
        <v>0</v>
      </c>
      <c r="B328" s="116">
        <f>'PLANTILLA V6'!B328</f>
        <v>0</v>
      </c>
      <c r="C328" s="125">
        <f>'PLANTILLA V6'!C328</f>
        <v>1</v>
      </c>
      <c r="D328" s="116" t="str">
        <f>'PLANTILLA V6'!D328</f>
        <v>pza</v>
      </c>
      <c r="E328" s="125">
        <v>0</v>
      </c>
      <c r="F328" s="116" t="b">
        <v>0</v>
      </c>
      <c r="G328" s="116" t="b">
        <v>0</v>
      </c>
      <c r="H328" s="116" t="b">
        <v>0</v>
      </c>
      <c r="I328" s="116" t="b">
        <v>0</v>
      </c>
      <c r="J328" s="119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5.75" customHeight="1" x14ac:dyDescent="0.9">
      <c r="A329" s="116">
        <f>'PLANTILLA V6'!A329</f>
        <v>0</v>
      </c>
      <c r="B329" s="116">
        <f>'PLANTILLA V6'!B329</f>
        <v>0</v>
      </c>
      <c r="C329" s="125">
        <f>'PLANTILLA V6'!C329</f>
        <v>1</v>
      </c>
      <c r="D329" s="116" t="str">
        <f>'PLANTILLA V6'!D329</f>
        <v>pza</v>
      </c>
      <c r="E329" s="125">
        <v>0</v>
      </c>
      <c r="F329" s="116" t="b">
        <v>0</v>
      </c>
      <c r="G329" s="116" t="b">
        <v>0</v>
      </c>
      <c r="H329" s="116" t="b">
        <v>0</v>
      </c>
      <c r="I329" s="116" t="b">
        <v>0</v>
      </c>
      <c r="J329" s="119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5.75" customHeight="1" x14ac:dyDescent="0.9">
      <c r="A330" s="116">
        <f>'PLANTILLA V6'!A330</f>
        <v>0</v>
      </c>
      <c r="B330" s="116">
        <f>'PLANTILLA V6'!B330</f>
        <v>0</v>
      </c>
      <c r="C330" s="125">
        <f>'PLANTILLA V6'!C330</f>
        <v>1</v>
      </c>
      <c r="D330" s="116" t="str">
        <f>'PLANTILLA V6'!D330</f>
        <v>pza</v>
      </c>
      <c r="E330" s="125">
        <v>0</v>
      </c>
      <c r="F330" s="116" t="b">
        <v>0</v>
      </c>
      <c r="G330" s="116" t="b">
        <v>0</v>
      </c>
      <c r="H330" s="116" t="b">
        <v>0</v>
      </c>
      <c r="I330" s="116" t="b">
        <v>0</v>
      </c>
      <c r="J330" s="119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5.75" customHeight="1" x14ac:dyDescent="0.9">
      <c r="A331" s="116">
        <f>'PLANTILLA V6'!A331</f>
        <v>0</v>
      </c>
      <c r="B331" s="116">
        <f>'PLANTILLA V6'!B331</f>
        <v>0</v>
      </c>
      <c r="C331" s="125">
        <f>'PLANTILLA V6'!C331</f>
        <v>1</v>
      </c>
      <c r="D331" s="116" t="str">
        <f>'PLANTILLA V6'!D331</f>
        <v>pza</v>
      </c>
      <c r="E331" s="125">
        <v>0</v>
      </c>
      <c r="F331" s="116" t="b">
        <v>0</v>
      </c>
      <c r="G331" s="116" t="b">
        <v>0</v>
      </c>
      <c r="H331" s="116" t="b">
        <v>0</v>
      </c>
      <c r="I331" s="116" t="b">
        <v>0</v>
      </c>
      <c r="J331" s="119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5.75" customHeight="1" x14ac:dyDescent="0.9">
      <c r="A332" s="116">
        <f>'PLANTILLA V6'!A332</f>
        <v>0</v>
      </c>
      <c r="B332" s="116">
        <f>'PLANTILLA V6'!B332</f>
        <v>0</v>
      </c>
      <c r="C332" s="125">
        <f>'PLANTILLA V6'!C332</f>
        <v>1</v>
      </c>
      <c r="D332" s="116" t="str">
        <f>'PLANTILLA V6'!D332</f>
        <v>pza</v>
      </c>
      <c r="E332" s="125">
        <v>0</v>
      </c>
      <c r="F332" s="116" t="b">
        <v>0</v>
      </c>
      <c r="G332" s="116" t="b">
        <v>0</v>
      </c>
      <c r="H332" s="116" t="b">
        <v>0</v>
      </c>
      <c r="I332" s="116" t="b">
        <v>0</v>
      </c>
      <c r="J332" s="119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5.75" customHeight="1" x14ac:dyDescent="0.9">
      <c r="A333" s="116">
        <f>'PLANTILLA V6'!A333</f>
        <v>0</v>
      </c>
      <c r="B333" s="116">
        <f>'PLANTILLA V6'!B333</f>
        <v>0</v>
      </c>
      <c r="C333" s="125">
        <f>'PLANTILLA V6'!C333</f>
        <v>1</v>
      </c>
      <c r="D333" s="116" t="str">
        <f>'PLANTILLA V6'!D333</f>
        <v>pza</v>
      </c>
      <c r="E333" s="125">
        <v>0</v>
      </c>
      <c r="F333" s="116" t="b">
        <v>0</v>
      </c>
      <c r="G333" s="116" t="b">
        <v>0</v>
      </c>
      <c r="H333" s="116" t="b">
        <v>0</v>
      </c>
      <c r="I333" s="116" t="b">
        <v>0</v>
      </c>
      <c r="J333" s="119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5.75" customHeight="1" x14ac:dyDescent="0.9">
      <c r="A334" s="116">
        <f>'PLANTILLA V6'!A334</f>
        <v>0</v>
      </c>
      <c r="B334" s="116">
        <f>'PLANTILLA V6'!B334</f>
        <v>0</v>
      </c>
      <c r="C334" s="125">
        <f>'PLANTILLA V6'!C334</f>
        <v>1</v>
      </c>
      <c r="D334" s="116" t="str">
        <f>'PLANTILLA V6'!D334</f>
        <v>pza</v>
      </c>
      <c r="E334" s="125">
        <v>0</v>
      </c>
      <c r="F334" s="116" t="b">
        <v>0</v>
      </c>
      <c r="G334" s="116" t="b">
        <v>0</v>
      </c>
      <c r="H334" s="116" t="b">
        <v>0</v>
      </c>
      <c r="I334" s="116" t="b">
        <v>0</v>
      </c>
      <c r="J334" s="119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5.75" customHeight="1" x14ac:dyDescent="0.9">
      <c r="A335" s="116">
        <f>'PLANTILLA V6'!A335</f>
        <v>0</v>
      </c>
      <c r="B335" s="116">
        <f>'PLANTILLA V6'!B335</f>
        <v>0</v>
      </c>
      <c r="C335" s="125">
        <f>'PLANTILLA V6'!C335</f>
        <v>1</v>
      </c>
      <c r="D335" s="116" t="str">
        <f>'PLANTILLA V6'!D335</f>
        <v>pza</v>
      </c>
      <c r="E335" s="125">
        <v>0</v>
      </c>
      <c r="F335" s="116" t="b">
        <v>0</v>
      </c>
      <c r="G335" s="116" t="b">
        <v>0</v>
      </c>
      <c r="H335" s="116" t="b">
        <v>0</v>
      </c>
      <c r="I335" s="116" t="b">
        <v>0</v>
      </c>
      <c r="J335" s="119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5.75" customHeight="1" x14ac:dyDescent="0.9">
      <c r="A336" s="116">
        <f>'PLANTILLA V6'!A336</f>
        <v>0</v>
      </c>
      <c r="B336" s="116">
        <f>'PLANTILLA V6'!B336</f>
        <v>0</v>
      </c>
      <c r="C336" s="125">
        <f>'PLANTILLA V6'!C336</f>
        <v>1</v>
      </c>
      <c r="D336" s="116" t="str">
        <f>'PLANTILLA V6'!D336</f>
        <v>pza</v>
      </c>
      <c r="E336" s="125">
        <v>0</v>
      </c>
      <c r="F336" s="116" t="b">
        <v>0</v>
      </c>
      <c r="G336" s="116" t="b">
        <v>0</v>
      </c>
      <c r="H336" s="116" t="b">
        <v>0</v>
      </c>
      <c r="I336" s="116" t="b">
        <v>0</v>
      </c>
      <c r="J336" s="119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5.75" customHeight="1" x14ac:dyDescent="0.9">
      <c r="A337" s="116">
        <f>'PLANTILLA V6'!A337</f>
        <v>0</v>
      </c>
      <c r="B337" s="116">
        <f>'PLANTILLA V6'!B337</f>
        <v>0</v>
      </c>
      <c r="C337" s="125">
        <f>'PLANTILLA V6'!C337</f>
        <v>1</v>
      </c>
      <c r="D337" s="116" t="str">
        <f>'PLANTILLA V6'!D337</f>
        <v>pza</v>
      </c>
      <c r="E337" s="125">
        <v>0</v>
      </c>
      <c r="F337" s="116" t="b">
        <v>0</v>
      </c>
      <c r="G337" s="116" t="b">
        <v>0</v>
      </c>
      <c r="H337" s="116" t="b">
        <v>0</v>
      </c>
      <c r="I337" s="116" t="b">
        <v>0</v>
      </c>
      <c r="J337" s="119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5.75" customHeight="1" x14ac:dyDescent="0.9">
      <c r="A338" s="116">
        <f>'PLANTILLA V6'!A338</f>
        <v>0</v>
      </c>
      <c r="B338" s="116">
        <f>'PLANTILLA V6'!B338</f>
        <v>0</v>
      </c>
      <c r="C338" s="125">
        <f>'PLANTILLA V6'!C338</f>
        <v>1</v>
      </c>
      <c r="D338" s="116" t="str">
        <f>'PLANTILLA V6'!D338</f>
        <v>pza</v>
      </c>
      <c r="E338" s="125">
        <v>0</v>
      </c>
      <c r="F338" s="116" t="b">
        <v>0</v>
      </c>
      <c r="G338" s="116" t="b">
        <v>0</v>
      </c>
      <c r="H338" s="116" t="b">
        <v>0</v>
      </c>
      <c r="I338" s="116" t="b">
        <v>0</v>
      </c>
      <c r="J338" s="119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5.75" customHeight="1" x14ac:dyDescent="0.9">
      <c r="A339" s="116">
        <f>'PLANTILLA V6'!A339</f>
        <v>0</v>
      </c>
      <c r="B339" s="116">
        <f>'PLANTILLA V6'!B339</f>
        <v>0</v>
      </c>
      <c r="C339" s="116">
        <f>'PLANTILLA V6'!C339</f>
        <v>0</v>
      </c>
      <c r="D339" s="116">
        <f>'PLANTILLA V6'!D339</f>
        <v>0</v>
      </c>
      <c r="E339" s="125"/>
      <c r="F339" s="116"/>
      <c r="G339" s="116"/>
      <c r="H339" s="116"/>
      <c r="I339" s="116"/>
      <c r="J339" s="119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5.75" customHeight="1" x14ac:dyDescent="0.9">
      <c r="A340" s="116">
        <f>'PLANTILLA V6'!A340</f>
        <v>0</v>
      </c>
      <c r="B340" s="116">
        <f>'PLANTILLA V6'!B340</f>
        <v>0</v>
      </c>
      <c r="C340" s="116">
        <f>'PLANTILLA V6'!C340</f>
        <v>0</v>
      </c>
      <c r="D340" s="116">
        <f>'PLANTILLA V6'!D340</f>
        <v>0</v>
      </c>
      <c r="E340" s="125"/>
      <c r="F340" s="116"/>
      <c r="G340" s="116"/>
      <c r="H340" s="116"/>
      <c r="I340" s="116"/>
      <c r="J340" s="119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5.75" customHeight="1" x14ac:dyDescent="0.9">
      <c r="A341" s="116">
        <f>'PLANTILLA V6'!A341</f>
        <v>0</v>
      </c>
      <c r="B341" s="116">
        <f>'PLANTILLA V6'!B341</f>
        <v>0</v>
      </c>
      <c r="C341" s="116">
        <f>'PLANTILLA V6'!C341</f>
        <v>0</v>
      </c>
      <c r="D341" s="116">
        <f>'PLANTILLA V6'!D341</f>
        <v>0</v>
      </c>
      <c r="E341" s="125"/>
      <c r="F341" s="116"/>
      <c r="G341" s="116"/>
      <c r="H341" s="116"/>
      <c r="I341" s="116"/>
      <c r="J341" s="119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5.75" customHeight="1" x14ac:dyDescent="0.9">
      <c r="A342" s="116">
        <f>'PLANTILLA V6'!A342</f>
        <v>0</v>
      </c>
      <c r="B342" s="116">
        <f>'PLANTILLA V6'!B342</f>
        <v>0</v>
      </c>
      <c r="C342" s="116">
        <f>'PLANTILLA V6'!C342</f>
        <v>0</v>
      </c>
      <c r="D342" s="116">
        <f>'PLANTILLA V6'!D342</f>
        <v>0</v>
      </c>
      <c r="E342" s="125"/>
      <c r="F342" s="116"/>
      <c r="G342" s="116"/>
      <c r="H342" s="116"/>
      <c r="I342" s="116"/>
      <c r="J342" s="119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5.75" customHeight="1" x14ac:dyDescent="0.9">
      <c r="A343" s="116">
        <f>'PLANTILLA V6'!A343</f>
        <v>0</v>
      </c>
      <c r="B343" s="116">
        <f>'PLANTILLA V6'!B343</f>
        <v>0</v>
      </c>
      <c r="C343" s="116">
        <f>'PLANTILLA V6'!C343</f>
        <v>0</v>
      </c>
      <c r="D343" s="116">
        <f>'PLANTILLA V6'!D343</f>
        <v>0</v>
      </c>
      <c r="E343" s="125"/>
      <c r="F343" s="116"/>
      <c r="G343" s="116"/>
      <c r="H343" s="116"/>
      <c r="I343" s="116"/>
      <c r="J343" s="119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5.75" customHeight="1" x14ac:dyDescent="0.9">
      <c r="A344" s="116">
        <f>'PLANTILLA V6'!A344</f>
        <v>0</v>
      </c>
      <c r="B344" s="116">
        <f>'PLANTILLA V6'!B344</f>
        <v>0</v>
      </c>
      <c r="C344" s="116">
        <f>'PLANTILLA V6'!C344</f>
        <v>0</v>
      </c>
      <c r="D344" s="116">
        <f>'PLANTILLA V6'!D344</f>
        <v>0</v>
      </c>
      <c r="E344" s="125"/>
      <c r="F344" s="116"/>
      <c r="G344" s="116"/>
      <c r="H344" s="116"/>
      <c r="I344" s="116"/>
      <c r="J344" s="119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5.75" customHeight="1" x14ac:dyDescent="0.9">
      <c r="A345" s="116">
        <f>'PLANTILLA V6'!A345</f>
        <v>0</v>
      </c>
      <c r="B345" s="116">
        <f>'PLANTILLA V6'!B345</f>
        <v>0</v>
      </c>
      <c r="C345" s="116">
        <f>'PLANTILLA V6'!C345</f>
        <v>0</v>
      </c>
      <c r="D345" s="116">
        <f>'PLANTILLA V6'!D345</f>
        <v>0</v>
      </c>
      <c r="E345" s="125"/>
      <c r="F345" s="116"/>
      <c r="G345" s="116"/>
      <c r="H345" s="116"/>
      <c r="I345" s="116"/>
      <c r="J345" s="119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5.75" customHeight="1" x14ac:dyDescent="0.9">
      <c r="A346" s="116">
        <f>'PLANTILLA V6'!A346</f>
        <v>0</v>
      </c>
      <c r="B346" s="116">
        <f>'PLANTILLA V6'!B346</f>
        <v>0</v>
      </c>
      <c r="C346" s="116">
        <f>'PLANTILLA V6'!C346</f>
        <v>0</v>
      </c>
      <c r="D346" s="116">
        <f>'PLANTILLA V6'!D346</f>
        <v>0</v>
      </c>
      <c r="E346" s="125"/>
      <c r="F346" s="116"/>
      <c r="G346" s="116"/>
      <c r="H346" s="116"/>
      <c r="I346" s="116"/>
      <c r="J346" s="119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5.75" customHeight="1" x14ac:dyDescent="0.9">
      <c r="A347" s="116">
        <f>'PLANTILLA V6'!A347</f>
        <v>0</v>
      </c>
      <c r="B347" s="116">
        <f>'PLANTILLA V6'!B347</f>
        <v>0</v>
      </c>
      <c r="C347" s="116">
        <f>'PLANTILLA V6'!C347</f>
        <v>0</v>
      </c>
      <c r="D347" s="116">
        <f>'PLANTILLA V6'!D347</f>
        <v>0</v>
      </c>
      <c r="E347" s="125"/>
      <c r="F347" s="116"/>
      <c r="G347" s="116"/>
      <c r="H347" s="116"/>
      <c r="I347" s="116"/>
      <c r="J347" s="119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5.75" customHeight="1" x14ac:dyDescent="0.9">
      <c r="A348" s="116">
        <f>'PLANTILLA V6'!A348</f>
        <v>0</v>
      </c>
      <c r="B348" s="116">
        <f>'PLANTILLA V6'!B348</f>
        <v>0</v>
      </c>
      <c r="C348" s="116">
        <f>'PLANTILLA V6'!C348</f>
        <v>0</v>
      </c>
      <c r="D348" s="116">
        <f>'PLANTILLA V6'!D348</f>
        <v>0</v>
      </c>
      <c r="E348" s="125"/>
      <c r="F348" s="116"/>
      <c r="G348" s="116"/>
      <c r="H348" s="116"/>
      <c r="I348" s="116"/>
      <c r="J348" s="119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5.75" customHeight="1" x14ac:dyDescent="0.9">
      <c r="A349" s="116">
        <f>'PLANTILLA V6'!A349</f>
        <v>0</v>
      </c>
      <c r="B349" s="116">
        <f>'PLANTILLA V6'!B349</f>
        <v>0</v>
      </c>
      <c r="C349" s="116">
        <f>'PLANTILLA V6'!C349</f>
        <v>0</v>
      </c>
      <c r="D349" s="116">
        <f>'PLANTILLA V6'!D349</f>
        <v>0</v>
      </c>
      <c r="E349" s="125"/>
      <c r="F349" s="116"/>
      <c r="G349" s="116"/>
      <c r="H349" s="116"/>
      <c r="I349" s="116"/>
      <c r="J349" s="119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5.75" customHeight="1" x14ac:dyDescent="0.9">
      <c r="A350" s="116">
        <f>'PLANTILLA V6'!A350</f>
        <v>0</v>
      </c>
      <c r="B350" s="116">
        <f>'PLANTILLA V6'!B350</f>
        <v>0</v>
      </c>
      <c r="C350" s="116">
        <f>'PLANTILLA V6'!C350</f>
        <v>0</v>
      </c>
      <c r="D350" s="116">
        <f>'PLANTILLA V6'!D350</f>
        <v>0</v>
      </c>
      <c r="E350" s="125"/>
      <c r="F350" s="116"/>
      <c r="G350" s="116"/>
      <c r="H350" s="116"/>
      <c r="I350" s="116"/>
      <c r="J350" s="119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5.75" customHeight="1" x14ac:dyDescent="0.9">
      <c r="A351" s="116">
        <f>'PLANTILLA V6'!A351</f>
        <v>0</v>
      </c>
      <c r="B351" s="116">
        <f>'PLANTILLA V6'!B351</f>
        <v>0</v>
      </c>
      <c r="C351" s="116">
        <f>'PLANTILLA V6'!C351</f>
        <v>0</v>
      </c>
      <c r="D351" s="116">
        <f>'PLANTILLA V6'!D351</f>
        <v>0</v>
      </c>
      <c r="E351" s="125"/>
      <c r="F351" s="116"/>
      <c r="G351" s="116"/>
      <c r="H351" s="116"/>
      <c r="I351" s="116"/>
      <c r="J351" s="128">
        <f>(('PLANTILLA V6'!Tot_alumnos*F351)+('PLANTILLA V6'!X_parejas*G351)+('PLANTILLA V6'!x_equipo_4* H351)+('PLANTILLA V6'!Grupal*I351))*E351</f>
        <v>0</v>
      </c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5.75" customHeight="1" x14ac:dyDescent="0.9">
      <c r="A352" s="116">
        <f>'PLANTILLA V6'!A352</f>
        <v>0</v>
      </c>
      <c r="B352" s="116">
        <f>'PLANTILLA V6'!B352</f>
        <v>0</v>
      </c>
      <c r="C352" s="116">
        <f>'PLANTILLA V6'!C352</f>
        <v>0</v>
      </c>
      <c r="D352" s="116">
        <f>'PLANTILLA V6'!D352</f>
        <v>0</v>
      </c>
      <c r="E352" s="125"/>
      <c r="F352" s="116"/>
      <c r="G352" s="116"/>
      <c r="H352" s="116"/>
      <c r="I352" s="116"/>
      <c r="J352" s="128">
        <f>(('PLANTILLA V6'!Tot_alumnos*F352)+('PLANTILLA V6'!X_parejas*G352)+('PLANTILLA V6'!x_equipo_4* H352)+('PLANTILLA V6'!Grupal*I352))*E352</f>
        <v>0</v>
      </c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5.75" customHeight="1" x14ac:dyDescent="0.9">
      <c r="A353" s="116">
        <f>'PLANTILLA V6'!A353</f>
        <v>0</v>
      </c>
      <c r="B353" s="116">
        <f>'PLANTILLA V6'!B353</f>
        <v>0</v>
      </c>
      <c r="C353" s="116">
        <f>'PLANTILLA V6'!C353</f>
        <v>0</v>
      </c>
      <c r="D353" s="116">
        <f>'PLANTILLA V6'!D353</f>
        <v>0</v>
      </c>
      <c r="E353" s="125"/>
      <c r="F353" s="116"/>
      <c r="G353" s="116"/>
      <c r="H353" s="116"/>
      <c r="I353" s="116"/>
      <c r="J353" s="128">
        <f>(('PLANTILLA V6'!Tot_alumnos*F353)+('PLANTILLA V6'!X_parejas*G353)+('PLANTILLA V6'!x_equipo_4* H353)+('PLANTILLA V6'!Grupal*I353))*E353</f>
        <v>0</v>
      </c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5.75" customHeight="1" x14ac:dyDescent="0.9">
      <c r="A354" s="116">
        <f>'PLANTILLA V6'!A354</f>
        <v>0</v>
      </c>
      <c r="B354" s="116">
        <f>'PLANTILLA V6'!B354</f>
        <v>0</v>
      </c>
      <c r="C354" s="116">
        <f>'PLANTILLA V6'!C354</f>
        <v>0</v>
      </c>
      <c r="D354" s="116">
        <f>'PLANTILLA V6'!D354</f>
        <v>0</v>
      </c>
      <c r="E354" s="125"/>
      <c r="F354" s="116"/>
      <c r="G354" s="116"/>
      <c r="H354" s="116"/>
      <c r="I354" s="116"/>
      <c r="J354" s="128">
        <f>(('PLANTILLA V6'!Tot_alumnos*F354)+('PLANTILLA V6'!X_parejas*G354)+('PLANTILLA V6'!x_equipo_4* H354)+('PLANTILLA V6'!Grupal*I354))*E354</f>
        <v>0</v>
      </c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5.75" customHeight="1" x14ac:dyDescent="0.9">
      <c r="A355" s="116">
        <f>'PLANTILLA V6'!A355</f>
        <v>0</v>
      </c>
      <c r="B355" s="116">
        <f>'PLANTILLA V6'!B355</f>
        <v>0</v>
      </c>
      <c r="C355" s="116">
        <f>'PLANTILLA V6'!C355</f>
        <v>0</v>
      </c>
      <c r="D355" s="116">
        <f>'PLANTILLA V6'!D355</f>
        <v>0</v>
      </c>
      <c r="E355" s="125"/>
      <c r="F355" s="116"/>
      <c r="G355" s="116"/>
      <c r="H355" s="116"/>
      <c r="I355" s="116"/>
      <c r="J355" s="128">
        <f>(('PLANTILLA V6'!Tot_alumnos*F355)+('PLANTILLA V6'!X_parejas*G355)+('PLANTILLA V6'!x_equipo_4* H355)+('PLANTILLA V6'!Grupal*I355))*E355</f>
        <v>0</v>
      </c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5.75" customHeight="1" x14ac:dyDescent="0.9">
      <c r="A356" s="116">
        <f>'PLANTILLA V6'!A356</f>
        <v>0</v>
      </c>
      <c r="B356" s="116">
        <f>'PLANTILLA V6'!B356</f>
        <v>0</v>
      </c>
      <c r="C356" s="116">
        <f>'PLANTILLA V6'!C356</f>
        <v>0</v>
      </c>
      <c r="D356" s="116">
        <f>'PLANTILLA V6'!D356</f>
        <v>0</v>
      </c>
      <c r="E356" s="125"/>
      <c r="F356" s="116"/>
      <c r="G356" s="116"/>
      <c r="H356" s="116"/>
      <c r="I356" s="116"/>
      <c r="J356" s="128">
        <f>(('PLANTILLA V6'!Tot_alumnos*F356)+('PLANTILLA V6'!X_parejas*G356)+('PLANTILLA V6'!x_equipo_4* H356)+('PLANTILLA V6'!Grupal*I356))*E356</f>
        <v>0</v>
      </c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5.75" customHeight="1" x14ac:dyDescent="0.9">
      <c r="A357" s="116">
        <f>'PLANTILLA V6'!A357</f>
        <v>0</v>
      </c>
      <c r="B357" s="116">
        <f>'PLANTILLA V6'!B357</f>
        <v>0</v>
      </c>
      <c r="C357" s="116">
        <f>'PLANTILLA V6'!C357</f>
        <v>0</v>
      </c>
      <c r="D357" s="116">
        <f>'PLANTILLA V6'!D357</f>
        <v>0</v>
      </c>
      <c r="E357" s="125"/>
      <c r="F357" s="116"/>
      <c r="G357" s="116"/>
      <c r="H357" s="116"/>
      <c r="I357" s="116"/>
      <c r="J357" s="128">
        <f>(('PLANTILLA V6'!Tot_alumnos*F357)+('PLANTILLA V6'!X_parejas*G357)+('PLANTILLA V6'!x_equipo_4* H357)+('PLANTILLA V6'!Grupal*I357))*E357</f>
        <v>0</v>
      </c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5.75" customHeight="1" x14ac:dyDescent="0.9">
      <c r="A358" s="116">
        <f>'PLANTILLA V6'!A358</f>
        <v>0</v>
      </c>
      <c r="B358" s="116">
        <f>'PLANTILLA V6'!B358</f>
        <v>0</v>
      </c>
      <c r="C358" s="116">
        <f>'PLANTILLA V6'!C358</f>
        <v>0</v>
      </c>
      <c r="D358" s="116">
        <f>'PLANTILLA V6'!D358</f>
        <v>0</v>
      </c>
      <c r="E358" s="125"/>
      <c r="F358" s="116"/>
      <c r="G358" s="116"/>
      <c r="H358" s="116"/>
      <c r="I358" s="116"/>
      <c r="J358" s="128">
        <f>(('PLANTILLA V6'!Tot_alumnos*F358)+('PLANTILLA V6'!X_parejas*G358)+('PLANTILLA V6'!x_equipo_4* H358)+('PLANTILLA V6'!Grupal*I358))*E358</f>
        <v>0</v>
      </c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5.75" customHeight="1" x14ac:dyDescent="0.9">
      <c r="A359" s="116">
        <f>'PLANTILLA V6'!A359</f>
        <v>0</v>
      </c>
      <c r="B359" s="116">
        <f>'PLANTILLA V6'!B359</f>
        <v>0</v>
      </c>
      <c r="C359" s="116">
        <f>'PLANTILLA V6'!C359</f>
        <v>0</v>
      </c>
      <c r="D359" s="116">
        <f>'PLANTILLA V6'!D359</f>
        <v>0</v>
      </c>
      <c r="E359" s="125"/>
      <c r="F359" s="116"/>
      <c r="G359" s="116"/>
      <c r="H359" s="116"/>
      <c r="I359" s="116"/>
      <c r="J359" s="128">
        <f>(('PLANTILLA V6'!Tot_alumnos*F359)+('PLANTILLA V6'!X_parejas*G359)+('PLANTILLA V6'!x_equipo_4* H359)+('PLANTILLA V6'!Grupal*I359))*E359</f>
        <v>0</v>
      </c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5.75" customHeight="1" x14ac:dyDescent="0.9">
      <c r="A360" s="116">
        <f>'PLANTILLA V6'!A360</f>
        <v>0</v>
      </c>
      <c r="B360" s="116">
        <f>'PLANTILLA V6'!B360</f>
        <v>0</v>
      </c>
      <c r="C360" s="116">
        <f>'PLANTILLA V6'!C360</f>
        <v>0</v>
      </c>
      <c r="D360" s="116">
        <f>'PLANTILLA V6'!D360</f>
        <v>0</v>
      </c>
      <c r="E360" s="125"/>
      <c r="F360" s="116"/>
      <c r="G360" s="116"/>
      <c r="H360" s="116"/>
      <c r="I360" s="116"/>
      <c r="J360" s="128">
        <f>(('PLANTILLA V6'!Tot_alumnos*F360)+('PLANTILLA V6'!X_parejas*G360)+('PLANTILLA V6'!x_equipo_4* H360)+('PLANTILLA V6'!Grupal*I360))*E360</f>
        <v>0</v>
      </c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5.75" customHeight="1" x14ac:dyDescent="0.9">
      <c r="A361" s="116">
        <f>'PLANTILLA V6'!A361</f>
        <v>0</v>
      </c>
      <c r="B361" s="116">
        <f>'PLANTILLA V6'!B361</f>
        <v>0</v>
      </c>
      <c r="C361" s="116">
        <f>'PLANTILLA V6'!C361</f>
        <v>0</v>
      </c>
      <c r="D361" s="116">
        <f>'PLANTILLA V6'!D361</f>
        <v>0</v>
      </c>
      <c r="E361" s="125"/>
      <c r="F361" s="116"/>
      <c r="G361" s="116"/>
      <c r="H361" s="116"/>
      <c r="I361" s="116"/>
      <c r="J361" s="128">
        <f>(('PLANTILLA V6'!Tot_alumnos*F361)+('PLANTILLA V6'!X_parejas*G361)+('PLANTILLA V6'!x_equipo_4* H361)+('PLANTILLA V6'!Grupal*I361))*E361</f>
        <v>0</v>
      </c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5.75" customHeight="1" x14ac:dyDescent="0.9">
      <c r="A362" s="116">
        <f>'PLANTILLA V6'!A362</f>
        <v>0</v>
      </c>
      <c r="B362" s="116">
        <f>'PLANTILLA V6'!B362</f>
        <v>0</v>
      </c>
      <c r="C362" s="116">
        <f>'PLANTILLA V6'!C362</f>
        <v>0</v>
      </c>
      <c r="D362" s="116">
        <f>'PLANTILLA V6'!D362</f>
        <v>0</v>
      </c>
      <c r="E362" s="125"/>
      <c r="F362" s="116"/>
      <c r="G362" s="116"/>
      <c r="H362" s="116"/>
      <c r="I362" s="116"/>
      <c r="J362" s="128">
        <f>(('PLANTILLA V6'!Tot_alumnos*F362)+('PLANTILLA V6'!X_parejas*G362)+('PLANTILLA V6'!x_equipo_4* H362)+('PLANTILLA V6'!Grupal*I362))*E362</f>
        <v>0</v>
      </c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5.75" customHeight="1" x14ac:dyDescent="0.9">
      <c r="A363" s="116">
        <f>'PLANTILLA V6'!A363</f>
        <v>0</v>
      </c>
      <c r="B363" s="116">
        <f>'PLANTILLA V6'!B363</f>
        <v>0</v>
      </c>
      <c r="C363" s="116">
        <f>'PLANTILLA V6'!C363</f>
        <v>0</v>
      </c>
      <c r="D363" s="116">
        <f>'PLANTILLA V6'!D363</f>
        <v>0</v>
      </c>
      <c r="E363" s="125"/>
      <c r="F363" s="116"/>
      <c r="G363" s="116"/>
      <c r="H363" s="116"/>
      <c r="I363" s="116"/>
      <c r="J363" s="128">
        <f>(('PLANTILLA V6'!Tot_alumnos*F363)+('PLANTILLA V6'!X_parejas*G363)+('PLANTILLA V6'!x_equipo_4* H363)+('PLANTILLA V6'!Grupal*I363))*E363</f>
        <v>0</v>
      </c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5.75" customHeight="1" x14ac:dyDescent="0.9">
      <c r="A364" s="116">
        <f>'PLANTILLA V6'!A364</f>
        <v>0</v>
      </c>
      <c r="B364" s="116">
        <f>'PLANTILLA V6'!B364</f>
        <v>0</v>
      </c>
      <c r="C364" s="116">
        <f>'PLANTILLA V6'!C364</f>
        <v>0</v>
      </c>
      <c r="D364" s="116">
        <f>'PLANTILLA V6'!D364</f>
        <v>0</v>
      </c>
      <c r="E364" s="125"/>
      <c r="F364" s="116"/>
      <c r="G364" s="116"/>
      <c r="H364" s="116"/>
      <c r="I364" s="116"/>
      <c r="J364" s="128">
        <f>(('PLANTILLA V6'!Tot_alumnos*F364)+('PLANTILLA V6'!X_parejas*G364)+('PLANTILLA V6'!x_equipo_4* H364)+('PLANTILLA V6'!Grupal*I364))*E364</f>
        <v>0</v>
      </c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5.75" customHeight="1" x14ac:dyDescent="0.9">
      <c r="A365" s="116">
        <f>'PLANTILLA V6'!A365</f>
        <v>0</v>
      </c>
      <c r="B365" s="116">
        <f>'PLANTILLA V6'!B365</f>
        <v>0</v>
      </c>
      <c r="C365" s="116">
        <f>'PLANTILLA V6'!C365</f>
        <v>0</v>
      </c>
      <c r="D365" s="116">
        <f>'PLANTILLA V6'!D365</f>
        <v>0</v>
      </c>
      <c r="E365" s="125"/>
      <c r="F365" s="116"/>
      <c r="G365" s="116"/>
      <c r="H365" s="116"/>
      <c r="I365" s="116"/>
      <c r="J365" s="128">
        <f>(('PLANTILLA V6'!Tot_alumnos*F365)+('PLANTILLA V6'!X_parejas*G365)+('PLANTILLA V6'!x_equipo_4* H365)+('PLANTILLA V6'!Grupal*I365))*E365</f>
        <v>0</v>
      </c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5.75" customHeight="1" x14ac:dyDescent="0.9">
      <c r="A366" s="116">
        <f>'PLANTILLA V6'!A366</f>
        <v>0</v>
      </c>
      <c r="B366" s="116">
        <f>'PLANTILLA V6'!B366</f>
        <v>0</v>
      </c>
      <c r="C366" s="116">
        <f>'PLANTILLA V6'!C366</f>
        <v>0</v>
      </c>
      <c r="D366" s="116">
        <f>'PLANTILLA V6'!D366</f>
        <v>0</v>
      </c>
      <c r="E366" s="125"/>
      <c r="F366" s="116"/>
      <c r="G366" s="116"/>
      <c r="H366" s="116"/>
      <c r="I366" s="116"/>
      <c r="J366" s="128">
        <f>(('PLANTILLA V6'!Tot_alumnos*F366)+('PLANTILLA V6'!X_parejas*G366)+('PLANTILLA V6'!x_equipo_4* H366)+('PLANTILLA V6'!Grupal*I366))*E366</f>
        <v>0</v>
      </c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5.75" customHeight="1" x14ac:dyDescent="0.45">
      <c r="A367" s="74">
        <f>'PLANTILLA V6'!A367</f>
        <v>0</v>
      </c>
      <c r="B367" s="74">
        <f>'PLANTILLA V6'!B367</f>
        <v>0</v>
      </c>
      <c r="C367" s="74">
        <f>'PLANTILLA V6'!C367</f>
        <v>0</v>
      </c>
      <c r="D367" s="74"/>
      <c r="E367" s="110"/>
      <c r="F367" s="74"/>
      <c r="G367" s="74"/>
      <c r="H367" s="74"/>
      <c r="I367" s="74"/>
      <c r="J367" s="92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 x14ac:dyDescent="0.45">
      <c r="A368" s="74">
        <f>'PLANTILLA V6'!A368</f>
        <v>0</v>
      </c>
      <c r="B368" s="74">
        <f>'PLANTILLA V6'!B368</f>
        <v>0</v>
      </c>
      <c r="C368" s="74">
        <f>'PLANTILLA V6'!C368</f>
        <v>0</v>
      </c>
      <c r="D368" s="74"/>
      <c r="E368" s="110"/>
      <c r="F368" s="74"/>
      <c r="G368" s="74"/>
      <c r="H368" s="74"/>
      <c r="I368" s="74"/>
      <c r="J368" s="92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 x14ac:dyDescent="0.45">
      <c r="A369" s="74">
        <f>'PLANTILLA V6'!A369</f>
        <v>0</v>
      </c>
      <c r="B369" s="74">
        <f>'PLANTILLA V6'!B369</f>
        <v>0</v>
      </c>
      <c r="C369" s="74">
        <f>'PLANTILLA V6'!C369</f>
        <v>0</v>
      </c>
      <c r="D369" s="74"/>
      <c r="E369" s="110"/>
      <c r="F369" s="74"/>
      <c r="G369" s="74"/>
      <c r="H369" s="74"/>
      <c r="I369" s="74"/>
      <c r="J369" s="92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 x14ac:dyDescent="0.45">
      <c r="A370" s="74">
        <f>'PLANTILLA V6'!A370</f>
        <v>0</v>
      </c>
      <c r="B370" s="74">
        <f>'PLANTILLA V6'!B370</f>
        <v>0</v>
      </c>
      <c r="C370" s="74">
        <f>'PLANTILLA V6'!C370</f>
        <v>0</v>
      </c>
      <c r="D370" s="74"/>
      <c r="E370" s="110"/>
      <c r="F370" s="74"/>
      <c r="G370" s="74"/>
      <c r="H370" s="74"/>
      <c r="I370" s="74"/>
      <c r="J370" s="92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 x14ac:dyDescent="0.45">
      <c r="A371" s="74">
        <f>'PLANTILLA V6'!A371</f>
        <v>0</v>
      </c>
      <c r="B371" s="74">
        <f>'PLANTILLA V6'!B371</f>
        <v>0</v>
      </c>
      <c r="C371" s="74">
        <f>'PLANTILLA V6'!C371</f>
        <v>0</v>
      </c>
      <c r="D371" s="74"/>
      <c r="E371" s="110"/>
      <c r="F371" s="74"/>
      <c r="G371" s="74"/>
      <c r="H371" s="74"/>
      <c r="I371" s="74"/>
      <c r="J371" s="92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 x14ac:dyDescent="0.45">
      <c r="A372" s="74">
        <f>'PLANTILLA V6'!A372</f>
        <v>0</v>
      </c>
      <c r="B372" s="74">
        <f>'PLANTILLA V6'!B372</f>
        <v>0</v>
      </c>
      <c r="C372" s="74">
        <f>'PLANTILLA V6'!C372</f>
        <v>0</v>
      </c>
      <c r="D372" s="74"/>
      <c r="E372" s="110"/>
      <c r="F372" s="74"/>
      <c r="G372" s="74"/>
      <c r="H372" s="74"/>
      <c r="I372" s="74"/>
      <c r="J372" s="92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 x14ac:dyDescent="0.45">
      <c r="A373" s="74">
        <f>'PLANTILLA V6'!A373</f>
        <v>0</v>
      </c>
      <c r="B373" s="74">
        <f>'PLANTILLA V6'!B373</f>
        <v>0</v>
      </c>
      <c r="C373" s="74">
        <f>'PLANTILLA V6'!C373</f>
        <v>0</v>
      </c>
      <c r="D373" s="74"/>
      <c r="E373" s="110"/>
      <c r="F373" s="74"/>
      <c r="G373" s="74"/>
      <c r="H373" s="74"/>
      <c r="I373" s="74"/>
      <c r="J373" s="92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 x14ac:dyDescent="0.45">
      <c r="A374" s="74">
        <f>'PLANTILLA V6'!A374</f>
        <v>0</v>
      </c>
      <c r="B374" s="74">
        <f>'PLANTILLA V6'!B374</f>
        <v>0</v>
      </c>
      <c r="C374" s="74">
        <f>'PLANTILLA V6'!C374</f>
        <v>0</v>
      </c>
      <c r="D374" s="74"/>
      <c r="E374" s="110"/>
      <c r="F374" s="74"/>
      <c r="G374" s="74"/>
      <c r="H374" s="74"/>
      <c r="I374" s="74"/>
      <c r="J374" s="92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 x14ac:dyDescent="0.45">
      <c r="A375" s="74">
        <f>'PLANTILLA V6'!A375</f>
        <v>0</v>
      </c>
      <c r="B375" s="74">
        <f>'PLANTILLA V6'!B375</f>
        <v>0</v>
      </c>
      <c r="C375" s="74">
        <f>'PLANTILLA V6'!C375</f>
        <v>0</v>
      </c>
      <c r="D375" s="74"/>
      <c r="E375" s="110"/>
      <c r="F375" s="74"/>
      <c r="G375" s="74"/>
      <c r="H375" s="74"/>
      <c r="I375" s="74"/>
      <c r="J375" s="92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 x14ac:dyDescent="0.45">
      <c r="A376" s="74">
        <f>'PLANTILLA V6'!A376</f>
        <v>0</v>
      </c>
      <c r="B376" s="74">
        <f>'PLANTILLA V6'!B376</f>
        <v>0</v>
      </c>
      <c r="C376" s="74">
        <f>'PLANTILLA V6'!C376</f>
        <v>0</v>
      </c>
      <c r="D376" s="74"/>
      <c r="E376" s="110"/>
      <c r="F376" s="74"/>
      <c r="G376" s="74"/>
      <c r="H376" s="74"/>
      <c r="I376" s="74"/>
      <c r="J376" s="92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 x14ac:dyDescent="0.45">
      <c r="A377" s="74">
        <f>'PLANTILLA V6'!A377</f>
        <v>0</v>
      </c>
      <c r="B377" s="74">
        <f>'PLANTILLA V6'!B377</f>
        <v>0</v>
      </c>
      <c r="C377" s="74">
        <f>'PLANTILLA V6'!C377</f>
        <v>0</v>
      </c>
      <c r="D377" s="74"/>
      <c r="E377" s="37"/>
      <c r="F377" s="74"/>
      <c r="G377" s="74"/>
      <c r="H377" s="74"/>
      <c r="I377" s="74"/>
      <c r="J377" s="92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 x14ac:dyDescent="0.45">
      <c r="A378" s="74">
        <f>'PLANTILLA V6'!A378</f>
        <v>0</v>
      </c>
      <c r="B378" s="74">
        <f>'PLANTILLA V6'!B378</f>
        <v>0</v>
      </c>
      <c r="C378" s="74">
        <f>'PLANTILLA V6'!C378</f>
        <v>0</v>
      </c>
      <c r="D378" s="74"/>
      <c r="E378" s="37"/>
      <c r="F378" s="74"/>
      <c r="G378" s="74"/>
      <c r="H378" s="74"/>
      <c r="I378" s="74"/>
      <c r="J378" s="92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 x14ac:dyDescent="0.45">
      <c r="A379" s="74">
        <f>'PLANTILLA V6'!A379</f>
        <v>0</v>
      </c>
      <c r="B379" s="74">
        <f>'PLANTILLA V6'!B379</f>
        <v>0</v>
      </c>
      <c r="C379" s="74">
        <f>'PLANTILLA V6'!C379</f>
        <v>0</v>
      </c>
      <c r="D379" s="74"/>
      <c r="E379" s="37"/>
      <c r="F379" s="74"/>
      <c r="G379" s="74"/>
      <c r="H379" s="74"/>
      <c r="I379" s="74"/>
      <c r="J379" s="92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 x14ac:dyDescent="0.45">
      <c r="A380" s="74">
        <f>'PLANTILLA V6'!A380</f>
        <v>0</v>
      </c>
      <c r="B380" s="74">
        <f>'PLANTILLA V6'!B380</f>
        <v>0</v>
      </c>
      <c r="C380" s="74">
        <f>'PLANTILLA V6'!C380</f>
        <v>0</v>
      </c>
      <c r="D380" s="74"/>
      <c r="E380" s="37"/>
      <c r="F380" s="74"/>
      <c r="G380" s="74"/>
      <c r="H380" s="74"/>
      <c r="I380" s="74"/>
      <c r="J380" s="92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 x14ac:dyDescent="0.45">
      <c r="A381" s="74">
        <f>'PLANTILLA V6'!A381</f>
        <v>0</v>
      </c>
      <c r="B381" s="74">
        <f>'PLANTILLA V6'!B381</f>
        <v>0</v>
      </c>
      <c r="C381" s="74">
        <f>'PLANTILLA V6'!C381</f>
        <v>0</v>
      </c>
      <c r="D381" s="74"/>
      <c r="E381" s="37"/>
      <c r="F381" s="74"/>
      <c r="G381" s="74"/>
      <c r="H381" s="74"/>
      <c r="I381" s="74"/>
      <c r="J381" s="10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 x14ac:dyDescent="0.45">
      <c r="A382" s="74">
        <f>'PLANTILLA V6'!A382</f>
        <v>0</v>
      </c>
      <c r="B382" s="74">
        <f>'PLANTILLA V6'!B382</f>
        <v>0</v>
      </c>
      <c r="C382" s="74">
        <f>'PLANTILLA V6'!C382</f>
        <v>0</v>
      </c>
      <c r="D382" s="74"/>
      <c r="E382" s="37"/>
      <c r="F382" s="74"/>
      <c r="G382" s="74"/>
      <c r="H382" s="74"/>
      <c r="I382" s="74"/>
      <c r="J382" s="10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 x14ac:dyDescent="0.45">
      <c r="A383" s="74">
        <f>'PLANTILLA V6'!A383</f>
        <v>0</v>
      </c>
      <c r="B383" s="74">
        <f>'PLANTILLA V6'!B383</f>
        <v>0</v>
      </c>
      <c r="C383" s="74">
        <f>'PLANTILLA V6'!C383</f>
        <v>0</v>
      </c>
      <c r="D383" s="74"/>
      <c r="E383" s="37"/>
      <c r="F383" s="74"/>
      <c r="G383" s="74"/>
      <c r="H383" s="74"/>
      <c r="I383" s="74"/>
      <c r="J383" s="10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 x14ac:dyDescent="0.45">
      <c r="A384" s="74">
        <f>'PLANTILLA V6'!A384</f>
        <v>0</v>
      </c>
      <c r="B384" s="74">
        <f>'PLANTILLA V6'!B384</f>
        <v>0</v>
      </c>
      <c r="C384" s="74">
        <f>'PLANTILLA V6'!C384</f>
        <v>0</v>
      </c>
      <c r="D384" s="74"/>
      <c r="E384" s="37"/>
      <c r="F384" s="74"/>
      <c r="G384" s="74"/>
      <c r="H384" s="74"/>
      <c r="I384" s="74"/>
      <c r="J384" s="10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 x14ac:dyDescent="0.45">
      <c r="A385" s="74">
        <f>'PLANTILLA V6'!A385</f>
        <v>0</v>
      </c>
      <c r="B385" s="74">
        <f>'PLANTILLA V6'!B385</f>
        <v>0</v>
      </c>
      <c r="C385" s="74">
        <f>'PLANTILLA V6'!C385</f>
        <v>0</v>
      </c>
      <c r="D385" s="74"/>
      <c r="E385" s="37"/>
      <c r="F385" s="74"/>
      <c r="G385" s="74"/>
      <c r="H385" s="74"/>
      <c r="I385" s="74"/>
      <c r="J385" s="10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 x14ac:dyDescent="0.45">
      <c r="A386" s="74">
        <f>'PLANTILLA V6'!A386</f>
        <v>0</v>
      </c>
      <c r="B386" s="74">
        <f>'PLANTILLA V6'!B386</f>
        <v>0</v>
      </c>
      <c r="C386" s="74">
        <f>'PLANTILLA V6'!C386</f>
        <v>0</v>
      </c>
      <c r="D386" s="74">
        <f>'PLANTILLA V6'!D386</f>
        <v>0</v>
      </c>
      <c r="E386" s="37">
        <f>'PLANTILLA V6'!E386</f>
        <v>0</v>
      </c>
      <c r="F386" s="74">
        <f>'PLANTILLA V6'!F386</f>
        <v>0</v>
      </c>
      <c r="G386" s="74">
        <f>'PLANTILLA V6'!G386</f>
        <v>0</v>
      </c>
      <c r="H386" s="74">
        <f>'PLANTILLA V6'!H386</f>
        <v>0</v>
      </c>
      <c r="I386" s="74">
        <f>'PLANTILLA V6'!I386</f>
        <v>0</v>
      </c>
      <c r="J386" s="104">
        <f>'PLANTILLA V6'!J386</f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 x14ac:dyDescent="0.45">
      <c r="A387" s="74">
        <f>'PLANTILLA V6'!A387</f>
        <v>0</v>
      </c>
      <c r="B387" s="74">
        <f>'PLANTILLA V6'!B387</f>
        <v>0</v>
      </c>
      <c r="C387" s="74">
        <f>'PLANTILLA V6'!C387</f>
        <v>0</v>
      </c>
      <c r="D387" s="74">
        <f>'PLANTILLA V6'!D387</f>
        <v>0</v>
      </c>
      <c r="E387" s="37">
        <f>'PLANTILLA V6'!E387</f>
        <v>0</v>
      </c>
      <c r="F387" s="74">
        <f>'PLANTILLA V6'!F387</f>
        <v>0</v>
      </c>
      <c r="G387" s="74">
        <f>'PLANTILLA V6'!G387</f>
        <v>0</v>
      </c>
      <c r="H387" s="74">
        <f>'PLANTILLA V6'!H387</f>
        <v>0</v>
      </c>
      <c r="I387" s="74">
        <f>'PLANTILLA V6'!I387</f>
        <v>0</v>
      </c>
      <c r="J387" s="104">
        <f>'PLANTILLA V6'!J387</f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 x14ac:dyDescent="0.45">
      <c r="A388" s="74">
        <f>'PLANTILLA V6'!A388</f>
        <v>0</v>
      </c>
      <c r="B388" s="74">
        <f>'PLANTILLA V6'!B388</f>
        <v>0</v>
      </c>
      <c r="C388" s="74">
        <f>'PLANTILLA V6'!C388</f>
        <v>0</v>
      </c>
      <c r="D388" s="74">
        <f>'PLANTILLA V6'!D388</f>
        <v>0</v>
      </c>
      <c r="E388" s="37">
        <f>'PLANTILLA V6'!E388</f>
        <v>0</v>
      </c>
      <c r="F388" s="74">
        <f>'PLANTILLA V6'!F388</f>
        <v>0</v>
      </c>
      <c r="G388" s="74">
        <f>'PLANTILLA V6'!G388</f>
        <v>0</v>
      </c>
      <c r="H388" s="74">
        <f>'PLANTILLA V6'!H388</f>
        <v>0</v>
      </c>
      <c r="I388" s="74">
        <f>'PLANTILLA V6'!I388</f>
        <v>0</v>
      </c>
      <c r="J388" s="104">
        <f>'PLANTILLA V6'!J388</f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 x14ac:dyDescent="0.45">
      <c r="A389" s="74">
        <f>'PLANTILLA V6'!A389</f>
        <v>0</v>
      </c>
      <c r="B389" s="74">
        <f>'PLANTILLA V6'!B389</f>
        <v>0</v>
      </c>
      <c r="C389" s="74">
        <f>'PLANTILLA V6'!C389</f>
        <v>0</v>
      </c>
      <c r="D389" s="74">
        <f>'PLANTILLA V6'!D389</f>
        <v>0</v>
      </c>
      <c r="E389" s="37">
        <f>'PLANTILLA V6'!E389</f>
        <v>0</v>
      </c>
      <c r="F389" s="74">
        <f>'PLANTILLA V6'!F389</f>
        <v>0</v>
      </c>
      <c r="G389" s="74">
        <f>'PLANTILLA V6'!G389</f>
        <v>0</v>
      </c>
      <c r="H389" s="74">
        <f>'PLANTILLA V6'!H389</f>
        <v>0</v>
      </c>
      <c r="I389" s="74">
        <f>'PLANTILLA V6'!I389</f>
        <v>0</v>
      </c>
      <c r="J389" s="104">
        <f>'PLANTILLA V6'!J389</f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 x14ac:dyDescent="0.45">
      <c r="A390" s="74">
        <f>'PLANTILLA V6'!A390</f>
        <v>0</v>
      </c>
      <c r="B390" s="74">
        <f>'PLANTILLA V6'!B390</f>
        <v>0</v>
      </c>
      <c r="C390" s="74">
        <f>'PLANTILLA V6'!C390</f>
        <v>0</v>
      </c>
      <c r="D390" s="74">
        <f>'PLANTILLA V6'!D390</f>
        <v>0</v>
      </c>
      <c r="E390" s="37">
        <f>'PLANTILLA V6'!E390</f>
        <v>0</v>
      </c>
      <c r="F390" s="74">
        <f>'PLANTILLA V6'!F390</f>
        <v>0</v>
      </c>
      <c r="G390" s="74">
        <f>'PLANTILLA V6'!G390</f>
        <v>0</v>
      </c>
      <c r="H390" s="74">
        <f>'PLANTILLA V6'!H390</f>
        <v>0</v>
      </c>
      <c r="I390" s="74">
        <f>'PLANTILLA V6'!I390</f>
        <v>0</v>
      </c>
      <c r="J390" s="104">
        <f>'PLANTILLA V6'!J390</f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 x14ac:dyDescent="0.45">
      <c r="A391" s="74">
        <f>'PLANTILLA V6'!A391</f>
        <v>0</v>
      </c>
      <c r="B391" s="74">
        <f>'PLANTILLA V6'!B391</f>
        <v>0</v>
      </c>
      <c r="C391" s="74">
        <f>'PLANTILLA V6'!C391</f>
        <v>0</v>
      </c>
      <c r="D391" s="74">
        <f>'PLANTILLA V6'!D391</f>
        <v>0</v>
      </c>
      <c r="E391" s="37">
        <f>'PLANTILLA V6'!E391</f>
        <v>0</v>
      </c>
      <c r="F391" s="74">
        <f>'PLANTILLA V6'!F391</f>
        <v>0</v>
      </c>
      <c r="G391" s="74">
        <f>'PLANTILLA V6'!G391</f>
        <v>0</v>
      </c>
      <c r="H391" s="74">
        <f>'PLANTILLA V6'!H391</f>
        <v>0</v>
      </c>
      <c r="I391" s="74">
        <f>'PLANTILLA V6'!I391</f>
        <v>0</v>
      </c>
      <c r="J391" s="104">
        <f>'PLANTILLA V6'!J391</f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 x14ac:dyDescent="0.45">
      <c r="A392" s="74">
        <f>'PLANTILLA V6'!A392</f>
        <v>0</v>
      </c>
      <c r="B392" s="74">
        <f>'PLANTILLA V6'!B392</f>
        <v>0</v>
      </c>
      <c r="C392" s="74">
        <f>'PLANTILLA V6'!C392</f>
        <v>0</v>
      </c>
      <c r="D392" s="74">
        <f>'PLANTILLA V6'!D392</f>
        <v>0</v>
      </c>
      <c r="E392" s="37">
        <f>'PLANTILLA V6'!E392</f>
        <v>0</v>
      </c>
      <c r="F392" s="74">
        <f>'PLANTILLA V6'!F392</f>
        <v>0</v>
      </c>
      <c r="G392" s="74">
        <f>'PLANTILLA V6'!G392</f>
        <v>0</v>
      </c>
      <c r="H392" s="74">
        <f>'PLANTILLA V6'!H392</f>
        <v>0</v>
      </c>
      <c r="I392" s="74">
        <f>'PLANTILLA V6'!I392</f>
        <v>0</v>
      </c>
      <c r="J392" s="104">
        <f>'PLANTILLA V6'!J392</f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 x14ac:dyDescent="0.45">
      <c r="A393" s="74">
        <f>'PLANTILLA V6'!A393</f>
        <v>0</v>
      </c>
      <c r="B393" s="74">
        <f>'PLANTILLA V6'!B393</f>
        <v>0</v>
      </c>
      <c r="C393" s="74">
        <f>'PLANTILLA V6'!C393</f>
        <v>0</v>
      </c>
      <c r="D393" s="74">
        <f>'PLANTILLA V6'!D393</f>
        <v>0</v>
      </c>
      <c r="E393" s="37">
        <f>'PLANTILLA V6'!E393</f>
        <v>0</v>
      </c>
      <c r="F393" s="74">
        <f>'PLANTILLA V6'!F393</f>
        <v>0</v>
      </c>
      <c r="G393" s="74">
        <f>'PLANTILLA V6'!G393</f>
        <v>0</v>
      </c>
      <c r="H393" s="74">
        <f>'PLANTILLA V6'!H393</f>
        <v>0</v>
      </c>
      <c r="I393" s="74">
        <f>'PLANTILLA V6'!I393</f>
        <v>0</v>
      </c>
      <c r="J393" s="104">
        <f>'PLANTILLA V6'!J393</f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 x14ac:dyDescent="0.45">
      <c r="A394" s="74">
        <f>'PLANTILLA V6'!A394</f>
        <v>0</v>
      </c>
      <c r="B394" s="74">
        <f>'PLANTILLA V6'!B394</f>
        <v>0</v>
      </c>
      <c r="C394" s="74">
        <f>'PLANTILLA V6'!C394</f>
        <v>0</v>
      </c>
      <c r="D394" s="74">
        <f>'PLANTILLA V6'!D394</f>
        <v>0</v>
      </c>
      <c r="E394" s="37">
        <f>'PLANTILLA V6'!E394</f>
        <v>0</v>
      </c>
      <c r="F394" s="74">
        <f>'PLANTILLA V6'!F394</f>
        <v>0</v>
      </c>
      <c r="G394" s="74">
        <f>'PLANTILLA V6'!G394</f>
        <v>0</v>
      </c>
      <c r="H394" s="74">
        <f>'PLANTILLA V6'!H394</f>
        <v>0</v>
      </c>
      <c r="I394" s="74">
        <f>'PLANTILLA V6'!I394</f>
        <v>0</v>
      </c>
      <c r="J394" s="104">
        <f>'PLANTILLA V6'!J394</f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 x14ac:dyDescent="0.45">
      <c r="A395" s="74">
        <f>'PLANTILLA V6'!A395</f>
        <v>0</v>
      </c>
      <c r="B395" s="74">
        <f>'PLANTILLA V6'!B395</f>
        <v>0</v>
      </c>
      <c r="C395" s="74">
        <f>'PLANTILLA V6'!C395</f>
        <v>0</v>
      </c>
      <c r="D395" s="74">
        <f>'PLANTILLA V6'!D395</f>
        <v>0</v>
      </c>
      <c r="E395" s="37">
        <f>'PLANTILLA V6'!E395</f>
        <v>0</v>
      </c>
      <c r="F395" s="74">
        <f>'PLANTILLA V6'!F395</f>
        <v>0</v>
      </c>
      <c r="G395" s="74">
        <f>'PLANTILLA V6'!G395</f>
        <v>0</v>
      </c>
      <c r="H395" s="74">
        <f>'PLANTILLA V6'!H395</f>
        <v>0</v>
      </c>
      <c r="I395" s="74">
        <f>'PLANTILLA V6'!I395</f>
        <v>0</v>
      </c>
      <c r="J395" s="104">
        <f>'PLANTILLA V6'!J395</f>
        <v>0</v>
      </c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 x14ac:dyDescent="0.45">
      <c r="A396" s="74">
        <f>'PLANTILLA V6'!A396</f>
        <v>0</v>
      </c>
      <c r="B396" s="74">
        <f>'PLANTILLA V6'!B396</f>
        <v>0</v>
      </c>
      <c r="C396" s="74">
        <f>'PLANTILLA V6'!C396</f>
        <v>0</v>
      </c>
      <c r="D396" s="74">
        <f>'PLANTILLA V6'!D396</f>
        <v>0</v>
      </c>
      <c r="E396" s="37">
        <f>'PLANTILLA V6'!E396</f>
        <v>0</v>
      </c>
      <c r="F396" s="74">
        <f>'PLANTILLA V6'!F396</f>
        <v>0</v>
      </c>
      <c r="G396" s="74">
        <f>'PLANTILLA V6'!G396</f>
        <v>0</v>
      </c>
      <c r="H396" s="74">
        <f>'PLANTILLA V6'!H396</f>
        <v>0</v>
      </c>
      <c r="I396" s="74">
        <f>'PLANTILLA V6'!I396</f>
        <v>0</v>
      </c>
      <c r="J396" s="104">
        <f>'PLANTILLA V6'!J396</f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 x14ac:dyDescent="0.45">
      <c r="A397" s="74">
        <f>'PLANTILLA V6'!A397</f>
        <v>0</v>
      </c>
      <c r="B397" s="74">
        <f>'PLANTILLA V6'!B397</f>
        <v>0</v>
      </c>
      <c r="C397" s="74">
        <f>'PLANTILLA V6'!C397</f>
        <v>0</v>
      </c>
      <c r="D397" s="74">
        <f>'PLANTILLA V6'!D397</f>
        <v>0</v>
      </c>
      <c r="E397" s="37">
        <f>'PLANTILLA V6'!E397</f>
        <v>0</v>
      </c>
      <c r="F397" s="74">
        <f>'PLANTILLA V6'!F397</f>
        <v>0</v>
      </c>
      <c r="G397" s="74">
        <f>'PLANTILLA V6'!G397</f>
        <v>0</v>
      </c>
      <c r="H397" s="74">
        <f>'PLANTILLA V6'!H397</f>
        <v>0</v>
      </c>
      <c r="I397" s="74">
        <f>'PLANTILLA V6'!I397</f>
        <v>0</v>
      </c>
      <c r="J397" s="104">
        <f>'PLANTILLA V6'!J397</f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 x14ac:dyDescent="0.45">
      <c r="A398" s="74">
        <f>'PLANTILLA V6'!A398</f>
        <v>0</v>
      </c>
      <c r="B398" s="74">
        <f>'PLANTILLA V6'!B398</f>
        <v>0</v>
      </c>
      <c r="C398" s="74">
        <f>'PLANTILLA V6'!C398</f>
        <v>0</v>
      </c>
      <c r="D398" s="74">
        <f>'PLANTILLA V6'!D398</f>
        <v>0</v>
      </c>
      <c r="E398" s="37">
        <f>'PLANTILLA V6'!E398</f>
        <v>0</v>
      </c>
      <c r="F398" s="74">
        <f>'PLANTILLA V6'!F398</f>
        <v>0</v>
      </c>
      <c r="G398" s="74">
        <f>'PLANTILLA V6'!G398</f>
        <v>0</v>
      </c>
      <c r="H398" s="74">
        <f>'PLANTILLA V6'!H398</f>
        <v>0</v>
      </c>
      <c r="I398" s="74">
        <f>'PLANTILLA V6'!I398</f>
        <v>0</v>
      </c>
      <c r="J398" s="104">
        <f>'PLANTILLA V6'!J398</f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 x14ac:dyDescent="0.45">
      <c r="A399" s="74">
        <f>'PLANTILLA V6'!A399</f>
        <v>0</v>
      </c>
      <c r="B399" s="74">
        <f>'PLANTILLA V6'!B399</f>
        <v>0</v>
      </c>
      <c r="C399" s="74">
        <f>'PLANTILLA V6'!C399</f>
        <v>0</v>
      </c>
      <c r="D399" s="74">
        <f>'PLANTILLA V6'!D399</f>
        <v>0</v>
      </c>
      <c r="E399" s="37">
        <f>'PLANTILLA V6'!E399</f>
        <v>0</v>
      </c>
      <c r="F399" s="74">
        <f>'PLANTILLA V6'!F399</f>
        <v>0</v>
      </c>
      <c r="G399" s="74">
        <f>'PLANTILLA V6'!G399</f>
        <v>0</v>
      </c>
      <c r="H399" s="74">
        <f>'PLANTILLA V6'!H399</f>
        <v>0</v>
      </c>
      <c r="I399" s="74">
        <f>'PLANTILLA V6'!I399</f>
        <v>0</v>
      </c>
      <c r="J399" s="104">
        <f>'PLANTILLA V6'!J399</f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 x14ac:dyDescent="0.45">
      <c r="A400" s="74">
        <f>'PLANTILLA V6'!A400</f>
        <v>0</v>
      </c>
      <c r="B400" s="74">
        <f>'PLANTILLA V6'!B400</f>
        <v>0</v>
      </c>
      <c r="C400" s="74">
        <f>'PLANTILLA V6'!C400</f>
        <v>0</v>
      </c>
      <c r="D400" s="74">
        <f>'PLANTILLA V6'!D400</f>
        <v>0</v>
      </c>
      <c r="E400" s="37">
        <f>'PLANTILLA V6'!E400</f>
        <v>0</v>
      </c>
      <c r="F400" s="74">
        <f>'PLANTILLA V6'!F400</f>
        <v>0</v>
      </c>
      <c r="G400" s="74">
        <f>'PLANTILLA V6'!G400</f>
        <v>0</v>
      </c>
      <c r="H400" s="74">
        <f>'PLANTILLA V6'!H400</f>
        <v>0</v>
      </c>
      <c r="I400" s="74">
        <f>'PLANTILLA V6'!I400</f>
        <v>0</v>
      </c>
      <c r="J400" s="104">
        <f>'PLANTILLA V6'!J400</f>
        <v>0</v>
      </c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 x14ac:dyDescent="0.45">
      <c r="A401" s="74">
        <f>'PLANTILLA V6'!A401</f>
        <v>0</v>
      </c>
      <c r="B401" s="74">
        <f>'PLANTILLA V6'!B401</f>
        <v>0</v>
      </c>
      <c r="C401" s="74">
        <f>'PLANTILLA V6'!C401</f>
        <v>0</v>
      </c>
      <c r="D401" s="74">
        <f>'PLANTILLA V6'!D401</f>
        <v>0</v>
      </c>
      <c r="E401" s="37">
        <f>'PLANTILLA V6'!E401</f>
        <v>0</v>
      </c>
      <c r="F401" s="74">
        <f>'PLANTILLA V6'!F401</f>
        <v>0</v>
      </c>
      <c r="G401" s="74">
        <f>'PLANTILLA V6'!G401</f>
        <v>0</v>
      </c>
      <c r="H401" s="74">
        <f>'PLANTILLA V6'!H401</f>
        <v>0</v>
      </c>
      <c r="I401" s="74">
        <f>'PLANTILLA V6'!I401</f>
        <v>0</v>
      </c>
      <c r="J401" s="104">
        <f>'PLANTILLA V6'!J401</f>
        <v>0</v>
      </c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 x14ac:dyDescent="0.45">
      <c r="A402" s="74">
        <f>'PLANTILLA V6'!A402</f>
        <v>0</v>
      </c>
      <c r="B402" s="74">
        <f>'PLANTILLA V6'!B402</f>
        <v>0</v>
      </c>
      <c r="C402" s="74">
        <f>'PLANTILLA V6'!C402</f>
        <v>0</v>
      </c>
      <c r="D402" s="74">
        <f>'PLANTILLA V6'!D402</f>
        <v>0</v>
      </c>
      <c r="E402" s="37">
        <f>'PLANTILLA V6'!E402</f>
        <v>0</v>
      </c>
      <c r="F402" s="74">
        <f>'PLANTILLA V6'!F402</f>
        <v>0</v>
      </c>
      <c r="G402" s="74">
        <f>'PLANTILLA V6'!G402</f>
        <v>0</v>
      </c>
      <c r="H402" s="74">
        <f>'PLANTILLA V6'!H402</f>
        <v>0</v>
      </c>
      <c r="I402" s="74">
        <f>'PLANTILLA V6'!I402</f>
        <v>0</v>
      </c>
      <c r="J402" s="104">
        <f>'PLANTILLA V6'!J402</f>
        <v>0</v>
      </c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 x14ac:dyDescent="0.45">
      <c r="A403" s="74">
        <f>'PLANTILLA V6'!A403</f>
        <v>0</v>
      </c>
      <c r="B403" s="74">
        <f>'PLANTILLA V6'!B403</f>
        <v>0</v>
      </c>
      <c r="C403" s="74">
        <f>'PLANTILLA V6'!C403</f>
        <v>0</v>
      </c>
      <c r="D403" s="74">
        <f>'PLANTILLA V6'!D403</f>
        <v>0</v>
      </c>
      <c r="E403" s="37">
        <f>'PLANTILLA V6'!E403</f>
        <v>0</v>
      </c>
      <c r="F403" s="74">
        <f>'PLANTILLA V6'!F403</f>
        <v>0</v>
      </c>
      <c r="G403" s="74">
        <f>'PLANTILLA V6'!G403</f>
        <v>0</v>
      </c>
      <c r="H403" s="74">
        <f>'PLANTILLA V6'!H403</f>
        <v>0</v>
      </c>
      <c r="I403" s="74">
        <f>'PLANTILLA V6'!I403</f>
        <v>0</v>
      </c>
      <c r="J403" s="104">
        <f>'PLANTILLA V6'!J403</f>
        <v>0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 x14ac:dyDescent="0.45">
      <c r="A404" s="74">
        <f>'PLANTILLA V6'!A404</f>
        <v>0</v>
      </c>
      <c r="B404" s="74">
        <f>'PLANTILLA V6'!B404</f>
        <v>0</v>
      </c>
      <c r="C404" s="74">
        <f>'PLANTILLA V6'!C404</f>
        <v>0</v>
      </c>
      <c r="D404" s="74">
        <f>'PLANTILLA V6'!D404</f>
        <v>0</v>
      </c>
      <c r="E404" s="37">
        <f>'PLANTILLA V6'!E404</f>
        <v>0</v>
      </c>
      <c r="F404" s="74">
        <f>'PLANTILLA V6'!F404</f>
        <v>0</v>
      </c>
      <c r="G404" s="74">
        <f>'PLANTILLA V6'!G404</f>
        <v>0</v>
      </c>
      <c r="H404" s="74">
        <f>'PLANTILLA V6'!H404</f>
        <v>0</v>
      </c>
      <c r="I404" s="74">
        <f>'PLANTILLA V6'!I404</f>
        <v>0</v>
      </c>
      <c r="J404" s="104">
        <f>'PLANTILLA V6'!J404</f>
        <v>0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 x14ac:dyDescent="0.45">
      <c r="A405" s="74">
        <f>'PLANTILLA V6'!A405</f>
        <v>0</v>
      </c>
      <c r="B405" s="74">
        <f>'PLANTILLA V6'!B405</f>
        <v>0</v>
      </c>
      <c r="C405" s="74">
        <f>'PLANTILLA V6'!C405</f>
        <v>0</v>
      </c>
      <c r="D405" s="74">
        <f>'PLANTILLA V6'!D405</f>
        <v>0</v>
      </c>
      <c r="E405" s="37">
        <f>'PLANTILLA V6'!E405</f>
        <v>0</v>
      </c>
      <c r="F405" s="74">
        <f>'PLANTILLA V6'!F405</f>
        <v>0</v>
      </c>
      <c r="G405" s="74">
        <f>'PLANTILLA V6'!G405</f>
        <v>0</v>
      </c>
      <c r="H405" s="74">
        <f>'PLANTILLA V6'!H405</f>
        <v>0</v>
      </c>
      <c r="I405" s="74">
        <f>'PLANTILLA V6'!I405</f>
        <v>0</v>
      </c>
      <c r="J405" s="104">
        <f>'PLANTILLA V6'!J405</f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 x14ac:dyDescent="0.45">
      <c r="A406" s="74">
        <f>'PLANTILLA V6'!A406</f>
        <v>0</v>
      </c>
      <c r="B406" s="74">
        <f>'PLANTILLA V6'!B406</f>
        <v>0</v>
      </c>
      <c r="C406" s="74">
        <f>'PLANTILLA V6'!C406</f>
        <v>0</v>
      </c>
      <c r="D406" s="74">
        <f>'PLANTILLA V6'!D406</f>
        <v>0</v>
      </c>
      <c r="E406" s="37">
        <f>'PLANTILLA V6'!E406</f>
        <v>0</v>
      </c>
      <c r="F406" s="74">
        <f>'PLANTILLA V6'!F406</f>
        <v>0</v>
      </c>
      <c r="G406" s="74">
        <f>'PLANTILLA V6'!G406</f>
        <v>0</v>
      </c>
      <c r="H406" s="74">
        <f>'PLANTILLA V6'!H406</f>
        <v>0</v>
      </c>
      <c r="I406" s="74">
        <f>'PLANTILLA V6'!I406</f>
        <v>0</v>
      </c>
      <c r="J406" s="104">
        <f>'PLANTILLA V6'!J406</f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 x14ac:dyDescent="0.45">
      <c r="A407" s="74">
        <f>'PLANTILLA V6'!A407</f>
        <v>0</v>
      </c>
      <c r="B407" s="74">
        <f>'PLANTILLA V6'!B407</f>
        <v>0</v>
      </c>
      <c r="C407" s="74">
        <f>'PLANTILLA V6'!C407</f>
        <v>0</v>
      </c>
      <c r="D407" s="74">
        <f>'PLANTILLA V6'!D407</f>
        <v>0</v>
      </c>
      <c r="E407" s="37">
        <f>'PLANTILLA V6'!E407</f>
        <v>0</v>
      </c>
      <c r="F407" s="74">
        <f>'PLANTILLA V6'!F407</f>
        <v>0</v>
      </c>
      <c r="G407" s="74">
        <f>'PLANTILLA V6'!G407</f>
        <v>0</v>
      </c>
      <c r="H407" s="74">
        <f>'PLANTILLA V6'!H407</f>
        <v>0</v>
      </c>
      <c r="I407" s="74">
        <f>'PLANTILLA V6'!I407</f>
        <v>0</v>
      </c>
      <c r="J407" s="104">
        <f>'PLANTILLA V6'!J407</f>
        <v>0</v>
      </c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 x14ac:dyDescent="0.45">
      <c r="A408" s="74">
        <f>'PLANTILLA V6'!A408</f>
        <v>0</v>
      </c>
      <c r="B408" s="74">
        <f>'PLANTILLA V6'!B408</f>
        <v>0</v>
      </c>
      <c r="C408" s="74">
        <f>'PLANTILLA V6'!C408</f>
        <v>0</v>
      </c>
      <c r="D408" s="74">
        <f>'PLANTILLA V6'!D408</f>
        <v>0</v>
      </c>
      <c r="E408" s="37">
        <f>'PLANTILLA V6'!E408</f>
        <v>0</v>
      </c>
      <c r="F408" s="74">
        <f>'PLANTILLA V6'!F408</f>
        <v>0</v>
      </c>
      <c r="G408" s="74">
        <f>'PLANTILLA V6'!G408</f>
        <v>0</v>
      </c>
      <c r="H408" s="74">
        <f>'PLANTILLA V6'!H408</f>
        <v>0</v>
      </c>
      <c r="I408" s="74">
        <f>'PLANTILLA V6'!I408</f>
        <v>0</v>
      </c>
      <c r="J408" s="104">
        <f>'PLANTILLA V6'!J408</f>
        <v>0</v>
      </c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 x14ac:dyDescent="0.45">
      <c r="A409" s="74">
        <f>'PLANTILLA V6'!A409</f>
        <v>0</v>
      </c>
      <c r="B409" s="74">
        <f>'PLANTILLA V6'!B409</f>
        <v>0</v>
      </c>
      <c r="C409" s="74">
        <f>'PLANTILLA V6'!C409</f>
        <v>0</v>
      </c>
      <c r="D409" s="74">
        <f>'PLANTILLA V6'!D409</f>
        <v>0</v>
      </c>
      <c r="E409" s="37">
        <f>'PLANTILLA V6'!E409</f>
        <v>0</v>
      </c>
      <c r="F409" s="74">
        <f>'PLANTILLA V6'!F409</f>
        <v>0</v>
      </c>
      <c r="G409" s="74">
        <f>'PLANTILLA V6'!G409</f>
        <v>0</v>
      </c>
      <c r="H409" s="74">
        <f>'PLANTILLA V6'!H409</f>
        <v>0</v>
      </c>
      <c r="I409" s="74">
        <f>'PLANTILLA V6'!I409</f>
        <v>0</v>
      </c>
      <c r="J409" s="104">
        <f>'PLANTILLA V6'!J409</f>
        <v>0</v>
      </c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 x14ac:dyDescent="0.45">
      <c r="A410" s="74">
        <f>'PLANTILLA V6'!A410</f>
        <v>0</v>
      </c>
      <c r="B410" s="74">
        <f>'PLANTILLA V6'!B410</f>
        <v>0</v>
      </c>
      <c r="C410" s="74">
        <f>'PLANTILLA V6'!C410</f>
        <v>0</v>
      </c>
      <c r="D410" s="74">
        <f>'PLANTILLA V6'!D410</f>
        <v>0</v>
      </c>
      <c r="E410" s="37">
        <f>'PLANTILLA V6'!E410</f>
        <v>0</v>
      </c>
      <c r="F410" s="74">
        <f>'PLANTILLA V6'!F410</f>
        <v>0</v>
      </c>
      <c r="G410" s="74">
        <f>'PLANTILLA V6'!G410</f>
        <v>0</v>
      </c>
      <c r="H410" s="74">
        <f>'PLANTILLA V6'!H410</f>
        <v>0</v>
      </c>
      <c r="I410" s="74">
        <f>'PLANTILLA V6'!I410</f>
        <v>0</v>
      </c>
      <c r="J410" s="104">
        <f>'PLANTILLA V6'!J410</f>
        <v>0</v>
      </c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 x14ac:dyDescent="0.45">
      <c r="A411" s="74">
        <f>'PLANTILLA V6'!A411</f>
        <v>0</v>
      </c>
      <c r="B411" s="74">
        <f>'PLANTILLA V6'!B411</f>
        <v>0</v>
      </c>
      <c r="C411" s="74">
        <f>'PLANTILLA V6'!C411</f>
        <v>0</v>
      </c>
      <c r="D411" s="74">
        <f>'PLANTILLA V6'!D411</f>
        <v>0</v>
      </c>
      <c r="E411" s="37">
        <f>'PLANTILLA V6'!E411</f>
        <v>0</v>
      </c>
      <c r="F411" s="74">
        <f>'PLANTILLA V6'!F411</f>
        <v>0</v>
      </c>
      <c r="G411" s="74">
        <f>'PLANTILLA V6'!G411</f>
        <v>0</v>
      </c>
      <c r="H411" s="74">
        <f>'PLANTILLA V6'!H411</f>
        <v>0</v>
      </c>
      <c r="I411" s="74">
        <f>'PLANTILLA V6'!I411</f>
        <v>0</v>
      </c>
      <c r="J411" s="104">
        <f>'PLANTILLA V6'!J411</f>
        <v>0</v>
      </c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 x14ac:dyDescent="0.45">
      <c r="A412" s="74">
        <f>'PLANTILLA V6'!A412</f>
        <v>0</v>
      </c>
      <c r="B412" s="74">
        <f>'PLANTILLA V6'!B412</f>
        <v>0</v>
      </c>
      <c r="C412" s="74">
        <f>'PLANTILLA V6'!C412</f>
        <v>0</v>
      </c>
      <c r="D412" s="74">
        <f>'PLANTILLA V6'!D412</f>
        <v>0</v>
      </c>
      <c r="E412" s="37">
        <f>'PLANTILLA V6'!E412</f>
        <v>0</v>
      </c>
      <c r="F412" s="74">
        <f>'PLANTILLA V6'!F412</f>
        <v>0</v>
      </c>
      <c r="G412" s="74">
        <f>'PLANTILLA V6'!G412</f>
        <v>0</v>
      </c>
      <c r="H412" s="74">
        <f>'PLANTILLA V6'!H412</f>
        <v>0</v>
      </c>
      <c r="I412" s="74">
        <f>'PLANTILLA V6'!I412</f>
        <v>0</v>
      </c>
      <c r="J412" s="104">
        <f>'PLANTILLA V6'!J412</f>
        <v>0</v>
      </c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 x14ac:dyDescent="0.45">
      <c r="A413" s="74">
        <f>'PLANTILLA V6'!A413</f>
        <v>0</v>
      </c>
      <c r="B413" s="74">
        <f>'PLANTILLA V6'!B413</f>
        <v>0</v>
      </c>
      <c r="C413" s="74">
        <f>'PLANTILLA V6'!C413</f>
        <v>0</v>
      </c>
      <c r="D413" s="74">
        <f>'PLANTILLA V6'!D413</f>
        <v>0</v>
      </c>
      <c r="E413" s="37">
        <f>'PLANTILLA V6'!E413</f>
        <v>0</v>
      </c>
      <c r="F413" s="74">
        <f>'PLANTILLA V6'!F413</f>
        <v>0</v>
      </c>
      <c r="G413" s="74">
        <f>'PLANTILLA V6'!G413</f>
        <v>0</v>
      </c>
      <c r="H413" s="74">
        <f>'PLANTILLA V6'!H413</f>
        <v>0</v>
      </c>
      <c r="I413" s="74">
        <f>'PLANTILLA V6'!I413</f>
        <v>0</v>
      </c>
      <c r="J413" s="104">
        <f>'PLANTILLA V6'!J413</f>
        <v>0</v>
      </c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 x14ac:dyDescent="0.45">
      <c r="A414" s="74">
        <f>'PLANTILLA V6'!A414</f>
        <v>0</v>
      </c>
      <c r="B414" s="74">
        <f>'PLANTILLA V6'!B414</f>
        <v>0</v>
      </c>
      <c r="C414" s="74">
        <f>'PLANTILLA V6'!C414</f>
        <v>0</v>
      </c>
      <c r="D414" s="74">
        <f>'PLANTILLA V6'!D414</f>
        <v>0</v>
      </c>
      <c r="E414" s="37">
        <f>'PLANTILLA V6'!E414</f>
        <v>0</v>
      </c>
      <c r="F414" s="74">
        <f>'PLANTILLA V6'!F414</f>
        <v>0</v>
      </c>
      <c r="G414" s="74">
        <f>'PLANTILLA V6'!G414</f>
        <v>0</v>
      </c>
      <c r="H414" s="74">
        <f>'PLANTILLA V6'!H414</f>
        <v>0</v>
      </c>
      <c r="I414" s="74">
        <f>'PLANTILLA V6'!I414</f>
        <v>0</v>
      </c>
      <c r="J414" s="104">
        <f>'PLANTILLA V6'!J414</f>
        <v>0</v>
      </c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 x14ac:dyDescent="0.45">
      <c r="A415" s="74">
        <f>'PLANTILLA V6'!A415</f>
        <v>0</v>
      </c>
      <c r="B415" s="74">
        <f>'PLANTILLA V6'!B415</f>
        <v>0</v>
      </c>
      <c r="C415" s="74">
        <f>'PLANTILLA V6'!C415</f>
        <v>0</v>
      </c>
      <c r="D415" s="74">
        <f>'PLANTILLA V6'!D415</f>
        <v>0</v>
      </c>
      <c r="E415" s="37">
        <f>'PLANTILLA V6'!E415</f>
        <v>0</v>
      </c>
      <c r="F415" s="74">
        <f>'PLANTILLA V6'!F415</f>
        <v>0</v>
      </c>
      <c r="G415" s="74">
        <f>'PLANTILLA V6'!G415</f>
        <v>0</v>
      </c>
      <c r="H415" s="74">
        <f>'PLANTILLA V6'!H415</f>
        <v>0</v>
      </c>
      <c r="I415" s="74">
        <f>'PLANTILLA V6'!I415</f>
        <v>0</v>
      </c>
      <c r="J415" s="104">
        <f>'PLANTILLA V6'!J415</f>
        <v>0</v>
      </c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 x14ac:dyDescent="0.45">
      <c r="A416" s="74">
        <f>'PLANTILLA V6'!A416</f>
        <v>0</v>
      </c>
      <c r="B416" s="74">
        <f>'PLANTILLA V6'!B416</f>
        <v>0</v>
      </c>
      <c r="C416" s="74">
        <f>'PLANTILLA V6'!C416</f>
        <v>0</v>
      </c>
      <c r="D416" s="74">
        <f>'PLANTILLA V6'!D416</f>
        <v>0</v>
      </c>
      <c r="E416" s="37">
        <f>'PLANTILLA V6'!E416</f>
        <v>0</v>
      </c>
      <c r="F416" s="74">
        <f>'PLANTILLA V6'!F416</f>
        <v>0</v>
      </c>
      <c r="G416" s="74">
        <f>'PLANTILLA V6'!G416</f>
        <v>0</v>
      </c>
      <c r="H416" s="74">
        <f>'PLANTILLA V6'!H416</f>
        <v>0</v>
      </c>
      <c r="I416" s="74">
        <f>'PLANTILLA V6'!I416</f>
        <v>0</v>
      </c>
      <c r="J416" s="104">
        <f>'PLANTILLA V6'!J416</f>
        <v>0</v>
      </c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 x14ac:dyDescent="0.45">
      <c r="A417" s="74">
        <f>'PLANTILLA V6'!A417</f>
        <v>0</v>
      </c>
      <c r="B417" s="74">
        <f>'PLANTILLA V6'!B417</f>
        <v>0</v>
      </c>
      <c r="C417" s="74">
        <f>'PLANTILLA V6'!C417</f>
        <v>0</v>
      </c>
      <c r="D417" s="74">
        <f>'PLANTILLA V6'!D417</f>
        <v>0</v>
      </c>
      <c r="E417" s="37">
        <f>'PLANTILLA V6'!E417</f>
        <v>0</v>
      </c>
      <c r="F417" s="74">
        <f>'PLANTILLA V6'!F417</f>
        <v>0</v>
      </c>
      <c r="G417" s="74">
        <f>'PLANTILLA V6'!G417</f>
        <v>0</v>
      </c>
      <c r="H417" s="74">
        <f>'PLANTILLA V6'!H417</f>
        <v>0</v>
      </c>
      <c r="I417" s="74">
        <f>'PLANTILLA V6'!I417</f>
        <v>0</v>
      </c>
      <c r="J417" s="104">
        <f>'PLANTILLA V6'!J417</f>
        <v>0</v>
      </c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 x14ac:dyDescent="0.45">
      <c r="A418" s="74">
        <f>'PLANTILLA V6'!A418</f>
        <v>0</v>
      </c>
      <c r="B418" s="74">
        <f>'PLANTILLA V6'!B418</f>
        <v>0</v>
      </c>
      <c r="C418" s="74">
        <f>'PLANTILLA V6'!C418</f>
        <v>0</v>
      </c>
      <c r="D418" s="74">
        <f>'PLANTILLA V6'!D418</f>
        <v>0</v>
      </c>
      <c r="E418" s="37">
        <f>'PLANTILLA V6'!E418</f>
        <v>0</v>
      </c>
      <c r="F418" s="74">
        <f>'PLANTILLA V6'!F418</f>
        <v>0</v>
      </c>
      <c r="G418" s="74">
        <f>'PLANTILLA V6'!G418</f>
        <v>0</v>
      </c>
      <c r="H418" s="74">
        <f>'PLANTILLA V6'!H418</f>
        <v>0</v>
      </c>
      <c r="I418" s="74">
        <f>'PLANTILLA V6'!I418</f>
        <v>0</v>
      </c>
      <c r="J418" s="104">
        <f>'PLANTILLA V6'!J418</f>
        <v>0</v>
      </c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 x14ac:dyDescent="0.45">
      <c r="A419" s="74">
        <f>'PLANTILLA V6'!A419</f>
        <v>0</v>
      </c>
      <c r="B419" s="74">
        <f>'PLANTILLA V6'!B419</f>
        <v>0</v>
      </c>
      <c r="C419" s="74">
        <f>'PLANTILLA V6'!C419</f>
        <v>0</v>
      </c>
      <c r="D419" s="74">
        <f>'PLANTILLA V6'!D419</f>
        <v>0</v>
      </c>
      <c r="E419" s="37">
        <f>'PLANTILLA V6'!E419</f>
        <v>0</v>
      </c>
      <c r="F419" s="74">
        <f>'PLANTILLA V6'!F419</f>
        <v>0</v>
      </c>
      <c r="G419" s="74">
        <f>'PLANTILLA V6'!G419</f>
        <v>0</v>
      </c>
      <c r="H419" s="74">
        <f>'PLANTILLA V6'!H419</f>
        <v>0</v>
      </c>
      <c r="I419" s="74">
        <f>'PLANTILLA V6'!I419</f>
        <v>0</v>
      </c>
      <c r="J419" s="104">
        <f>'PLANTILLA V6'!J419</f>
        <v>0</v>
      </c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 x14ac:dyDescent="0.45">
      <c r="A420" s="74">
        <f>'PLANTILLA V6'!A420</f>
        <v>0</v>
      </c>
      <c r="B420" s="74">
        <f>'PLANTILLA V6'!B420</f>
        <v>0</v>
      </c>
      <c r="C420" s="74">
        <f>'PLANTILLA V6'!C420</f>
        <v>0</v>
      </c>
      <c r="D420" s="74">
        <f>'PLANTILLA V6'!D420</f>
        <v>0</v>
      </c>
      <c r="E420" s="37">
        <f>'PLANTILLA V6'!E420</f>
        <v>0</v>
      </c>
      <c r="F420" s="74">
        <f>'PLANTILLA V6'!F420</f>
        <v>0</v>
      </c>
      <c r="G420" s="74">
        <f>'PLANTILLA V6'!G420</f>
        <v>0</v>
      </c>
      <c r="H420" s="74">
        <f>'PLANTILLA V6'!H420</f>
        <v>0</v>
      </c>
      <c r="I420" s="74">
        <f>'PLANTILLA V6'!I420</f>
        <v>0</v>
      </c>
      <c r="J420" s="104">
        <f>'PLANTILLA V6'!J420</f>
        <v>0</v>
      </c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 x14ac:dyDescent="0.45">
      <c r="A421" s="74">
        <f>'PLANTILLA V6'!A421</f>
        <v>0</v>
      </c>
      <c r="B421" s="74">
        <f>'PLANTILLA V6'!B421</f>
        <v>0</v>
      </c>
      <c r="C421" s="74">
        <f>'PLANTILLA V6'!C421</f>
        <v>0</v>
      </c>
      <c r="D421" s="74">
        <f>'PLANTILLA V6'!D421</f>
        <v>0</v>
      </c>
      <c r="E421" s="37">
        <f>'PLANTILLA V6'!E421</f>
        <v>0</v>
      </c>
      <c r="F421" s="74">
        <f>'PLANTILLA V6'!F421</f>
        <v>0</v>
      </c>
      <c r="G421" s="74">
        <f>'PLANTILLA V6'!G421</f>
        <v>0</v>
      </c>
      <c r="H421" s="74">
        <f>'PLANTILLA V6'!H421</f>
        <v>0</v>
      </c>
      <c r="I421" s="74">
        <f>'PLANTILLA V6'!I421</f>
        <v>0</v>
      </c>
      <c r="J421" s="104">
        <f>'PLANTILLA V6'!J421</f>
        <v>0</v>
      </c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 x14ac:dyDescent="0.45">
      <c r="A422" s="74">
        <f>'PLANTILLA V6'!A422</f>
        <v>0</v>
      </c>
      <c r="B422" s="74">
        <f>'PLANTILLA V6'!B422</f>
        <v>0</v>
      </c>
      <c r="C422" s="74">
        <f>'PLANTILLA V6'!C422</f>
        <v>0</v>
      </c>
      <c r="D422" s="74">
        <f>'PLANTILLA V6'!D422</f>
        <v>0</v>
      </c>
      <c r="E422" s="37">
        <f>'PLANTILLA V6'!E422</f>
        <v>0</v>
      </c>
      <c r="F422" s="74">
        <f>'PLANTILLA V6'!F422</f>
        <v>0</v>
      </c>
      <c r="G422" s="74">
        <f>'PLANTILLA V6'!G422</f>
        <v>0</v>
      </c>
      <c r="H422" s="74">
        <f>'PLANTILLA V6'!H422</f>
        <v>0</v>
      </c>
      <c r="I422" s="74">
        <f>'PLANTILLA V6'!I422</f>
        <v>0</v>
      </c>
      <c r="J422" s="104">
        <f>'PLANTILLA V6'!J422</f>
        <v>0</v>
      </c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 x14ac:dyDescent="0.45">
      <c r="A423" s="74">
        <f>'PLANTILLA V6'!A423</f>
        <v>0</v>
      </c>
      <c r="B423" s="74">
        <f>'PLANTILLA V6'!B423</f>
        <v>0</v>
      </c>
      <c r="C423" s="74">
        <f>'PLANTILLA V6'!C423</f>
        <v>0</v>
      </c>
      <c r="D423" s="74">
        <f>'PLANTILLA V6'!D423</f>
        <v>0</v>
      </c>
      <c r="E423" s="37">
        <f>'PLANTILLA V6'!E423</f>
        <v>0</v>
      </c>
      <c r="F423" s="74">
        <f>'PLANTILLA V6'!F423</f>
        <v>0</v>
      </c>
      <c r="G423" s="74">
        <f>'PLANTILLA V6'!G423</f>
        <v>0</v>
      </c>
      <c r="H423" s="74">
        <f>'PLANTILLA V6'!H423</f>
        <v>0</v>
      </c>
      <c r="I423" s="74">
        <f>'PLANTILLA V6'!I423</f>
        <v>0</v>
      </c>
      <c r="J423" s="104">
        <f>'PLANTILLA V6'!J423</f>
        <v>0</v>
      </c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 x14ac:dyDescent="0.45">
      <c r="A424" s="74">
        <f>'PLANTILLA V6'!A424</f>
        <v>0</v>
      </c>
      <c r="B424" s="74">
        <f>'PLANTILLA V6'!B424</f>
        <v>0</v>
      </c>
      <c r="C424" s="74">
        <f>'PLANTILLA V6'!C424</f>
        <v>0</v>
      </c>
      <c r="D424" s="74">
        <f>'PLANTILLA V6'!D424</f>
        <v>0</v>
      </c>
      <c r="E424" s="37">
        <f>'PLANTILLA V6'!E424</f>
        <v>0</v>
      </c>
      <c r="F424" s="74">
        <f>'PLANTILLA V6'!F424</f>
        <v>0</v>
      </c>
      <c r="G424" s="74">
        <f>'PLANTILLA V6'!G424</f>
        <v>0</v>
      </c>
      <c r="H424" s="74">
        <f>'PLANTILLA V6'!H424</f>
        <v>0</v>
      </c>
      <c r="I424" s="74">
        <f>'PLANTILLA V6'!I424</f>
        <v>0</v>
      </c>
      <c r="J424" s="104">
        <f>'PLANTILLA V6'!J424</f>
        <v>0</v>
      </c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 x14ac:dyDescent="0.45">
      <c r="A425" s="74">
        <f>'PLANTILLA V6'!A425</f>
        <v>0</v>
      </c>
      <c r="B425" s="74">
        <f>'PLANTILLA V6'!B425</f>
        <v>0</v>
      </c>
      <c r="C425" s="74">
        <f>'PLANTILLA V6'!C425</f>
        <v>0</v>
      </c>
      <c r="D425" s="74">
        <f>'PLANTILLA V6'!D425</f>
        <v>0</v>
      </c>
      <c r="E425" s="37">
        <f>'PLANTILLA V6'!E425</f>
        <v>0</v>
      </c>
      <c r="F425" s="74">
        <f>'PLANTILLA V6'!F425</f>
        <v>0</v>
      </c>
      <c r="G425" s="74">
        <f>'PLANTILLA V6'!G425</f>
        <v>0</v>
      </c>
      <c r="H425" s="74">
        <f>'PLANTILLA V6'!H425</f>
        <v>0</v>
      </c>
      <c r="I425" s="74">
        <f>'PLANTILLA V6'!I425</f>
        <v>0</v>
      </c>
      <c r="J425" s="104">
        <f>'PLANTILLA V6'!J425</f>
        <v>0</v>
      </c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 x14ac:dyDescent="0.45">
      <c r="A426" s="74">
        <f>'PLANTILLA V6'!A426</f>
        <v>0</v>
      </c>
      <c r="B426" s="74">
        <f>'PLANTILLA V6'!B426</f>
        <v>0</v>
      </c>
      <c r="C426" s="74">
        <f>'PLANTILLA V6'!C426</f>
        <v>0</v>
      </c>
      <c r="D426" s="74">
        <f>'PLANTILLA V6'!D426</f>
        <v>0</v>
      </c>
      <c r="E426" s="37">
        <f>'PLANTILLA V6'!E426</f>
        <v>0</v>
      </c>
      <c r="F426" s="74">
        <f>'PLANTILLA V6'!F426</f>
        <v>0</v>
      </c>
      <c r="G426" s="74">
        <f>'PLANTILLA V6'!G426</f>
        <v>0</v>
      </c>
      <c r="H426" s="74">
        <f>'PLANTILLA V6'!H426</f>
        <v>0</v>
      </c>
      <c r="I426" s="74">
        <f>'PLANTILLA V6'!I426</f>
        <v>0</v>
      </c>
      <c r="J426" s="104">
        <f>'PLANTILLA V6'!J426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 x14ac:dyDescent="0.45">
      <c r="A427" s="74">
        <f>'PLANTILLA V6'!A427</f>
        <v>0</v>
      </c>
      <c r="B427" s="74">
        <f>'PLANTILLA V6'!B427</f>
        <v>0</v>
      </c>
      <c r="C427" s="74">
        <f>'PLANTILLA V6'!C427</f>
        <v>0</v>
      </c>
      <c r="D427" s="74">
        <f>'PLANTILLA V6'!D427</f>
        <v>0</v>
      </c>
      <c r="E427" s="37">
        <f>'PLANTILLA V6'!E427</f>
        <v>0</v>
      </c>
      <c r="F427" s="74">
        <f>'PLANTILLA V6'!F427</f>
        <v>0</v>
      </c>
      <c r="G427" s="74">
        <f>'PLANTILLA V6'!G427</f>
        <v>0</v>
      </c>
      <c r="H427" s="74">
        <f>'PLANTILLA V6'!H427</f>
        <v>0</v>
      </c>
      <c r="I427" s="74">
        <f>'PLANTILLA V6'!I427</f>
        <v>0</v>
      </c>
      <c r="J427" s="104">
        <f>'PLANTILLA V6'!J427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 x14ac:dyDescent="0.45">
      <c r="A428" s="74">
        <f>'PLANTILLA V6'!A428</f>
        <v>0</v>
      </c>
      <c r="B428" s="74">
        <f>'PLANTILLA V6'!B428</f>
        <v>0</v>
      </c>
      <c r="C428" s="74">
        <f>'PLANTILLA V6'!C428</f>
        <v>0</v>
      </c>
      <c r="D428" s="74">
        <f>'PLANTILLA V6'!D428</f>
        <v>0</v>
      </c>
      <c r="E428" s="37">
        <f>'PLANTILLA V6'!E428</f>
        <v>0</v>
      </c>
      <c r="F428" s="74">
        <f>'PLANTILLA V6'!F428</f>
        <v>0</v>
      </c>
      <c r="G428" s="74">
        <f>'PLANTILLA V6'!G428</f>
        <v>0</v>
      </c>
      <c r="H428" s="74">
        <f>'PLANTILLA V6'!H428</f>
        <v>0</v>
      </c>
      <c r="I428" s="74">
        <f>'PLANTILLA V6'!I428</f>
        <v>0</v>
      </c>
      <c r="J428" s="104">
        <f>'PLANTILLA V6'!J428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 x14ac:dyDescent="0.45">
      <c r="A429" s="74">
        <f>'PLANTILLA V6'!A429</f>
        <v>0</v>
      </c>
      <c r="B429" s="74">
        <f>'PLANTILLA V6'!B429</f>
        <v>0</v>
      </c>
      <c r="C429" s="74">
        <f>'PLANTILLA V6'!C429</f>
        <v>0</v>
      </c>
      <c r="D429" s="74">
        <f>'PLANTILLA V6'!D429</f>
        <v>0</v>
      </c>
      <c r="E429" s="37">
        <f>'PLANTILLA V6'!E429</f>
        <v>0</v>
      </c>
      <c r="F429" s="74">
        <f>'PLANTILLA V6'!F429</f>
        <v>0</v>
      </c>
      <c r="G429" s="74">
        <f>'PLANTILLA V6'!G429</f>
        <v>0</v>
      </c>
      <c r="H429" s="74">
        <f>'PLANTILLA V6'!H429</f>
        <v>0</v>
      </c>
      <c r="I429" s="74">
        <f>'PLANTILLA V6'!I429</f>
        <v>0</v>
      </c>
      <c r="J429" s="83">
        <f>'PLANTILLA V6'!J429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 x14ac:dyDescent="0.45">
      <c r="A430" s="74">
        <f>'PLANTILLA V6'!A430</f>
        <v>0</v>
      </c>
      <c r="B430" s="74">
        <f>'PLANTILLA V6'!B430</f>
        <v>0</v>
      </c>
      <c r="C430" s="74">
        <f>'PLANTILLA V6'!C430</f>
        <v>0</v>
      </c>
      <c r="D430" s="74">
        <f>'PLANTILLA V6'!D430</f>
        <v>0</v>
      </c>
      <c r="E430" s="37">
        <f>'PLANTILLA V6'!E430</f>
        <v>0</v>
      </c>
      <c r="F430" s="74">
        <f>'PLANTILLA V6'!F430</f>
        <v>0</v>
      </c>
      <c r="G430" s="74">
        <f>'PLANTILLA V6'!G430</f>
        <v>0</v>
      </c>
      <c r="H430" s="74">
        <f>'PLANTILLA V6'!H430</f>
        <v>0</v>
      </c>
      <c r="I430" s="74">
        <f>'PLANTILLA V6'!I430</f>
        <v>0</v>
      </c>
      <c r="J430" s="83">
        <f>'PLANTILLA V6'!J430</f>
        <v>0</v>
      </c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 x14ac:dyDescent="0.45">
      <c r="A431" s="74">
        <f>'PLANTILLA V6'!A431</f>
        <v>0</v>
      </c>
      <c r="B431" s="74">
        <f>'PLANTILLA V6'!B431</f>
        <v>0</v>
      </c>
      <c r="C431" s="74">
        <f>'PLANTILLA V6'!C431</f>
        <v>0</v>
      </c>
      <c r="D431" s="74">
        <f>'PLANTILLA V6'!D431</f>
        <v>0</v>
      </c>
      <c r="E431" s="37">
        <f>'PLANTILLA V6'!E431</f>
        <v>0</v>
      </c>
      <c r="F431" s="74">
        <f>'PLANTILLA V6'!F431</f>
        <v>0</v>
      </c>
      <c r="G431" s="74">
        <f>'PLANTILLA V6'!G431</f>
        <v>0</v>
      </c>
      <c r="H431" s="74">
        <f>'PLANTILLA V6'!H431</f>
        <v>0</v>
      </c>
      <c r="I431" s="74">
        <f>'PLANTILLA V6'!I431</f>
        <v>0</v>
      </c>
      <c r="J431" s="83">
        <f>'PLANTILLA V6'!J431</f>
        <v>0</v>
      </c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 x14ac:dyDescent="0.45">
      <c r="A432" s="74">
        <f>'PLANTILLA V6'!A432</f>
        <v>0</v>
      </c>
      <c r="B432" s="74">
        <f>'PLANTILLA V6'!B432</f>
        <v>0</v>
      </c>
      <c r="C432" s="74">
        <f>'PLANTILLA V6'!C432</f>
        <v>0</v>
      </c>
      <c r="D432" s="74">
        <f>'PLANTILLA V6'!D432</f>
        <v>0</v>
      </c>
      <c r="E432" s="37">
        <f>'PLANTILLA V6'!E432</f>
        <v>0</v>
      </c>
      <c r="F432" s="74">
        <f>'PLANTILLA V6'!F432</f>
        <v>0</v>
      </c>
      <c r="G432" s="74">
        <f>'PLANTILLA V6'!G432</f>
        <v>0</v>
      </c>
      <c r="H432" s="74">
        <f>'PLANTILLA V6'!H432</f>
        <v>0</v>
      </c>
      <c r="I432" s="74">
        <f>'PLANTILLA V6'!I432</f>
        <v>0</v>
      </c>
      <c r="J432" s="83">
        <f>'PLANTILLA V6'!J432</f>
        <v>0</v>
      </c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 x14ac:dyDescent="0.45">
      <c r="A433" s="74">
        <f>'PLANTILLA V6'!A433</f>
        <v>0</v>
      </c>
      <c r="B433" s="74">
        <f>'PLANTILLA V6'!B433</f>
        <v>0</v>
      </c>
      <c r="C433" s="74">
        <f>'PLANTILLA V6'!C433</f>
        <v>0</v>
      </c>
      <c r="D433" s="74">
        <f>'PLANTILLA V6'!D433</f>
        <v>0</v>
      </c>
      <c r="E433" s="37">
        <f>'PLANTILLA V6'!E433</f>
        <v>0</v>
      </c>
      <c r="F433" s="74">
        <f>'PLANTILLA V6'!F433</f>
        <v>0</v>
      </c>
      <c r="G433" s="74">
        <f>'PLANTILLA V6'!G433</f>
        <v>0</v>
      </c>
      <c r="H433" s="74">
        <f>'PLANTILLA V6'!H433</f>
        <v>0</v>
      </c>
      <c r="I433" s="74">
        <f>'PLANTILLA V6'!I433</f>
        <v>0</v>
      </c>
      <c r="J433" s="83">
        <f>'PLANTILLA V6'!J433</f>
        <v>0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 x14ac:dyDescent="0.45">
      <c r="A434" s="74">
        <f>'PLANTILLA V6'!A434</f>
        <v>0</v>
      </c>
      <c r="B434" s="74">
        <f>'PLANTILLA V6'!B434</f>
        <v>0</v>
      </c>
      <c r="C434" s="74">
        <f>'PLANTILLA V6'!C434</f>
        <v>0</v>
      </c>
      <c r="D434" s="74">
        <f>'PLANTILLA V6'!D434</f>
        <v>0</v>
      </c>
      <c r="E434" s="37">
        <f>'PLANTILLA V6'!E434</f>
        <v>0</v>
      </c>
      <c r="F434" s="74">
        <f>'PLANTILLA V6'!F434</f>
        <v>0</v>
      </c>
      <c r="G434" s="74">
        <f>'PLANTILLA V6'!G434</f>
        <v>0</v>
      </c>
      <c r="H434" s="74">
        <f>'PLANTILLA V6'!H434</f>
        <v>0</v>
      </c>
      <c r="I434" s="74">
        <f>'PLANTILLA V6'!I434</f>
        <v>0</v>
      </c>
      <c r="J434" s="83">
        <f>'PLANTILLA V6'!J434</f>
        <v>0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 x14ac:dyDescent="0.45">
      <c r="A435" s="74">
        <f>'PLANTILLA V6'!A435</f>
        <v>0</v>
      </c>
      <c r="B435" s="74">
        <f>'PLANTILLA V6'!B435</f>
        <v>0</v>
      </c>
      <c r="C435" s="74">
        <f>'PLANTILLA V6'!C435</f>
        <v>0</v>
      </c>
      <c r="D435" s="74">
        <f>'PLANTILLA V6'!D435</f>
        <v>0</v>
      </c>
      <c r="E435" s="37">
        <f>'PLANTILLA V6'!E435</f>
        <v>0</v>
      </c>
      <c r="F435" s="74">
        <f>'PLANTILLA V6'!F435</f>
        <v>0</v>
      </c>
      <c r="G435" s="74">
        <f>'PLANTILLA V6'!G435</f>
        <v>0</v>
      </c>
      <c r="H435" s="74">
        <f>'PLANTILLA V6'!H435</f>
        <v>0</v>
      </c>
      <c r="I435" s="74">
        <f>'PLANTILLA V6'!I435</f>
        <v>0</v>
      </c>
      <c r="J435" s="83">
        <f>'PLANTILLA V6'!J435</f>
        <v>0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 x14ac:dyDescent="0.45">
      <c r="A436" s="74">
        <f>'PLANTILLA V6'!A436</f>
        <v>0</v>
      </c>
      <c r="B436" s="74">
        <f>'PLANTILLA V6'!B436</f>
        <v>0</v>
      </c>
      <c r="C436" s="74">
        <f>'PLANTILLA V6'!C436</f>
        <v>0</v>
      </c>
      <c r="D436" s="74">
        <f>'PLANTILLA V6'!D436</f>
        <v>0</v>
      </c>
      <c r="E436" s="37">
        <f>'PLANTILLA V6'!E436</f>
        <v>0</v>
      </c>
      <c r="F436" s="74">
        <f>'PLANTILLA V6'!F436</f>
        <v>0</v>
      </c>
      <c r="G436" s="74">
        <f>'PLANTILLA V6'!G436</f>
        <v>0</v>
      </c>
      <c r="H436" s="74">
        <f>'PLANTILLA V6'!H436</f>
        <v>0</v>
      </c>
      <c r="I436" s="74">
        <f>'PLANTILLA V6'!I436</f>
        <v>0</v>
      </c>
      <c r="J436" s="83">
        <f>'PLANTILLA V6'!J436</f>
        <v>0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 x14ac:dyDescent="0.45">
      <c r="A437" s="74">
        <f>'PLANTILLA V6'!A437</f>
        <v>0</v>
      </c>
      <c r="B437" s="74">
        <f>'PLANTILLA V6'!B437</f>
        <v>0</v>
      </c>
      <c r="C437" s="74">
        <f>'PLANTILLA V6'!C437</f>
        <v>0</v>
      </c>
      <c r="D437" s="74">
        <f>'PLANTILLA V6'!D437</f>
        <v>0</v>
      </c>
      <c r="E437" s="37">
        <f>'PLANTILLA V6'!E437</f>
        <v>0</v>
      </c>
      <c r="F437" s="74">
        <f>'PLANTILLA V6'!F437</f>
        <v>0</v>
      </c>
      <c r="G437" s="74">
        <f>'PLANTILLA V6'!G437</f>
        <v>0</v>
      </c>
      <c r="H437" s="74">
        <f>'PLANTILLA V6'!H437</f>
        <v>0</v>
      </c>
      <c r="I437" s="74">
        <f>'PLANTILLA V6'!I437</f>
        <v>0</v>
      </c>
      <c r="J437" s="83">
        <f>'PLANTILLA V6'!J437</f>
        <v>0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 x14ac:dyDescent="0.45">
      <c r="A438" s="74">
        <f>'PLANTILLA V6'!A438</f>
        <v>0</v>
      </c>
      <c r="B438" s="74">
        <f>'PLANTILLA V6'!B438</f>
        <v>0</v>
      </c>
      <c r="C438" s="74">
        <f>'PLANTILLA V6'!C438</f>
        <v>0</v>
      </c>
      <c r="D438" s="74">
        <f>'PLANTILLA V6'!D438</f>
        <v>0</v>
      </c>
      <c r="E438" s="37">
        <f>'PLANTILLA V6'!E438</f>
        <v>0</v>
      </c>
      <c r="F438" s="74">
        <f>'PLANTILLA V6'!F438</f>
        <v>0</v>
      </c>
      <c r="G438" s="74">
        <f>'PLANTILLA V6'!G438</f>
        <v>0</v>
      </c>
      <c r="H438" s="74">
        <f>'PLANTILLA V6'!H438</f>
        <v>0</v>
      </c>
      <c r="I438" s="74">
        <f>'PLANTILLA V6'!I438</f>
        <v>0</v>
      </c>
      <c r="J438" s="83">
        <f>'PLANTILLA V6'!J438</f>
        <v>0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 x14ac:dyDescent="0.45">
      <c r="A439" s="74"/>
      <c r="B439" s="74"/>
      <c r="C439" s="74"/>
      <c r="D439" s="74"/>
      <c r="E439" s="37"/>
      <c r="F439" s="74"/>
      <c r="G439" s="74"/>
      <c r="H439" s="74"/>
      <c r="I439" s="74"/>
      <c r="J439" s="83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 x14ac:dyDescent="0.45">
      <c r="A440" s="74"/>
      <c r="B440" s="74"/>
      <c r="C440" s="74"/>
      <c r="D440" s="74"/>
      <c r="E440" s="37"/>
      <c r="F440" s="74"/>
      <c r="G440" s="74"/>
      <c r="H440" s="74"/>
      <c r="I440" s="74"/>
      <c r="J440" s="83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 x14ac:dyDescent="0.45">
      <c r="A441" s="74"/>
      <c r="B441" s="74"/>
      <c r="C441" s="74"/>
      <c r="D441" s="74"/>
      <c r="E441" s="37"/>
      <c r="F441" s="74"/>
      <c r="G441" s="74"/>
      <c r="H441" s="74"/>
      <c r="I441" s="74"/>
      <c r="J441" s="83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 x14ac:dyDescent="0.45">
      <c r="A442" s="74"/>
      <c r="B442" s="74"/>
      <c r="C442" s="74"/>
      <c r="D442" s="74"/>
      <c r="E442" s="37"/>
      <c r="F442" s="74"/>
      <c r="G442" s="74"/>
      <c r="H442" s="74"/>
      <c r="I442" s="74"/>
      <c r="J442" s="83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 x14ac:dyDescent="0.45">
      <c r="A443" s="74"/>
      <c r="B443" s="74"/>
      <c r="C443" s="74"/>
      <c r="D443" s="74"/>
      <c r="E443" s="37"/>
      <c r="F443" s="74"/>
      <c r="G443" s="74"/>
      <c r="H443" s="74"/>
      <c r="I443" s="74"/>
      <c r="J443" s="83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 x14ac:dyDescent="0.45">
      <c r="A444" s="74"/>
      <c r="B444" s="74"/>
      <c r="C444" s="74"/>
      <c r="D444" s="74"/>
      <c r="E444" s="37"/>
      <c r="F444" s="74"/>
      <c r="G444" s="74"/>
      <c r="H444" s="74"/>
      <c r="I444" s="74"/>
      <c r="J444" s="83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 x14ac:dyDescent="0.45">
      <c r="A445" s="74"/>
      <c r="B445" s="74"/>
      <c r="C445" s="74"/>
      <c r="D445" s="74"/>
      <c r="E445" s="37"/>
      <c r="F445" s="74"/>
      <c r="G445" s="74"/>
      <c r="H445" s="74"/>
      <c r="I445" s="74"/>
      <c r="J445" s="83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 x14ac:dyDescent="0.45">
      <c r="A446" s="74"/>
      <c r="B446" s="74"/>
      <c r="C446" s="74"/>
      <c r="D446" s="74"/>
      <c r="E446" s="37"/>
      <c r="F446" s="74"/>
      <c r="G446" s="74"/>
      <c r="H446" s="74"/>
      <c r="I446" s="74"/>
      <c r="J446" s="83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 x14ac:dyDescent="0.45">
      <c r="A447" s="74"/>
      <c r="B447" s="74"/>
      <c r="C447" s="74"/>
      <c r="D447" s="74"/>
      <c r="E447" s="37"/>
      <c r="F447" s="74"/>
      <c r="G447" s="74"/>
      <c r="H447" s="74"/>
      <c r="I447" s="74"/>
      <c r="J447" s="83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 x14ac:dyDescent="0.45">
      <c r="A448" s="74"/>
      <c r="B448" s="74"/>
      <c r="C448" s="74"/>
      <c r="D448" s="74"/>
      <c r="E448" s="37"/>
      <c r="F448" s="74"/>
      <c r="G448" s="74"/>
      <c r="H448" s="74"/>
      <c r="I448" s="74"/>
      <c r="J448" s="83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 x14ac:dyDescent="0.45">
      <c r="A449" s="74"/>
      <c r="B449" s="74"/>
      <c r="C449" s="74"/>
      <c r="D449" s="74"/>
      <c r="E449" s="37"/>
      <c r="F449" s="74"/>
      <c r="G449" s="74"/>
      <c r="H449" s="74"/>
      <c r="I449" s="74"/>
      <c r="J449" s="83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 x14ac:dyDescent="0.45">
      <c r="A450" s="74"/>
      <c r="B450" s="74"/>
      <c r="C450" s="74"/>
      <c r="D450" s="74"/>
      <c r="E450" s="37"/>
      <c r="F450" s="74"/>
      <c r="G450" s="74"/>
      <c r="H450" s="74"/>
      <c r="I450" s="74"/>
      <c r="J450" s="83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 x14ac:dyDescent="0.45">
      <c r="A451" s="74"/>
      <c r="B451" s="74"/>
      <c r="C451" s="74"/>
      <c r="D451" s="74"/>
      <c r="E451" s="37"/>
      <c r="F451" s="74"/>
      <c r="G451" s="74"/>
      <c r="H451" s="74"/>
      <c r="I451" s="74"/>
      <c r="J451" s="83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 x14ac:dyDescent="0.45">
      <c r="A452" s="74"/>
      <c r="B452" s="74"/>
      <c r="C452" s="74"/>
      <c r="D452" s="74"/>
      <c r="E452" s="37"/>
      <c r="F452" s="74"/>
      <c r="G452" s="74"/>
      <c r="H452" s="74"/>
      <c r="I452" s="74"/>
      <c r="J452" s="83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 x14ac:dyDescent="0.45">
      <c r="A453" s="74"/>
      <c r="B453" s="74"/>
      <c r="C453" s="74"/>
      <c r="D453" s="74"/>
      <c r="E453" s="37"/>
      <c r="F453" s="74"/>
      <c r="G453" s="74"/>
      <c r="H453" s="74"/>
      <c r="I453" s="74"/>
      <c r="J453" s="83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 x14ac:dyDescent="0.45">
      <c r="A454" s="74"/>
      <c r="B454" s="74"/>
      <c r="C454" s="74"/>
      <c r="D454" s="74"/>
      <c r="E454" s="37"/>
      <c r="F454" s="74"/>
      <c r="G454" s="74"/>
      <c r="H454" s="74"/>
      <c r="I454" s="74"/>
      <c r="J454" s="83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 x14ac:dyDescent="0.45">
      <c r="A455" s="74"/>
      <c r="B455" s="74"/>
      <c r="C455" s="74"/>
      <c r="D455" s="74"/>
      <c r="E455" s="37"/>
      <c r="F455" s="74"/>
      <c r="G455" s="74"/>
      <c r="H455" s="74"/>
      <c r="I455" s="74"/>
      <c r="J455" s="83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 x14ac:dyDescent="0.45">
      <c r="A456" s="74"/>
      <c r="B456" s="74"/>
      <c r="C456" s="74"/>
      <c r="D456" s="74"/>
      <c r="E456" s="37"/>
      <c r="F456" s="74"/>
      <c r="G456" s="74"/>
      <c r="H456" s="74"/>
      <c r="I456" s="74"/>
      <c r="J456" s="83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 x14ac:dyDescent="0.45">
      <c r="A457" s="74"/>
      <c r="B457" s="74"/>
      <c r="C457" s="74"/>
      <c r="D457" s="74"/>
      <c r="E457" s="37"/>
      <c r="F457" s="74"/>
      <c r="G457" s="74"/>
      <c r="H457" s="74"/>
      <c r="I457" s="74"/>
      <c r="J457" s="83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 x14ac:dyDescent="0.45">
      <c r="A458" s="74"/>
      <c r="B458" s="74"/>
      <c r="C458" s="74"/>
      <c r="D458" s="74"/>
      <c r="E458" s="37"/>
      <c r="F458" s="74"/>
      <c r="G458" s="74"/>
      <c r="H458" s="74"/>
      <c r="I458" s="74"/>
      <c r="J458" s="83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 x14ac:dyDescent="0.45">
      <c r="A459" s="74"/>
      <c r="B459" s="74"/>
      <c r="C459" s="74"/>
      <c r="D459" s="74"/>
      <c r="E459" s="37"/>
      <c r="F459" s="74"/>
      <c r="G459" s="74"/>
      <c r="H459" s="74"/>
      <c r="I459" s="74"/>
      <c r="J459" s="83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 x14ac:dyDescent="0.45">
      <c r="A460" s="74"/>
      <c r="B460" s="74"/>
      <c r="C460" s="74"/>
      <c r="D460" s="74"/>
      <c r="E460" s="37"/>
      <c r="F460" s="74"/>
      <c r="G460" s="74"/>
      <c r="H460" s="74"/>
      <c r="I460" s="74"/>
      <c r="J460" s="83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 x14ac:dyDescent="0.45">
      <c r="A461" s="74"/>
      <c r="B461" s="74"/>
      <c r="C461" s="74"/>
      <c r="D461" s="74"/>
      <c r="E461" s="37"/>
      <c r="F461" s="74"/>
      <c r="G461" s="74"/>
      <c r="H461" s="74"/>
      <c r="I461" s="74"/>
      <c r="J461" s="83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 x14ac:dyDescent="0.45">
      <c r="A462" s="74"/>
      <c r="B462" s="74"/>
      <c r="C462" s="74"/>
      <c r="D462" s="74"/>
      <c r="E462" s="37"/>
      <c r="F462" s="74"/>
      <c r="G462" s="74"/>
      <c r="H462" s="74"/>
      <c r="I462" s="74"/>
      <c r="J462" s="83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 x14ac:dyDescent="0.45">
      <c r="A463" s="74"/>
      <c r="B463" s="74"/>
      <c r="C463" s="74"/>
      <c r="D463" s="74"/>
      <c r="E463" s="37"/>
      <c r="F463" s="74"/>
      <c r="G463" s="74"/>
      <c r="H463" s="74"/>
      <c r="I463" s="74"/>
      <c r="J463" s="83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 x14ac:dyDescent="0.45">
      <c r="A464" s="74"/>
      <c r="B464" s="74"/>
      <c r="C464" s="74"/>
      <c r="D464" s="74"/>
      <c r="E464" s="37"/>
      <c r="F464" s="74"/>
      <c r="G464" s="74"/>
      <c r="H464" s="74"/>
      <c r="I464" s="74"/>
      <c r="J464" s="83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 x14ac:dyDescent="0.45">
      <c r="A465" s="74"/>
      <c r="B465" s="74"/>
      <c r="C465" s="74"/>
      <c r="D465" s="74"/>
      <c r="E465" s="37"/>
      <c r="F465" s="74"/>
      <c r="G465" s="74"/>
      <c r="H465" s="74"/>
      <c r="I465" s="74"/>
      <c r="J465" s="83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 x14ac:dyDescent="0.45">
      <c r="A466" s="74"/>
      <c r="B466" s="74"/>
      <c r="C466" s="74"/>
      <c r="D466" s="74"/>
      <c r="E466" s="37"/>
      <c r="F466" s="74"/>
      <c r="G466" s="74"/>
      <c r="H466" s="74"/>
      <c r="I466" s="74"/>
      <c r="J466" s="83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 x14ac:dyDescent="0.45">
      <c r="A467" s="74"/>
      <c r="B467" s="74"/>
      <c r="C467" s="74"/>
      <c r="D467" s="74"/>
      <c r="E467" s="37"/>
      <c r="F467" s="74"/>
      <c r="G467" s="74"/>
      <c r="H467" s="74"/>
      <c r="I467" s="74"/>
      <c r="J467" s="83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 x14ac:dyDescent="0.45">
      <c r="A468" s="74"/>
      <c r="B468" s="74"/>
      <c r="C468" s="74"/>
      <c r="D468" s="74"/>
      <c r="E468" s="37"/>
      <c r="F468" s="74"/>
      <c r="G468" s="74"/>
      <c r="H468" s="74"/>
      <c r="I468" s="74"/>
      <c r="J468" s="83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 x14ac:dyDescent="0.45">
      <c r="A469" s="74"/>
      <c r="B469" s="74"/>
      <c r="C469" s="74"/>
      <c r="D469" s="74"/>
      <c r="E469" s="37"/>
      <c r="F469" s="74"/>
      <c r="G469" s="74"/>
      <c r="H469" s="74"/>
      <c r="I469" s="74"/>
      <c r="J469" s="83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 x14ac:dyDescent="0.45">
      <c r="A470" s="74"/>
      <c r="B470" s="74"/>
      <c r="C470" s="74"/>
      <c r="D470" s="74"/>
      <c r="E470" s="37"/>
      <c r="F470" s="74"/>
      <c r="G470" s="74"/>
      <c r="H470" s="74"/>
      <c r="I470" s="74"/>
      <c r="J470" s="83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 x14ac:dyDescent="0.45">
      <c r="A471" s="74"/>
      <c r="B471" s="74"/>
      <c r="C471" s="74"/>
      <c r="D471" s="74"/>
      <c r="E471" s="37"/>
      <c r="F471" s="74"/>
      <c r="G471" s="74"/>
      <c r="H471" s="74"/>
      <c r="I471" s="74"/>
      <c r="J471" s="83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 x14ac:dyDescent="0.45">
      <c r="A472" s="74"/>
      <c r="B472" s="74"/>
      <c r="C472" s="74"/>
      <c r="D472" s="74"/>
      <c r="E472" s="37"/>
      <c r="F472" s="74"/>
      <c r="G472" s="74"/>
      <c r="H472" s="74"/>
      <c r="I472" s="74"/>
      <c r="J472" s="83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 x14ac:dyDescent="0.45">
      <c r="A473" s="74"/>
      <c r="B473" s="74"/>
      <c r="C473" s="74"/>
      <c r="D473" s="74"/>
      <c r="E473" s="37"/>
      <c r="F473" s="74"/>
      <c r="G473" s="74"/>
      <c r="H473" s="74"/>
      <c r="I473" s="74"/>
      <c r="J473" s="83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 x14ac:dyDescent="0.45">
      <c r="A474" s="74"/>
      <c r="B474" s="74"/>
      <c r="C474" s="74"/>
      <c r="D474" s="74"/>
      <c r="E474" s="37"/>
      <c r="F474" s="74"/>
      <c r="G474" s="74"/>
      <c r="H474" s="74"/>
      <c r="I474" s="74"/>
      <c r="J474" s="83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 x14ac:dyDescent="0.45">
      <c r="A475" s="74"/>
      <c r="B475" s="74"/>
      <c r="C475" s="74"/>
      <c r="D475" s="74"/>
      <c r="E475" s="37"/>
      <c r="F475" s="74"/>
      <c r="G475" s="74"/>
      <c r="H475" s="74"/>
      <c r="I475" s="74"/>
      <c r="J475" s="83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 x14ac:dyDescent="0.45">
      <c r="A476" s="74"/>
      <c r="B476" s="74"/>
      <c r="C476" s="74"/>
      <c r="D476" s="74"/>
      <c r="E476" s="37"/>
      <c r="F476" s="74"/>
      <c r="G476" s="74"/>
      <c r="H476" s="74"/>
      <c r="I476" s="74"/>
      <c r="J476" s="83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 x14ac:dyDescent="0.45">
      <c r="A477" s="74"/>
      <c r="B477" s="74"/>
      <c r="C477" s="74"/>
      <c r="D477" s="74"/>
      <c r="E477" s="37"/>
      <c r="F477" s="74"/>
      <c r="G477" s="74"/>
      <c r="H477" s="74"/>
      <c r="I477" s="74"/>
      <c r="J477" s="83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 x14ac:dyDescent="0.45">
      <c r="A478" s="74"/>
      <c r="B478" s="74"/>
      <c r="C478" s="74"/>
      <c r="D478" s="74"/>
      <c r="E478" s="37"/>
      <c r="F478" s="74"/>
      <c r="G478" s="74"/>
      <c r="H478" s="74"/>
      <c r="I478" s="74"/>
      <c r="J478" s="83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 x14ac:dyDescent="0.45">
      <c r="A479" s="74"/>
      <c r="B479" s="74"/>
      <c r="C479" s="74"/>
      <c r="D479" s="74"/>
      <c r="E479" s="37"/>
      <c r="F479" s="74"/>
      <c r="G479" s="74"/>
      <c r="H479" s="74"/>
      <c r="I479" s="74"/>
      <c r="J479" s="83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 x14ac:dyDescent="0.45">
      <c r="A480" s="74"/>
      <c r="B480" s="74"/>
      <c r="C480" s="74"/>
      <c r="D480" s="74"/>
      <c r="E480" s="37"/>
      <c r="F480" s="74"/>
      <c r="G480" s="74"/>
      <c r="H480" s="74"/>
      <c r="I480" s="74"/>
      <c r="J480" s="83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 x14ac:dyDescent="0.45">
      <c r="A481" s="74"/>
      <c r="B481" s="74"/>
      <c r="C481" s="74"/>
      <c r="D481" s="74"/>
      <c r="E481" s="37"/>
      <c r="F481" s="74"/>
      <c r="G481" s="74"/>
      <c r="H481" s="74"/>
      <c r="I481" s="74"/>
      <c r="J481" s="83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 x14ac:dyDescent="0.45">
      <c r="A482" s="74"/>
      <c r="B482" s="74"/>
      <c r="C482" s="74"/>
      <c r="D482" s="74"/>
      <c r="E482" s="37"/>
      <c r="F482" s="74"/>
      <c r="G482" s="74"/>
      <c r="H482" s="74"/>
      <c r="I482" s="74"/>
      <c r="J482" s="83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 x14ac:dyDescent="0.45">
      <c r="A483" s="74"/>
      <c r="B483" s="74"/>
      <c r="C483" s="74"/>
      <c r="D483" s="74"/>
      <c r="E483" s="37"/>
      <c r="F483" s="74"/>
      <c r="G483" s="74"/>
      <c r="H483" s="74"/>
      <c r="I483" s="74"/>
      <c r="J483" s="83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 x14ac:dyDescent="0.45">
      <c r="A484" s="74"/>
      <c r="B484" s="74"/>
      <c r="C484" s="74"/>
      <c r="D484" s="74"/>
      <c r="E484" s="37"/>
      <c r="F484" s="74"/>
      <c r="G484" s="74"/>
      <c r="H484" s="74"/>
      <c r="I484" s="74"/>
      <c r="J484" s="83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 x14ac:dyDescent="0.45">
      <c r="A485" s="74"/>
      <c r="B485" s="74"/>
      <c r="C485" s="74"/>
      <c r="D485" s="74"/>
      <c r="E485" s="37"/>
      <c r="F485" s="74"/>
      <c r="G485" s="74"/>
      <c r="H485" s="74"/>
      <c r="I485" s="74"/>
      <c r="J485" s="83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 x14ac:dyDescent="0.45">
      <c r="A486" s="74"/>
      <c r="B486" s="74"/>
      <c r="C486" s="74"/>
      <c r="D486" s="74"/>
      <c r="E486" s="37"/>
      <c r="F486" s="74"/>
      <c r="G486" s="74"/>
      <c r="H486" s="74"/>
      <c r="I486" s="74"/>
      <c r="J486" s="83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 x14ac:dyDescent="0.45">
      <c r="A487" s="74"/>
      <c r="B487" s="74"/>
      <c r="C487" s="74"/>
      <c r="D487" s="74"/>
      <c r="E487" s="37"/>
      <c r="F487" s="74"/>
      <c r="G487" s="74"/>
      <c r="H487" s="74"/>
      <c r="I487" s="74"/>
      <c r="J487" s="83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 x14ac:dyDescent="0.45">
      <c r="A488" s="74"/>
      <c r="B488" s="74"/>
      <c r="C488" s="74"/>
      <c r="D488" s="74"/>
      <c r="E488" s="37"/>
      <c r="F488" s="74"/>
      <c r="G488" s="74"/>
      <c r="H488" s="74"/>
      <c r="I488" s="74"/>
      <c r="J488" s="83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 x14ac:dyDescent="0.45">
      <c r="A489" s="74"/>
      <c r="B489" s="74"/>
      <c r="C489" s="74"/>
      <c r="D489" s="74"/>
      <c r="E489" s="37"/>
      <c r="F489" s="74"/>
      <c r="G489" s="74"/>
      <c r="H489" s="74"/>
      <c r="I489" s="74"/>
      <c r="J489" s="83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 x14ac:dyDescent="0.45">
      <c r="A490" s="74"/>
      <c r="B490" s="74"/>
      <c r="C490" s="74"/>
      <c r="D490" s="74"/>
      <c r="E490" s="37"/>
      <c r="F490" s="74"/>
      <c r="G490" s="74"/>
      <c r="H490" s="74"/>
      <c r="I490" s="74"/>
      <c r="J490" s="83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 x14ac:dyDescent="0.45">
      <c r="A491" s="74"/>
      <c r="B491" s="74"/>
      <c r="C491" s="74"/>
      <c r="D491" s="74"/>
      <c r="E491" s="37"/>
      <c r="F491" s="74"/>
      <c r="G491" s="74"/>
      <c r="H491" s="74"/>
      <c r="I491" s="74"/>
      <c r="J491" s="83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 x14ac:dyDescent="0.45">
      <c r="A492" s="74"/>
      <c r="B492" s="74"/>
      <c r="C492" s="74"/>
      <c r="D492" s="74"/>
      <c r="E492" s="37"/>
      <c r="F492" s="74"/>
      <c r="G492" s="74"/>
      <c r="H492" s="74"/>
      <c r="I492" s="74"/>
      <c r="J492" s="83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 x14ac:dyDescent="0.45">
      <c r="A493" s="74"/>
      <c r="B493" s="74"/>
      <c r="C493" s="74"/>
      <c r="D493" s="74"/>
      <c r="E493" s="37"/>
      <c r="F493" s="74"/>
      <c r="G493" s="74"/>
      <c r="H493" s="74"/>
      <c r="I493" s="74"/>
      <c r="J493" s="83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 x14ac:dyDescent="0.45">
      <c r="A494" s="74"/>
      <c r="B494" s="74"/>
      <c r="C494" s="74"/>
      <c r="D494" s="74"/>
      <c r="E494" s="37"/>
      <c r="F494" s="74"/>
      <c r="G494" s="74"/>
      <c r="H494" s="74"/>
      <c r="I494" s="74"/>
      <c r="J494" s="83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 x14ac:dyDescent="0.45">
      <c r="A495" s="74"/>
      <c r="B495" s="74"/>
      <c r="C495" s="74"/>
      <c r="D495" s="74"/>
      <c r="E495" s="37"/>
      <c r="F495" s="74"/>
      <c r="G495" s="74"/>
      <c r="H495" s="74"/>
      <c r="I495" s="74"/>
      <c r="J495" s="83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 x14ac:dyDescent="0.45">
      <c r="A496" s="74"/>
      <c r="B496" s="74"/>
      <c r="C496" s="74"/>
      <c r="D496" s="74"/>
      <c r="E496" s="37"/>
      <c r="F496" s="74"/>
      <c r="G496" s="74"/>
      <c r="H496" s="74"/>
      <c r="I496" s="74"/>
      <c r="J496" s="83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 x14ac:dyDescent="0.45">
      <c r="A497" s="74"/>
      <c r="B497" s="74"/>
      <c r="C497" s="74"/>
      <c r="D497" s="74"/>
      <c r="E497" s="37"/>
      <c r="F497" s="74"/>
      <c r="G497" s="74"/>
      <c r="H497" s="74"/>
      <c r="I497" s="74"/>
      <c r="J497" s="83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 x14ac:dyDescent="0.45">
      <c r="A498" s="74"/>
      <c r="B498" s="74"/>
      <c r="C498" s="74"/>
      <c r="D498" s="74"/>
      <c r="E498" s="37"/>
      <c r="F498" s="74"/>
      <c r="G498" s="74"/>
      <c r="H498" s="74"/>
      <c r="I498" s="74"/>
      <c r="J498" s="83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 x14ac:dyDescent="0.45">
      <c r="A499" s="74"/>
      <c r="B499" s="74"/>
      <c r="C499" s="74"/>
      <c r="D499" s="74"/>
      <c r="E499" s="37"/>
      <c r="F499" s="74"/>
      <c r="G499" s="74"/>
      <c r="H499" s="74"/>
      <c r="I499" s="74"/>
      <c r="J499" s="83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 x14ac:dyDescent="0.45">
      <c r="A500" s="74"/>
      <c r="B500" s="74"/>
      <c r="C500" s="74"/>
      <c r="D500" s="74"/>
      <c r="E500" s="37"/>
      <c r="F500" s="74"/>
      <c r="G500" s="74"/>
      <c r="H500" s="74"/>
      <c r="I500" s="74"/>
      <c r="J500" s="83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 x14ac:dyDescent="0.45">
      <c r="A501" s="74"/>
      <c r="B501" s="74"/>
      <c r="C501" s="74"/>
      <c r="D501" s="74"/>
      <c r="E501" s="37"/>
      <c r="F501" s="74"/>
      <c r="G501" s="74"/>
      <c r="H501" s="74"/>
      <c r="I501" s="74"/>
      <c r="J501" s="83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 x14ac:dyDescent="0.45">
      <c r="A502" s="74"/>
      <c r="B502" s="74"/>
      <c r="C502" s="74"/>
      <c r="D502" s="74"/>
      <c r="E502" s="37"/>
      <c r="F502" s="74"/>
      <c r="G502" s="74"/>
      <c r="H502" s="74"/>
      <c r="I502" s="74"/>
      <c r="J502" s="83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 x14ac:dyDescent="0.45">
      <c r="A503" s="74"/>
      <c r="B503" s="74"/>
      <c r="C503" s="74"/>
      <c r="D503" s="74"/>
      <c r="E503" s="37"/>
      <c r="F503" s="74"/>
      <c r="G503" s="74"/>
      <c r="H503" s="74"/>
      <c r="I503" s="74"/>
      <c r="J503" s="83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 x14ac:dyDescent="0.45">
      <c r="A504" s="74"/>
      <c r="B504" s="74"/>
      <c r="C504" s="74"/>
      <c r="D504" s="74"/>
      <c r="E504" s="37"/>
      <c r="F504" s="74"/>
      <c r="G504" s="74"/>
      <c r="H504" s="74"/>
      <c r="I504" s="74"/>
      <c r="J504" s="83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 x14ac:dyDescent="0.45">
      <c r="A505" s="74"/>
      <c r="B505" s="74"/>
      <c r="C505" s="74"/>
      <c r="D505" s="74"/>
      <c r="E505" s="37"/>
      <c r="F505" s="74"/>
      <c r="G505" s="74"/>
      <c r="H505" s="74"/>
      <c r="I505" s="74"/>
      <c r="J505" s="83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 x14ac:dyDescent="0.45">
      <c r="A506" s="74"/>
      <c r="B506" s="74"/>
      <c r="C506" s="74"/>
      <c r="D506" s="74"/>
      <c r="E506" s="37"/>
      <c r="F506" s="74"/>
      <c r="G506" s="74"/>
      <c r="H506" s="74"/>
      <c r="I506" s="74"/>
      <c r="J506" s="83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 x14ac:dyDescent="0.45">
      <c r="A507" s="74"/>
      <c r="B507" s="74"/>
      <c r="C507" s="74"/>
      <c r="D507" s="74"/>
      <c r="E507" s="37"/>
      <c r="F507" s="74"/>
      <c r="G507" s="74"/>
      <c r="H507" s="74"/>
      <c r="I507" s="74"/>
      <c r="J507" s="83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 x14ac:dyDescent="0.45">
      <c r="A508" s="74"/>
      <c r="B508" s="74"/>
      <c r="C508" s="74"/>
      <c r="D508" s="74"/>
      <c r="E508" s="37"/>
      <c r="F508" s="74"/>
      <c r="G508" s="74"/>
      <c r="H508" s="74"/>
      <c r="I508" s="74"/>
      <c r="J508" s="83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 x14ac:dyDescent="0.45">
      <c r="A509" s="74"/>
      <c r="B509" s="74"/>
      <c r="C509" s="74"/>
      <c r="D509" s="74"/>
      <c r="E509" s="37"/>
      <c r="F509" s="74"/>
      <c r="G509" s="74"/>
      <c r="H509" s="74"/>
      <c r="I509" s="74"/>
      <c r="J509" s="83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 x14ac:dyDescent="0.45">
      <c r="A510" s="74"/>
      <c r="B510" s="74"/>
      <c r="C510" s="74"/>
      <c r="D510" s="74"/>
      <c r="E510" s="37"/>
      <c r="F510" s="74"/>
      <c r="G510" s="74"/>
      <c r="H510" s="74"/>
      <c r="I510" s="74"/>
      <c r="J510" s="83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 x14ac:dyDescent="0.45">
      <c r="A511" s="74"/>
      <c r="B511" s="74"/>
      <c r="C511" s="74"/>
      <c r="D511" s="74"/>
      <c r="E511" s="37"/>
      <c r="F511" s="74"/>
      <c r="G511" s="74"/>
      <c r="H511" s="74"/>
      <c r="I511" s="74"/>
      <c r="J511" s="83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 x14ac:dyDescent="0.45">
      <c r="A512" s="74"/>
      <c r="B512" s="74"/>
      <c r="C512" s="74"/>
      <c r="D512" s="74"/>
      <c r="E512" s="37"/>
      <c r="F512" s="74"/>
      <c r="G512" s="74"/>
      <c r="H512" s="74"/>
      <c r="I512" s="74"/>
      <c r="J512" s="83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 x14ac:dyDescent="0.45">
      <c r="A513" s="74"/>
      <c r="B513" s="74"/>
      <c r="C513" s="74"/>
      <c r="D513" s="74"/>
      <c r="E513" s="37"/>
      <c r="F513" s="74"/>
      <c r="G513" s="74"/>
      <c r="H513" s="74"/>
      <c r="I513" s="74"/>
      <c r="J513" s="83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 x14ac:dyDescent="0.45">
      <c r="A514" s="74"/>
      <c r="B514" s="74"/>
      <c r="C514" s="74"/>
      <c r="D514" s="74"/>
      <c r="E514" s="37"/>
      <c r="F514" s="74"/>
      <c r="G514" s="74"/>
      <c r="H514" s="74"/>
      <c r="I514" s="74"/>
      <c r="J514" s="83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 x14ac:dyDescent="0.45">
      <c r="A515" s="74"/>
      <c r="B515" s="74"/>
      <c r="C515" s="74"/>
      <c r="D515" s="74"/>
      <c r="E515" s="37"/>
      <c r="F515" s="74"/>
      <c r="G515" s="74"/>
      <c r="H515" s="74"/>
      <c r="I515" s="74"/>
      <c r="J515" s="83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 x14ac:dyDescent="0.45">
      <c r="A516" s="74"/>
      <c r="B516" s="74"/>
      <c r="C516" s="74"/>
      <c r="D516" s="74"/>
      <c r="E516" s="37"/>
      <c r="F516" s="74"/>
      <c r="G516" s="74"/>
      <c r="H516" s="74"/>
      <c r="I516" s="74"/>
      <c r="J516" s="83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 x14ac:dyDescent="0.45">
      <c r="A517" s="74"/>
      <c r="B517" s="74"/>
      <c r="C517" s="74"/>
      <c r="D517" s="74"/>
      <c r="E517" s="37"/>
      <c r="F517" s="74"/>
      <c r="G517" s="74"/>
      <c r="H517" s="74"/>
      <c r="I517" s="74"/>
      <c r="J517" s="83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 x14ac:dyDescent="0.45">
      <c r="A518" s="74"/>
      <c r="B518" s="74"/>
      <c r="C518" s="74"/>
      <c r="D518" s="74"/>
      <c r="E518" s="37"/>
      <c r="F518" s="74"/>
      <c r="G518" s="74"/>
      <c r="H518" s="74"/>
      <c r="I518" s="74"/>
      <c r="J518" s="83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 x14ac:dyDescent="0.45">
      <c r="A519" s="74"/>
      <c r="B519" s="74"/>
      <c r="C519" s="74"/>
      <c r="D519" s="74"/>
      <c r="E519" s="37"/>
      <c r="F519" s="74"/>
      <c r="G519" s="74"/>
      <c r="H519" s="74"/>
      <c r="I519" s="74"/>
      <c r="J519" s="83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 x14ac:dyDescent="0.45">
      <c r="A520" s="74"/>
      <c r="B520" s="74"/>
      <c r="C520" s="74"/>
      <c r="D520" s="74"/>
      <c r="E520" s="37"/>
      <c r="F520" s="74"/>
      <c r="G520" s="74"/>
      <c r="H520" s="74"/>
      <c r="I520" s="74"/>
      <c r="J520" s="83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 x14ac:dyDescent="0.45">
      <c r="A521" s="74"/>
      <c r="B521" s="74"/>
      <c r="C521" s="74"/>
      <c r="D521" s="74"/>
      <c r="E521" s="37"/>
      <c r="F521" s="74"/>
      <c r="G521" s="74"/>
      <c r="H521" s="74"/>
      <c r="I521" s="74"/>
      <c r="J521" s="83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 x14ac:dyDescent="0.45">
      <c r="A522" s="74"/>
      <c r="B522" s="74"/>
      <c r="C522" s="74"/>
      <c r="D522" s="74"/>
      <c r="E522" s="37"/>
      <c r="F522" s="74"/>
      <c r="G522" s="74"/>
      <c r="H522" s="74"/>
      <c r="I522" s="74"/>
      <c r="J522" s="83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 x14ac:dyDescent="0.45">
      <c r="A523" s="74"/>
      <c r="B523" s="74"/>
      <c r="C523" s="74"/>
      <c r="D523" s="74"/>
      <c r="E523" s="37"/>
      <c r="F523" s="74"/>
      <c r="G523" s="74"/>
      <c r="H523" s="74"/>
      <c r="I523" s="74"/>
      <c r="J523" s="83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 x14ac:dyDescent="0.45">
      <c r="A524" s="74"/>
      <c r="B524" s="74"/>
      <c r="C524" s="74"/>
      <c r="D524" s="74"/>
      <c r="E524" s="37"/>
      <c r="F524" s="74"/>
      <c r="G524" s="74"/>
      <c r="H524" s="74"/>
      <c r="I524" s="74"/>
      <c r="J524" s="83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 x14ac:dyDescent="0.45">
      <c r="A525" s="74"/>
      <c r="B525" s="74"/>
      <c r="C525" s="74"/>
      <c r="D525" s="74"/>
      <c r="E525" s="37"/>
      <c r="F525" s="74"/>
      <c r="G525" s="74"/>
      <c r="H525" s="74"/>
      <c r="I525" s="74"/>
      <c r="J525" s="83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 x14ac:dyDescent="0.45">
      <c r="A526" s="74"/>
      <c r="B526" s="74"/>
      <c r="C526" s="74"/>
      <c r="D526" s="74"/>
      <c r="E526" s="37"/>
      <c r="F526" s="74"/>
      <c r="G526" s="74"/>
      <c r="H526" s="74"/>
      <c r="I526" s="74"/>
      <c r="J526" s="83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 x14ac:dyDescent="0.45">
      <c r="A527" s="74"/>
      <c r="B527" s="74"/>
      <c r="C527" s="74"/>
      <c r="D527" s="74"/>
      <c r="E527" s="37"/>
      <c r="F527" s="74"/>
      <c r="G527" s="74"/>
      <c r="H527" s="74"/>
      <c r="I527" s="74"/>
      <c r="J527" s="83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 x14ac:dyDescent="0.45">
      <c r="A528" s="74"/>
      <c r="B528" s="74"/>
      <c r="C528" s="74"/>
      <c r="D528" s="74"/>
      <c r="E528" s="37"/>
      <c r="F528" s="74"/>
      <c r="G528" s="74"/>
      <c r="H528" s="74"/>
      <c r="I528" s="74"/>
      <c r="J528" s="83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 x14ac:dyDescent="0.45">
      <c r="A529" s="74"/>
      <c r="B529" s="74"/>
      <c r="C529" s="74"/>
      <c r="D529" s="74"/>
      <c r="E529" s="37"/>
      <c r="F529" s="74"/>
      <c r="G529" s="74"/>
      <c r="H529" s="74"/>
      <c r="I529" s="74"/>
      <c r="J529" s="83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 x14ac:dyDescent="0.45">
      <c r="A530" s="74"/>
      <c r="B530" s="74"/>
      <c r="C530" s="74"/>
      <c r="D530" s="74"/>
      <c r="E530" s="37"/>
      <c r="F530" s="74"/>
      <c r="G530" s="74"/>
      <c r="H530" s="74"/>
      <c r="I530" s="74"/>
      <c r="J530" s="83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 x14ac:dyDescent="0.45">
      <c r="A531" s="74"/>
      <c r="B531" s="74"/>
      <c r="C531" s="74"/>
      <c r="D531" s="74"/>
      <c r="E531" s="37"/>
      <c r="F531" s="74"/>
      <c r="G531" s="74"/>
      <c r="H531" s="74"/>
      <c r="I531" s="74"/>
      <c r="J531" s="83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 x14ac:dyDescent="0.45">
      <c r="A532" s="74"/>
      <c r="B532" s="74"/>
      <c r="C532" s="74"/>
      <c r="D532" s="74"/>
      <c r="E532" s="37"/>
      <c r="F532" s="74"/>
      <c r="G532" s="74"/>
      <c r="H532" s="74"/>
      <c r="I532" s="74"/>
      <c r="J532" s="83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 x14ac:dyDescent="0.45">
      <c r="A533" s="74"/>
      <c r="B533" s="74"/>
      <c r="C533" s="74"/>
      <c r="D533" s="74"/>
      <c r="E533" s="37"/>
      <c r="F533" s="74"/>
      <c r="G533" s="74"/>
      <c r="H533" s="74"/>
      <c r="I533" s="74"/>
      <c r="J533" s="83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 x14ac:dyDescent="0.45">
      <c r="A534" s="74"/>
      <c r="B534" s="74"/>
      <c r="C534" s="74"/>
      <c r="D534" s="74"/>
      <c r="E534" s="37"/>
      <c r="F534" s="74"/>
      <c r="G534" s="74"/>
      <c r="H534" s="74"/>
      <c r="I534" s="74"/>
      <c r="J534" s="83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 x14ac:dyDescent="0.45">
      <c r="A535" s="74"/>
      <c r="B535" s="74"/>
      <c r="C535" s="74"/>
      <c r="D535" s="74"/>
      <c r="E535" s="37"/>
      <c r="F535" s="74"/>
      <c r="G535" s="74"/>
      <c r="H535" s="74"/>
      <c r="I535" s="74"/>
      <c r="J535" s="83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 x14ac:dyDescent="0.45">
      <c r="A536" s="74"/>
      <c r="B536" s="74"/>
      <c r="C536" s="74"/>
      <c r="D536" s="74"/>
      <c r="E536" s="37"/>
      <c r="F536" s="74"/>
      <c r="G536" s="74"/>
      <c r="H536" s="74"/>
      <c r="I536" s="74"/>
      <c r="J536" s="83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 x14ac:dyDescent="0.45">
      <c r="A537" s="74"/>
      <c r="B537" s="74"/>
      <c r="C537" s="74"/>
      <c r="D537" s="74"/>
      <c r="E537" s="37"/>
      <c r="F537" s="74"/>
      <c r="G537" s="74"/>
      <c r="H537" s="74"/>
      <c r="I537" s="74"/>
      <c r="J537" s="83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 x14ac:dyDescent="0.45">
      <c r="A538" s="74"/>
      <c r="B538" s="74"/>
      <c r="C538" s="74"/>
      <c r="D538" s="74"/>
      <c r="E538" s="37"/>
      <c r="F538" s="74"/>
      <c r="G538" s="74"/>
      <c r="H538" s="74"/>
      <c r="I538" s="74"/>
      <c r="J538" s="83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 x14ac:dyDescent="0.45">
      <c r="A539" s="74"/>
      <c r="B539" s="74"/>
      <c r="C539" s="74"/>
      <c r="D539" s="74"/>
      <c r="E539" s="37"/>
      <c r="F539" s="74"/>
      <c r="G539" s="74"/>
      <c r="H539" s="74"/>
      <c r="I539" s="74"/>
      <c r="J539" s="83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 x14ac:dyDescent="0.45">
      <c r="A540" s="74"/>
      <c r="B540" s="74"/>
      <c r="C540" s="74"/>
      <c r="D540" s="74"/>
      <c r="E540" s="37"/>
      <c r="F540" s="74"/>
      <c r="G540" s="74"/>
      <c r="H540" s="74"/>
      <c r="I540" s="74"/>
      <c r="J540" s="83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 x14ac:dyDescent="0.45">
      <c r="A541" s="74"/>
      <c r="B541" s="74"/>
      <c r="C541" s="74"/>
      <c r="D541" s="74"/>
      <c r="E541" s="37"/>
      <c r="F541" s="74"/>
      <c r="G541" s="74"/>
      <c r="H541" s="74"/>
      <c r="I541" s="74"/>
      <c r="J541" s="83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 x14ac:dyDescent="0.45">
      <c r="A542" s="74"/>
      <c r="B542" s="74"/>
      <c r="C542" s="74"/>
      <c r="D542" s="74"/>
      <c r="E542" s="37"/>
      <c r="F542" s="74"/>
      <c r="G542" s="74"/>
      <c r="H542" s="74"/>
      <c r="I542" s="74"/>
      <c r="J542" s="83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 x14ac:dyDescent="0.45">
      <c r="A543" s="74"/>
      <c r="B543" s="74"/>
      <c r="C543" s="74"/>
      <c r="D543" s="74"/>
      <c r="E543" s="37"/>
      <c r="F543" s="74"/>
      <c r="G543" s="74"/>
      <c r="H543" s="74"/>
      <c r="I543" s="74"/>
      <c r="J543" s="83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 x14ac:dyDescent="0.45">
      <c r="A544" s="74"/>
      <c r="B544" s="74"/>
      <c r="C544" s="74"/>
      <c r="D544" s="74"/>
      <c r="E544" s="37"/>
      <c r="F544" s="74"/>
      <c r="G544" s="74"/>
      <c r="H544" s="74"/>
      <c r="I544" s="74"/>
      <c r="J544" s="83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 x14ac:dyDescent="0.45">
      <c r="A545" s="74"/>
      <c r="B545" s="74"/>
      <c r="C545" s="74"/>
      <c r="D545" s="74"/>
      <c r="E545" s="37"/>
      <c r="F545" s="74"/>
      <c r="G545" s="74"/>
      <c r="H545" s="74"/>
      <c r="I545" s="74"/>
      <c r="J545" s="83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 x14ac:dyDescent="0.45">
      <c r="A546" s="74"/>
      <c r="B546" s="74"/>
      <c r="C546" s="74"/>
      <c r="D546" s="74"/>
      <c r="E546" s="37"/>
      <c r="F546" s="74"/>
      <c r="G546" s="74"/>
      <c r="H546" s="74"/>
      <c r="I546" s="74"/>
      <c r="J546" s="83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 x14ac:dyDescent="0.45">
      <c r="A547" s="74"/>
      <c r="B547" s="74"/>
      <c r="C547" s="74"/>
      <c r="D547" s="74"/>
      <c r="E547" s="37"/>
      <c r="F547" s="74"/>
      <c r="G547" s="74"/>
      <c r="H547" s="74"/>
      <c r="I547" s="74"/>
      <c r="J547" s="83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 x14ac:dyDescent="0.45">
      <c r="A548" s="74"/>
      <c r="B548" s="74"/>
      <c r="C548" s="74"/>
      <c r="D548" s="74"/>
      <c r="E548" s="37"/>
      <c r="F548" s="74"/>
      <c r="G548" s="74"/>
      <c r="H548" s="74"/>
      <c r="I548" s="74"/>
      <c r="J548" s="83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 x14ac:dyDescent="0.45">
      <c r="A549" s="74"/>
      <c r="B549" s="74"/>
      <c r="C549" s="74"/>
      <c r="D549" s="74"/>
      <c r="E549" s="37"/>
      <c r="F549" s="74"/>
      <c r="G549" s="74"/>
      <c r="H549" s="74"/>
      <c r="I549" s="74"/>
      <c r="J549" s="83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 x14ac:dyDescent="0.45">
      <c r="A550" s="74"/>
      <c r="B550" s="74"/>
      <c r="C550" s="74"/>
      <c r="D550" s="74"/>
      <c r="E550" s="37"/>
      <c r="F550" s="74"/>
      <c r="G550" s="74"/>
      <c r="H550" s="74"/>
      <c r="I550" s="74"/>
      <c r="J550" s="83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 x14ac:dyDescent="0.45">
      <c r="A551" s="74"/>
      <c r="B551" s="74"/>
      <c r="C551" s="74"/>
      <c r="D551" s="74"/>
      <c r="E551" s="37"/>
      <c r="F551" s="74"/>
      <c r="G551" s="74"/>
      <c r="H551" s="74"/>
      <c r="I551" s="74"/>
      <c r="J551" s="83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 x14ac:dyDescent="0.45">
      <c r="A552" s="74"/>
      <c r="B552" s="74"/>
      <c r="C552" s="74"/>
      <c r="D552" s="74"/>
      <c r="E552" s="37"/>
      <c r="F552" s="74"/>
      <c r="G552" s="74"/>
      <c r="H552" s="74"/>
      <c r="I552" s="74"/>
      <c r="J552" s="83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 x14ac:dyDescent="0.45">
      <c r="A553" s="74"/>
      <c r="B553" s="74"/>
      <c r="C553" s="74"/>
      <c r="D553" s="74"/>
      <c r="E553" s="37"/>
      <c r="F553" s="74"/>
      <c r="G553" s="74"/>
      <c r="H553" s="74"/>
      <c r="I553" s="74"/>
      <c r="J553" s="83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 x14ac:dyDescent="0.45">
      <c r="A554" s="74"/>
      <c r="B554" s="74"/>
      <c r="C554" s="74"/>
      <c r="D554" s="74"/>
      <c r="E554" s="37"/>
      <c r="F554" s="74"/>
      <c r="G554" s="74"/>
      <c r="H554" s="74"/>
      <c r="I554" s="74"/>
      <c r="J554" s="83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 x14ac:dyDescent="0.45">
      <c r="A555" s="74"/>
      <c r="B555" s="74"/>
      <c r="C555" s="74"/>
      <c r="D555" s="74"/>
      <c r="E555" s="37"/>
      <c r="F555" s="74"/>
      <c r="G555" s="74"/>
      <c r="H555" s="74"/>
      <c r="I555" s="74"/>
      <c r="J555" s="83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 x14ac:dyDescent="0.45">
      <c r="A556" s="74"/>
      <c r="B556" s="74"/>
      <c r="C556" s="74"/>
      <c r="D556" s="74"/>
      <c r="E556" s="37"/>
      <c r="F556" s="74"/>
      <c r="G556" s="74"/>
      <c r="H556" s="74"/>
      <c r="I556" s="74"/>
      <c r="J556" s="83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 x14ac:dyDescent="0.45">
      <c r="A557" s="74"/>
      <c r="B557" s="74"/>
      <c r="C557" s="74"/>
      <c r="D557" s="74"/>
      <c r="E557" s="37"/>
      <c r="F557" s="74"/>
      <c r="G557" s="74"/>
      <c r="H557" s="74"/>
      <c r="I557" s="74"/>
      <c r="J557" s="83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 x14ac:dyDescent="0.45">
      <c r="A558" s="74"/>
      <c r="B558" s="74"/>
      <c r="C558" s="74"/>
      <c r="D558" s="74"/>
      <c r="E558" s="37"/>
      <c r="F558" s="74"/>
      <c r="G558" s="74"/>
      <c r="H558" s="74"/>
      <c r="I558" s="74"/>
      <c r="J558" s="83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 x14ac:dyDescent="0.45">
      <c r="A559" s="74"/>
      <c r="B559" s="74"/>
      <c r="C559" s="74"/>
      <c r="D559" s="74"/>
      <c r="E559" s="37"/>
      <c r="F559" s="74"/>
      <c r="G559" s="74"/>
      <c r="H559" s="74"/>
      <c r="I559" s="74"/>
      <c r="J559" s="83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 x14ac:dyDescent="0.45">
      <c r="A560" s="74"/>
      <c r="B560" s="74"/>
      <c r="C560" s="74"/>
      <c r="D560" s="74"/>
      <c r="E560" s="37"/>
      <c r="F560" s="74"/>
      <c r="G560" s="74"/>
      <c r="H560" s="74"/>
      <c r="I560" s="74"/>
      <c r="J560" s="83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 x14ac:dyDescent="0.45">
      <c r="A561" s="74"/>
      <c r="B561" s="74"/>
      <c r="C561" s="74"/>
      <c r="D561" s="74"/>
      <c r="E561" s="37"/>
      <c r="F561" s="74"/>
      <c r="G561" s="74"/>
      <c r="H561" s="74"/>
      <c r="I561" s="74"/>
      <c r="J561" s="83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 x14ac:dyDescent="0.45">
      <c r="A562" s="74"/>
      <c r="B562" s="74"/>
      <c r="C562" s="74"/>
      <c r="D562" s="74"/>
      <c r="E562" s="37"/>
      <c r="F562" s="74"/>
      <c r="G562" s="74"/>
      <c r="H562" s="74"/>
      <c r="I562" s="74"/>
      <c r="J562" s="83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 x14ac:dyDescent="0.45">
      <c r="A563" s="74"/>
      <c r="B563" s="74"/>
      <c r="C563" s="74"/>
      <c r="D563" s="74"/>
      <c r="E563" s="37"/>
      <c r="F563" s="74"/>
      <c r="G563" s="74"/>
      <c r="H563" s="74"/>
      <c r="I563" s="74"/>
      <c r="J563" s="83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 x14ac:dyDescent="0.45">
      <c r="A564" s="74"/>
      <c r="B564" s="74"/>
      <c r="C564" s="74"/>
      <c r="D564" s="74"/>
      <c r="E564" s="37"/>
      <c r="F564" s="74"/>
      <c r="G564" s="74"/>
      <c r="H564" s="74"/>
      <c r="I564" s="74"/>
      <c r="J564" s="83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 x14ac:dyDescent="0.45">
      <c r="A565" s="74"/>
      <c r="B565" s="74"/>
      <c r="C565" s="74"/>
      <c r="D565" s="74"/>
      <c r="E565" s="37"/>
      <c r="F565" s="74"/>
      <c r="G565" s="74"/>
      <c r="H565" s="74"/>
      <c r="I565" s="74"/>
      <c r="J565" s="83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 x14ac:dyDescent="0.45">
      <c r="A566" s="74"/>
      <c r="B566" s="74"/>
      <c r="C566" s="74"/>
      <c r="D566" s="74"/>
      <c r="E566" s="37"/>
      <c r="F566" s="74"/>
      <c r="G566" s="74"/>
      <c r="H566" s="74"/>
      <c r="I566" s="74"/>
      <c r="J566" s="83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 x14ac:dyDescent="0.45">
      <c r="A567" s="74"/>
      <c r="B567" s="74"/>
      <c r="C567" s="74"/>
      <c r="D567" s="74"/>
      <c r="E567" s="37"/>
      <c r="F567" s="74"/>
      <c r="G567" s="74"/>
      <c r="H567" s="74"/>
      <c r="I567" s="74"/>
      <c r="J567" s="83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 x14ac:dyDescent="0.45">
      <c r="A568" s="74"/>
      <c r="B568" s="74"/>
      <c r="C568" s="74"/>
      <c r="D568" s="74"/>
      <c r="E568" s="37"/>
      <c r="F568" s="74"/>
      <c r="G568" s="74"/>
      <c r="H568" s="74"/>
      <c r="I568" s="74"/>
      <c r="J568" s="83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 x14ac:dyDescent="0.45">
      <c r="A569" s="74"/>
      <c r="B569" s="74"/>
      <c r="C569" s="74"/>
      <c r="D569" s="74"/>
      <c r="E569" s="37"/>
      <c r="F569" s="74"/>
      <c r="G569" s="74"/>
      <c r="H569" s="74"/>
      <c r="I569" s="74"/>
      <c r="J569" s="83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 x14ac:dyDescent="0.45">
      <c r="A570" s="74"/>
      <c r="B570" s="74"/>
      <c r="C570" s="74"/>
      <c r="D570" s="74"/>
      <c r="E570" s="37"/>
      <c r="F570" s="74"/>
      <c r="G570" s="74"/>
      <c r="H570" s="74"/>
      <c r="I570" s="74"/>
      <c r="J570" s="83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 x14ac:dyDescent="0.45">
      <c r="A571" s="74"/>
      <c r="B571" s="74"/>
      <c r="C571" s="74"/>
      <c r="D571" s="74"/>
      <c r="E571" s="37"/>
      <c r="F571" s="74"/>
      <c r="G571" s="74"/>
      <c r="H571" s="74"/>
      <c r="I571" s="74"/>
      <c r="J571" s="83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 x14ac:dyDescent="0.45">
      <c r="A572" s="74"/>
      <c r="B572" s="74"/>
      <c r="C572" s="74"/>
      <c r="D572" s="74"/>
      <c r="E572" s="37"/>
      <c r="F572" s="74"/>
      <c r="G572" s="74"/>
      <c r="H572" s="74"/>
      <c r="I572" s="74"/>
      <c r="J572" s="83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 x14ac:dyDescent="0.45">
      <c r="A573" s="74"/>
      <c r="B573" s="74"/>
      <c r="C573" s="74"/>
      <c r="D573" s="74"/>
      <c r="E573" s="37"/>
      <c r="F573" s="74"/>
      <c r="G573" s="74"/>
      <c r="H573" s="74"/>
      <c r="I573" s="74"/>
      <c r="J573" s="83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 x14ac:dyDescent="0.45">
      <c r="A574" s="74"/>
      <c r="B574" s="74"/>
      <c r="C574" s="74"/>
      <c r="D574" s="74"/>
      <c r="E574" s="37"/>
      <c r="F574" s="74"/>
      <c r="G574" s="74"/>
      <c r="H574" s="74"/>
      <c r="I574" s="74"/>
      <c r="J574" s="83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 x14ac:dyDescent="0.45">
      <c r="A575" s="74"/>
      <c r="B575" s="74"/>
      <c r="C575" s="74"/>
      <c r="D575" s="74"/>
      <c r="E575" s="37"/>
      <c r="F575" s="74"/>
      <c r="G575" s="74"/>
      <c r="H575" s="74"/>
      <c r="I575" s="74"/>
      <c r="J575" s="83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 x14ac:dyDescent="0.45">
      <c r="A576" s="74"/>
      <c r="B576" s="74"/>
      <c r="C576" s="74"/>
      <c r="D576" s="74"/>
      <c r="E576" s="37"/>
      <c r="F576" s="74"/>
      <c r="G576" s="74"/>
      <c r="H576" s="74"/>
      <c r="I576" s="74"/>
      <c r="J576" s="83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 x14ac:dyDescent="0.45">
      <c r="A577" s="74"/>
      <c r="B577" s="74"/>
      <c r="C577" s="74"/>
      <c r="D577" s="74"/>
      <c r="E577" s="37"/>
      <c r="F577" s="74"/>
      <c r="G577" s="74"/>
      <c r="H577" s="74"/>
      <c r="I577" s="74"/>
      <c r="J577" s="83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 x14ac:dyDescent="0.45">
      <c r="A578" s="74"/>
      <c r="B578" s="74"/>
      <c r="C578" s="74"/>
      <c r="D578" s="74"/>
      <c r="E578" s="37"/>
      <c r="F578" s="74"/>
      <c r="G578" s="74"/>
      <c r="H578" s="74"/>
      <c r="I578" s="74"/>
      <c r="J578" s="83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 x14ac:dyDescent="0.45">
      <c r="A579" s="74"/>
      <c r="B579" s="74"/>
      <c r="C579" s="74"/>
      <c r="D579" s="74"/>
      <c r="E579" s="37"/>
      <c r="F579" s="74"/>
      <c r="G579" s="74"/>
      <c r="H579" s="74"/>
      <c r="I579" s="74"/>
      <c r="J579" s="83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 x14ac:dyDescent="0.45">
      <c r="A580" s="74"/>
      <c r="B580" s="74"/>
      <c r="C580" s="74"/>
      <c r="D580" s="74"/>
      <c r="E580" s="37"/>
      <c r="F580" s="74"/>
      <c r="G580" s="74"/>
      <c r="H580" s="74"/>
      <c r="I580" s="74"/>
      <c r="J580" s="83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 x14ac:dyDescent="0.45">
      <c r="A581" s="74"/>
      <c r="B581" s="74"/>
      <c r="C581" s="74"/>
      <c r="D581" s="74"/>
      <c r="E581" s="37"/>
      <c r="F581" s="74"/>
      <c r="G581" s="74"/>
      <c r="H581" s="74"/>
      <c r="I581" s="74"/>
      <c r="J581" s="83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 x14ac:dyDescent="0.45">
      <c r="A582" s="74"/>
      <c r="B582" s="74"/>
      <c r="C582" s="74"/>
      <c r="D582" s="74"/>
      <c r="E582" s="37"/>
      <c r="F582" s="74"/>
      <c r="G582" s="74"/>
      <c r="H582" s="74"/>
      <c r="I582" s="74"/>
      <c r="J582" s="83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 x14ac:dyDescent="0.45">
      <c r="A583" s="74"/>
      <c r="B583" s="74"/>
      <c r="C583" s="74"/>
      <c r="D583" s="74"/>
      <c r="E583" s="37"/>
      <c r="F583" s="74"/>
      <c r="G583" s="74"/>
      <c r="H583" s="74"/>
      <c r="I583" s="74"/>
      <c r="J583" s="83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 x14ac:dyDescent="0.45">
      <c r="A584" s="74"/>
      <c r="B584" s="74"/>
      <c r="C584" s="74"/>
      <c r="D584" s="74"/>
      <c r="E584" s="37"/>
      <c r="F584" s="74"/>
      <c r="G584" s="74"/>
      <c r="H584" s="74"/>
      <c r="I584" s="74"/>
      <c r="J584" s="83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 x14ac:dyDescent="0.45">
      <c r="A585" s="74"/>
      <c r="B585" s="74"/>
      <c r="C585" s="74"/>
      <c r="D585" s="74"/>
      <c r="E585" s="37"/>
      <c r="F585" s="74"/>
      <c r="G585" s="74"/>
      <c r="H585" s="74"/>
      <c r="I585" s="74"/>
      <c r="J585" s="83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 x14ac:dyDescent="0.45">
      <c r="A586" s="74"/>
      <c r="B586" s="74"/>
      <c r="C586" s="74"/>
      <c r="D586" s="74"/>
      <c r="E586" s="37"/>
      <c r="F586" s="74"/>
      <c r="G586" s="74"/>
      <c r="H586" s="74"/>
      <c r="I586" s="74"/>
      <c r="J586" s="83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 x14ac:dyDescent="0.45">
      <c r="A587" s="74"/>
      <c r="B587" s="74"/>
      <c r="C587" s="74"/>
      <c r="D587" s="74"/>
      <c r="E587" s="37"/>
      <c r="F587" s="74"/>
      <c r="G587" s="74"/>
      <c r="H587" s="74"/>
      <c r="I587" s="74"/>
      <c r="J587" s="83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 x14ac:dyDescent="0.45">
      <c r="A588" s="74"/>
      <c r="B588" s="74"/>
      <c r="C588" s="74"/>
      <c r="D588" s="74"/>
      <c r="E588" s="37"/>
      <c r="F588" s="74"/>
      <c r="G588" s="74"/>
      <c r="H588" s="74"/>
      <c r="I588" s="74"/>
      <c r="J588" s="83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 x14ac:dyDescent="0.45">
      <c r="A589" s="74"/>
      <c r="B589" s="74"/>
      <c r="C589" s="74"/>
      <c r="D589" s="74"/>
      <c r="E589" s="37"/>
      <c r="F589" s="74"/>
      <c r="G589" s="74"/>
      <c r="H589" s="74"/>
      <c r="I589" s="74"/>
      <c r="J589" s="83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 x14ac:dyDescent="0.45">
      <c r="A590" s="74"/>
      <c r="B590" s="74"/>
      <c r="C590" s="74"/>
      <c r="D590" s="74"/>
      <c r="E590" s="37"/>
      <c r="F590" s="74"/>
      <c r="G590" s="74"/>
      <c r="H590" s="74"/>
      <c r="I590" s="74"/>
      <c r="J590" s="83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 x14ac:dyDescent="0.45">
      <c r="A591" s="74"/>
      <c r="B591" s="74"/>
      <c r="C591" s="74"/>
      <c r="D591" s="74"/>
      <c r="E591" s="37"/>
      <c r="F591" s="74"/>
      <c r="G591" s="74"/>
      <c r="H591" s="74"/>
      <c r="I591" s="74"/>
      <c r="J591" s="83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 x14ac:dyDescent="0.45">
      <c r="A592" s="74"/>
      <c r="B592" s="74"/>
      <c r="C592" s="74"/>
      <c r="D592" s="74"/>
      <c r="E592" s="37"/>
      <c r="F592" s="74"/>
      <c r="G592" s="74"/>
      <c r="H592" s="74"/>
      <c r="I592" s="74"/>
      <c r="J592" s="83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 x14ac:dyDescent="0.45">
      <c r="A593" s="74"/>
      <c r="B593" s="74"/>
      <c r="C593" s="74"/>
      <c r="D593" s="74"/>
      <c r="E593" s="37"/>
      <c r="F593" s="74"/>
      <c r="G593" s="74"/>
      <c r="H593" s="74"/>
      <c r="I593" s="74"/>
      <c r="J593" s="83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 x14ac:dyDescent="0.45">
      <c r="A594" s="74"/>
      <c r="B594" s="74"/>
      <c r="C594" s="74"/>
      <c r="D594" s="74"/>
      <c r="E594" s="37"/>
      <c r="F594" s="74"/>
      <c r="G594" s="74"/>
      <c r="H594" s="74"/>
      <c r="I594" s="74"/>
      <c r="J594" s="83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 x14ac:dyDescent="0.45">
      <c r="A595" s="74"/>
      <c r="B595" s="74"/>
      <c r="C595" s="74"/>
      <c r="D595" s="74"/>
      <c r="E595" s="37"/>
      <c r="F595" s="74"/>
      <c r="G595" s="74"/>
      <c r="H595" s="74"/>
      <c r="I595" s="74"/>
      <c r="J595" s="83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 x14ac:dyDescent="0.45">
      <c r="A596" s="74"/>
      <c r="B596" s="74"/>
      <c r="C596" s="74"/>
      <c r="D596" s="74"/>
      <c r="E596" s="37"/>
      <c r="F596" s="74"/>
      <c r="G596" s="74"/>
      <c r="H596" s="74"/>
      <c r="I596" s="74"/>
      <c r="J596" s="83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 x14ac:dyDescent="0.45">
      <c r="A597" s="74"/>
      <c r="B597" s="74"/>
      <c r="C597" s="74"/>
      <c r="D597" s="74"/>
      <c r="E597" s="37"/>
      <c r="F597" s="74"/>
      <c r="G597" s="74"/>
      <c r="H597" s="74"/>
      <c r="I597" s="74"/>
      <c r="J597" s="83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 x14ac:dyDescent="0.45">
      <c r="A598" s="74"/>
      <c r="B598" s="74"/>
      <c r="C598" s="74"/>
      <c r="D598" s="74"/>
      <c r="E598" s="37"/>
      <c r="F598" s="74"/>
      <c r="G598" s="74"/>
      <c r="H598" s="74"/>
      <c r="I598" s="74"/>
      <c r="J598" s="83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 x14ac:dyDescent="0.45">
      <c r="A599" s="74"/>
      <c r="B599" s="74"/>
      <c r="C599" s="74"/>
      <c r="D599" s="74"/>
      <c r="E599" s="37"/>
      <c r="F599" s="74"/>
      <c r="G599" s="74"/>
      <c r="H599" s="74"/>
      <c r="I599" s="74"/>
      <c r="J599" s="83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 x14ac:dyDescent="0.45">
      <c r="A600" s="74"/>
      <c r="B600" s="74"/>
      <c r="C600" s="74"/>
      <c r="D600" s="74"/>
      <c r="E600" s="37"/>
      <c r="F600" s="74"/>
      <c r="G600" s="74"/>
      <c r="H600" s="74"/>
      <c r="I600" s="74"/>
      <c r="J600" s="83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 x14ac:dyDescent="0.45">
      <c r="A601" s="74"/>
      <c r="B601" s="74"/>
      <c r="C601" s="74"/>
      <c r="D601" s="74"/>
      <c r="E601" s="37"/>
      <c r="F601" s="74"/>
      <c r="G601" s="74"/>
      <c r="H601" s="74"/>
      <c r="I601" s="74"/>
      <c r="J601" s="83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 x14ac:dyDescent="0.45">
      <c r="A602" s="74"/>
      <c r="B602" s="74"/>
      <c r="C602" s="74"/>
      <c r="D602" s="74"/>
      <c r="E602" s="37"/>
      <c r="F602" s="74"/>
      <c r="G602" s="74"/>
      <c r="H602" s="74"/>
      <c r="I602" s="74"/>
      <c r="J602" s="83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 x14ac:dyDescent="0.45">
      <c r="A603" s="74"/>
      <c r="B603" s="74"/>
      <c r="C603" s="74"/>
      <c r="D603" s="74"/>
      <c r="E603" s="37"/>
      <c r="F603" s="74"/>
      <c r="G603" s="74"/>
      <c r="H603" s="74"/>
      <c r="I603" s="74"/>
      <c r="J603" s="83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 x14ac:dyDescent="0.45">
      <c r="A604" s="74"/>
      <c r="B604" s="74"/>
      <c r="C604" s="74"/>
      <c r="D604" s="74"/>
      <c r="E604" s="37"/>
      <c r="F604" s="74"/>
      <c r="G604" s="74"/>
      <c r="H604" s="74"/>
      <c r="I604" s="74"/>
      <c r="J604" s="83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 x14ac:dyDescent="0.45">
      <c r="A605" s="74"/>
      <c r="B605" s="74"/>
      <c r="C605" s="74"/>
      <c r="D605" s="74"/>
      <c r="E605" s="37"/>
      <c r="F605" s="74"/>
      <c r="G605" s="74"/>
      <c r="H605" s="74"/>
      <c r="I605" s="74"/>
      <c r="J605" s="83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 x14ac:dyDescent="0.45">
      <c r="A606" s="74"/>
      <c r="B606" s="74"/>
      <c r="C606" s="74"/>
      <c r="D606" s="74"/>
      <c r="E606" s="37"/>
      <c r="F606" s="74"/>
      <c r="G606" s="74"/>
      <c r="H606" s="74"/>
      <c r="I606" s="74"/>
      <c r="J606" s="83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 x14ac:dyDescent="0.45">
      <c r="A607" s="74"/>
      <c r="B607" s="74"/>
      <c r="C607" s="74"/>
      <c r="D607" s="74"/>
      <c r="E607" s="37"/>
      <c r="F607" s="74"/>
      <c r="G607" s="74"/>
      <c r="H607" s="74"/>
      <c r="I607" s="74"/>
      <c r="J607" s="83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 x14ac:dyDescent="0.45">
      <c r="A608" s="74"/>
      <c r="B608" s="74"/>
      <c r="C608" s="74"/>
      <c r="D608" s="74"/>
      <c r="E608" s="37"/>
      <c r="F608" s="74"/>
      <c r="G608" s="74"/>
      <c r="H608" s="74"/>
      <c r="I608" s="74"/>
      <c r="J608" s="83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 x14ac:dyDescent="0.45">
      <c r="A609" s="74"/>
      <c r="B609" s="74"/>
      <c r="C609" s="74"/>
      <c r="D609" s="74"/>
      <c r="E609" s="37"/>
      <c r="F609" s="74"/>
      <c r="G609" s="74"/>
      <c r="H609" s="74"/>
      <c r="I609" s="74"/>
      <c r="J609" s="83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 x14ac:dyDescent="0.45">
      <c r="A610" s="74"/>
      <c r="B610" s="74"/>
      <c r="C610" s="74"/>
      <c r="D610" s="74"/>
      <c r="E610" s="37"/>
      <c r="F610" s="74"/>
      <c r="G610" s="74"/>
      <c r="H610" s="74"/>
      <c r="I610" s="74"/>
      <c r="J610" s="83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 x14ac:dyDescent="0.45">
      <c r="A611" s="74"/>
      <c r="B611" s="74"/>
      <c r="C611" s="74"/>
      <c r="D611" s="74"/>
      <c r="E611" s="37"/>
      <c r="F611" s="74"/>
      <c r="G611" s="74"/>
      <c r="H611" s="74"/>
      <c r="I611" s="74"/>
      <c r="J611" s="83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 x14ac:dyDescent="0.45">
      <c r="A612" s="74"/>
      <c r="B612" s="74"/>
      <c r="C612" s="74"/>
      <c r="D612" s="74"/>
      <c r="E612" s="37"/>
      <c r="F612" s="74"/>
      <c r="G612" s="74"/>
      <c r="H612" s="74"/>
      <c r="I612" s="74"/>
      <c r="J612" s="83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 x14ac:dyDescent="0.45">
      <c r="A613" s="74"/>
      <c r="B613" s="74"/>
      <c r="C613" s="74"/>
      <c r="D613" s="74"/>
      <c r="E613" s="37"/>
      <c r="F613" s="74"/>
      <c r="G613" s="74"/>
      <c r="H613" s="74"/>
      <c r="I613" s="74"/>
      <c r="J613" s="83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 x14ac:dyDescent="0.45">
      <c r="A614" s="74"/>
      <c r="B614" s="74"/>
      <c r="C614" s="74"/>
      <c r="D614" s="74"/>
      <c r="E614" s="37"/>
      <c r="F614" s="74"/>
      <c r="G614" s="74"/>
      <c r="H614" s="74"/>
      <c r="I614" s="74"/>
      <c r="J614" s="83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 x14ac:dyDescent="0.45">
      <c r="A615" s="74"/>
      <c r="B615" s="74"/>
      <c r="C615" s="74"/>
      <c r="D615" s="74"/>
      <c r="E615" s="37"/>
      <c r="F615" s="74"/>
      <c r="G615" s="74"/>
      <c r="H615" s="74"/>
      <c r="I615" s="74"/>
      <c r="J615" s="83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 x14ac:dyDescent="0.45">
      <c r="A616" s="74"/>
      <c r="B616" s="74"/>
      <c r="C616" s="74"/>
      <c r="D616" s="74"/>
      <c r="E616" s="37"/>
      <c r="F616" s="74"/>
      <c r="G616" s="74"/>
      <c r="H616" s="74"/>
      <c r="I616" s="74"/>
      <c r="J616" s="83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 x14ac:dyDescent="0.45">
      <c r="A617" s="74"/>
      <c r="B617" s="74"/>
      <c r="C617" s="74"/>
      <c r="D617" s="74"/>
      <c r="E617" s="37"/>
      <c r="F617" s="74"/>
      <c r="G617" s="74"/>
      <c r="H617" s="74"/>
      <c r="I617" s="74"/>
      <c r="J617" s="83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 x14ac:dyDescent="0.45">
      <c r="A618" s="74"/>
      <c r="B618" s="74"/>
      <c r="C618" s="74"/>
      <c r="D618" s="74"/>
      <c r="E618" s="37"/>
      <c r="F618" s="74"/>
      <c r="G618" s="74"/>
      <c r="H618" s="74"/>
      <c r="I618" s="74"/>
      <c r="J618" s="83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 x14ac:dyDescent="0.45">
      <c r="A619" s="74"/>
      <c r="B619" s="74"/>
      <c r="C619" s="74"/>
      <c r="D619" s="74"/>
      <c r="E619" s="37"/>
      <c r="F619" s="74"/>
      <c r="G619" s="74"/>
      <c r="H619" s="74"/>
      <c r="I619" s="74"/>
      <c r="J619" s="83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 x14ac:dyDescent="0.45">
      <c r="A620" s="74"/>
      <c r="B620" s="74"/>
      <c r="C620" s="74"/>
      <c r="D620" s="74"/>
      <c r="E620" s="37"/>
      <c r="F620" s="74"/>
      <c r="G620" s="74"/>
      <c r="H620" s="74"/>
      <c r="I620" s="74"/>
      <c r="J620" s="83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 x14ac:dyDescent="0.45">
      <c r="A621" s="74"/>
      <c r="B621" s="74"/>
      <c r="C621" s="74"/>
      <c r="D621" s="74"/>
      <c r="E621" s="37"/>
      <c r="F621" s="74"/>
      <c r="G621" s="74"/>
      <c r="H621" s="74"/>
      <c r="I621" s="74"/>
      <c r="J621" s="83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 x14ac:dyDescent="0.45">
      <c r="A622" s="74"/>
      <c r="B622" s="74"/>
      <c r="C622" s="74"/>
      <c r="D622" s="74"/>
      <c r="E622" s="37"/>
      <c r="F622" s="74"/>
      <c r="G622" s="74"/>
      <c r="H622" s="74"/>
      <c r="I622" s="74"/>
      <c r="J622" s="83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 x14ac:dyDescent="0.45">
      <c r="A623" s="74"/>
      <c r="B623" s="74"/>
      <c r="C623" s="74"/>
      <c r="D623" s="74"/>
      <c r="E623" s="37"/>
      <c r="F623" s="74"/>
      <c r="G623" s="74"/>
      <c r="H623" s="74"/>
      <c r="I623" s="74"/>
      <c r="J623" s="83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 x14ac:dyDescent="0.45">
      <c r="A624" s="74"/>
      <c r="B624" s="74"/>
      <c r="C624" s="74"/>
      <c r="D624" s="74"/>
      <c r="E624" s="37"/>
      <c r="F624" s="74"/>
      <c r="G624" s="74"/>
      <c r="H624" s="74"/>
      <c r="I624" s="74"/>
      <c r="J624" s="83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 x14ac:dyDescent="0.45">
      <c r="A625" s="74"/>
      <c r="B625" s="74"/>
      <c r="C625" s="74"/>
      <c r="D625" s="74"/>
      <c r="E625" s="37"/>
      <c r="F625" s="74"/>
      <c r="G625" s="74"/>
      <c r="H625" s="74"/>
      <c r="I625" s="74"/>
      <c r="J625" s="83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 x14ac:dyDescent="0.45">
      <c r="A626" s="74"/>
      <c r="B626" s="74"/>
      <c r="C626" s="74"/>
      <c r="D626" s="74"/>
      <c r="E626" s="37"/>
      <c r="F626" s="74"/>
      <c r="G626" s="74"/>
      <c r="H626" s="74"/>
      <c r="I626" s="74"/>
      <c r="J626" s="83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 x14ac:dyDescent="0.45">
      <c r="A627" s="74"/>
      <c r="B627" s="74"/>
      <c r="C627" s="74"/>
      <c r="D627" s="74"/>
      <c r="E627" s="37"/>
      <c r="F627" s="74"/>
      <c r="G627" s="74"/>
      <c r="H627" s="74"/>
      <c r="I627" s="74"/>
      <c r="J627" s="83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 x14ac:dyDescent="0.45">
      <c r="A628" s="74"/>
      <c r="B628" s="74"/>
      <c r="C628" s="74"/>
      <c r="D628" s="74"/>
      <c r="E628" s="37"/>
      <c r="F628" s="74"/>
      <c r="G628" s="74"/>
      <c r="H628" s="74"/>
      <c r="I628" s="74"/>
      <c r="J628" s="83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 x14ac:dyDescent="0.45">
      <c r="A629" s="74"/>
      <c r="B629" s="74"/>
      <c r="C629" s="74"/>
      <c r="D629" s="74"/>
      <c r="E629" s="37"/>
      <c r="F629" s="74"/>
      <c r="G629" s="74"/>
      <c r="H629" s="74"/>
      <c r="I629" s="74"/>
      <c r="J629" s="83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 x14ac:dyDescent="0.45">
      <c r="A630" s="74"/>
      <c r="B630" s="74"/>
      <c r="C630" s="74"/>
      <c r="D630" s="74"/>
      <c r="E630" s="37"/>
      <c r="F630" s="74"/>
      <c r="G630" s="74"/>
      <c r="H630" s="74"/>
      <c r="I630" s="74"/>
      <c r="J630" s="83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 x14ac:dyDescent="0.45">
      <c r="A631" s="74"/>
      <c r="B631" s="74"/>
      <c r="C631" s="74"/>
      <c r="D631" s="74"/>
      <c r="E631" s="37"/>
      <c r="F631" s="74"/>
      <c r="G631" s="74"/>
      <c r="H631" s="74"/>
      <c r="I631" s="74"/>
      <c r="J631" s="83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 x14ac:dyDescent="0.45">
      <c r="A632" s="74"/>
      <c r="B632" s="74"/>
      <c r="C632" s="74"/>
      <c r="D632" s="74"/>
      <c r="E632" s="37"/>
      <c r="F632" s="74"/>
      <c r="G632" s="74"/>
      <c r="H632" s="74"/>
      <c r="I632" s="74"/>
      <c r="J632" s="83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 x14ac:dyDescent="0.45">
      <c r="A633" s="74"/>
      <c r="B633" s="74"/>
      <c r="C633" s="74"/>
      <c r="D633" s="74"/>
      <c r="E633" s="37"/>
      <c r="F633" s="74"/>
      <c r="G633" s="74"/>
      <c r="H633" s="74"/>
      <c r="I633" s="74"/>
      <c r="J633" s="83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 x14ac:dyDescent="0.45">
      <c r="A634" s="74"/>
      <c r="B634" s="74"/>
      <c r="C634" s="74"/>
      <c r="D634" s="74"/>
      <c r="E634" s="37"/>
      <c r="F634" s="74"/>
      <c r="G634" s="74"/>
      <c r="H634" s="74"/>
      <c r="I634" s="74"/>
      <c r="J634" s="83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 x14ac:dyDescent="0.45">
      <c r="A635" s="74"/>
      <c r="B635" s="74"/>
      <c r="C635" s="74"/>
      <c r="D635" s="74"/>
      <c r="E635" s="37"/>
      <c r="F635" s="74"/>
      <c r="G635" s="74"/>
      <c r="H635" s="74"/>
      <c r="I635" s="74"/>
      <c r="J635" s="83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 x14ac:dyDescent="0.45">
      <c r="A636" s="74"/>
      <c r="B636" s="74"/>
      <c r="C636" s="74"/>
      <c r="D636" s="74"/>
      <c r="E636" s="37"/>
      <c r="F636" s="74"/>
      <c r="G636" s="74"/>
      <c r="H636" s="74"/>
      <c r="I636" s="74"/>
      <c r="J636" s="83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 x14ac:dyDescent="0.45">
      <c r="A637" s="74"/>
      <c r="B637" s="74"/>
      <c r="C637" s="74"/>
      <c r="D637" s="74"/>
      <c r="E637" s="37"/>
      <c r="F637" s="74"/>
      <c r="G637" s="74"/>
      <c r="H637" s="74"/>
      <c r="I637" s="74"/>
      <c r="J637" s="83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 x14ac:dyDescent="0.45">
      <c r="A638" s="74"/>
      <c r="B638" s="74"/>
      <c r="C638" s="74"/>
      <c r="D638" s="74"/>
      <c r="E638" s="37"/>
      <c r="F638" s="74"/>
      <c r="G638" s="74"/>
      <c r="H638" s="74"/>
      <c r="I638" s="74"/>
      <c r="J638" s="83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000"/>
  <sheetViews>
    <sheetView workbookViewId="0">
      <pane xSplit="2" ySplit="7" topLeftCell="D726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" customWidth="1"/>
    <col min="7" max="7" width="12" customWidth="1"/>
    <col min="8" max="8" width="14.08984375" customWidth="1"/>
    <col min="9" max="9" width="9.90625" customWidth="1"/>
    <col min="10" max="10" width="11" customWidth="1"/>
    <col min="11" max="11" width="12" customWidth="1"/>
  </cols>
  <sheetData>
    <row r="1" spans="1:26" ht="27.75" customHeight="1" x14ac:dyDescent="0.45">
      <c r="A1" s="159">
        <f>'PLANTILLA V6'!A1</f>
        <v>0</v>
      </c>
      <c r="B1" s="70">
        <f>'PLANTILLA V6'!B1</f>
        <v>0</v>
      </c>
      <c r="C1" s="105" t="str">
        <f>'PLANTILLA V6'!C1</f>
        <v>Tipo:</v>
      </c>
      <c r="D1" s="166" t="str">
        <f>'PLANTILLA V6'!D1</f>
        <v>Proyecto</v>
      </c>
      <c r="E1" s="165"/>
      <c r="F1" s="163" t="str">
        <f>'PLANTILLA V6'!F1</f>
        <v>Total de alumnos:</v>
      </c>
      <c r="G1" s="164"/>
      <c r="H1" s="164"/>
      <c r="I1" s="165"/>
      <c r="J1" s="111">
        <f>'2.SELECCIÓN'!K14</f>
        <v>23</v>
      </c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21.75" customHeight="1" x14ac:dyDescent="0.45">
      <c r="A2" s="141"/>
      <c r="B2" s="70">
        <f>'PLANTILLA V6'!B2</f>
        <v>0</v>
      </c>
      <c r="C2" s="105" t="str">
        <f>'PLANTILLA V6'!C2</f>
        <v>Especialidad:</v>
      </c>
      <c r="D2" s="166" t="str">
        <f>'PLANTILLA V6'!D2</f>
        <v>Maker</v>
      </c>
      <c r="E2" s="165"/>
      <c r="F2" s="163" t="s">
        <v>304</v>
      </c>
      <c r="G2" s="164"/>
      <c r="H2" s="164"/>
      <c r="I2" s="165"/>
      <c r="J2" s="106">
        <f>'2.SELECCIÓN'!J14</f>
        <v>23</v>
      </c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36" customHeight="1" x14ac:dyDescent="0.45">
      <c r="A3" s="77">
        <f>'PLANTILLA V6'!A3</f>
        <v>0</v>
      </c>
      <c r="B3" s="77">
        <f>'PLANTILLA V6'!B3</f>
        <v>0</v>
      </c>
      <c r="C3" s="107" t="str">
        <f>'PLANTILLA V6'!C3</f>
        <v xml:space="preserve">Nombre de proyecto:
</v>
      </c>
      <c r="D3" s="167" t="s">
        <v>313</v>
      </c>
      <c r="E3" s="168"/>
      <c r="F3" s="72">
        <f>'PLANTILLA V6'!F3</f>
        <v>0</v>
      </c>
      <c r="G3" s="79">
        <f>'PLANTILLA V6'!G3</f>
        <v>0</v>
      </c>
      <c r="H3" s="79">
        <f>'PLANTILLA V6'!H3</f>
        <v>0</v>
      </c>
      <c r="I3" s="79">
        <f>'PLANTILLA V6'!I3</f>
        <v>0</v>
      </c>
      <c r="J3" s="80">
        <f>'PLANTILLA V6'!J3</f>
        <v>0</v>
      </c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5.75" customHeight="1" x14ac:dyDescent="0.45">
      <c r="A4" s="74">
        <f>'PLANTILLA V6'!A4</f>
        <v>0</v>
      </c>
      <c r="B4" s="74">
        <f>'PLANTILLA V6'!B4</f>
        <v>0</v>
      </c>
      <c r="C4" s="108">
        <f>'PLANTILLA V6'!C4</f>
        <v>0</v>
      </c>
      <c r="D4" s="108">
        <f>'PLANTILLA V6'!D4</f>
        <v>0</v>
      </c>
      <c r="E4" s="108">
        <f>'PLANTILLA V6'!E4</f>
        <v>0</v>
      </c>
      <c r="F4" s="72">
        <f>'PLANTILLA V6'!F4</f>
        <v>0</v>
      </c>
      <c r="G4" s="75">
        <f>'PLANTILLA V6'!G4</f>
        <v>0</v>
      </c>
      <c r="H4" s="75">
        <f>'PLANTILLA V6'!H4</f>
        <v>0</v>
      </c>
      <c r="I4" s="75">
        <f>'PLANTILLA V6'!I4</f>
        <v>0</v>
      </c>
      <c r="J4" s="76">
        <f>'PLANTILLA V6'!J4</f>
        <v>0</v>
      </c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44.25" customHeight="1" x14ac:dyDescent="0.45">
      <c r="A5" s="74">
        <f>'PLANTILLA V6'!A5</f>
        <v>0</v>
      </c>
      <c r="B5" s="74">
        <f>'PLANTILLA V6'!B5</f>
        <v>0</v>
      </c>
      <c r="C5" s="81" t="str">
        <f>'PLANTILLA V6'!C5</f>
        <v>Cantidad</v>
      </c>
      <c r="D5" s="81" t="str">
        <f>'PLANTILLA V6'!D5</f>
        <v>Unidad</v>
      </c>
      <c r="E5" s="82" t="str">
        <f>'PLANTILLA V6'!E5</f>
        <v>Cantidad necesaria por 1 prototipo</v>
      </c>
      <c r="F5" s="162" t="str">
        <f>'PLANTILLA V6'!F5</f>
        <v>Modalidad de uso</v>
      </c>
      <c r="G5" s="141"/>
      <c r="H5" s="141"/>
      <c r="I5" s="141"/>
      <c r="J5" s="83">
        <f>'PLANTILLA V6'!J5</f>
        <v>0</v>
      </c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41.25" customHeight="1" x14ac:dyDescent="0.45">
      <c r="A6" s="84">
        <f>'PLANTILLA V6'!A6</f>
        <v>0</v>
      </c>
      <c r="B6" s="85" t="str">
        <f>'PLANTILLA V6'!B6</f>
        <v>HERRAMIENTAS Y MATERIALES DEL MAKERSPACE</v>
      </c>
      <c r="C6" s="86">
        <f>'PLANTILLA V6'!C6</f>
        <v>0</v>
      </c>
      <c r="D6" s="86">
        <f>'PLANTILLA V6'!D6</f>
        <v>0</v>
      </c>
      <c r="E6" s="37">
        <f>'PLANTILLA V6'!E6</f>
        <v>0</v>
      </c>
      <c r="F6" s="87" t="str">
        <f>'PLANTILLA V6'!F6</f>
        <v>Individual</v>
      </c>
      <c r="G6" s="6" t="str">
        <f>'PLANTILLA V6'!G6</f>
        <v>Parejas</v>
      </c>
      <c r="H6" s="87" t="str">
        <f>'PLANTILLA V6'!H6</f>
        <v>Equipos de 4 personas</v>
      </c>
      <c r="I6" s="6" t="str">
        <f>'PLANTILLA V6'!I6</f>
        <v>Grupal</v>
      </c>
      <c r="J6" s="88" t="str">
        <f>'PLANTILLA V6'!J6</f>
        <v>Total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21.75" customHeight="1" x14ac:dyDescent="0.9">
      <c r="A7" s="112">
        <f>'PLANTILLA V6'!A7</f>
        <v>0</v>
      </c>
      <c r="B7" s="112">
        <f>'PLANTILLA V6'!B7</f>
        <v>0</v>
      </c>
      <c r="C7" s="112">
        <f>'PLANTILLA V6'!C7</f>
        <v>0</v>
      </c>
      <c r="D7" s="112">
        <f>'PLANTILLA V6'!D7</f>
        <v>0</v>
      </c>
      <c r="E7" s="113">
        <f>'PLANTILLA V6'!E7</f>
        <v>0</v>
      </c>
      <c r="F7" s="114">
        <f>J1</f>
        <v>23</v>
      </c>
      <c r="G7" s="46">
        <f>F7/2</f>
        <v>11.5</v>
      </c>
      <c r="H7" s="46">
        <f>F7/4</f>
        <v>5.75</v>
      </c>
      <c r="I7" s="46">
        <f>F7/F7</f>
        <v>1</v>
      </c>
      <c r="J7" s="115">
        <f>J2/4</f>
        <v>5.75</v>
      </c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</row>
    <row r="8" spans="1:26" ht="15.75" customHeight="1" x14ac:dyDescent="0.9">
      <c r="A8" s="112">
        <f>'PLANTILLA V6'!A8</f>
        <v>0</v>
      </c>
      <c r="B8" s="112">
        <f>'PLANTILLA V6'!B8</f>
        <v>0</v>
      </c>
      <c r="C8" s="117">
        <f>'PLANTILLA V6'!C8</f>
        <v>1</v>
      </c>
      <c r="D8" s="118" t="str">
        <f>'PLANTILLA V6'!D8</f>
        <v>pza</v>
      </c>
      <c r="E8" s="117">
        <v>0</v>
      </c>
      <c r="F8" s="118" t="b">
        <v>1</v>
      </c>
      <c r="G8" s="118" t="b">
        <v>0</v>
      </c>
      <c r="H8" s="118" t="b">
        <v>0</v>
      </c>
      <c r="I8" s="118" t="b">
        <v>0</v>
      </c>
      <c r="J8" s="119" cm="1">
        <f t="array" ref="J8">_xlfn.IFS(LEN(A8)&gt;2,A9,SUM(E8:I8)=0,0,F8,$F$7*F8*E8,G8,$G$7*G8*E8,AND(H8,A8="Co"),$H$7*H8*E8,AND(H8,A8="Re"),$H$7*H8*E8,H8,$J$7*H8*E8,I8,$I$7*I8*E8)</f>
        <v>0</v>
      </c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spans="1:26" ht="15.75" customHeight="1" x14ac:dyDescent="0.9">
      <c r="A9" s="171" t="str">
        <f>'PLANTILLA V6'!A9</f>
        <v>Tecnología educativa</v>
      </c>
      <c r="B9" s="141"/>
      <c r="C9" s="121">
        <f>'PLANTILLA V6'!C9</f>
        <v>1</v>
      </c>
      <c r="D9" s="122" t="str">
        <f>'PLANTILLA V6'!D9</f>
        <v>pza</v>
      </c>
      <c r="E9" s="121"/>
      <c r="F9" s="122" t="b">
        <v>0</v>
      </c>
      <c r="G9" s="122" t="b">
        <v>0</v>
      </c>
      <c r="H9" s="122" t="b">
        <v>0</v>
      </c>
      <c r="I9" s="122" t="b">
        <v>0</v>
      </c>
      <c r="J9" s="123" t="str" cm="1">
        <f t="array" ref="J9">_xlfn.IFS(LEN(A9)&gt;2,A10,SUM(E9:I9)=0,0,F9,$F$7*F9*E9,G9,$G$7*G9*E9,AND(H9,A9="Co"),$H$7*H9*E9,AND(H9,A9="Re"),$H$7*H9*E9,H9,$J$7*H9*E9,I9,$I$7*I9*E9)</f>
        <v>Te</v>
      </c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</row>
    <row r="10" spans="1:26" ht="15.75" customHeight="1" x14ac:dyDescent="0.9">
      <c r="A10" s="116" t="str">
        <f>'PLANTILLA V6'!A10</f>
        <v>Te</v>
      </c>
      <c r="B10" s="124" t="s">
        <v>133</v>
      </c>
      <c r="C10" s="125">
        <f>'PLANTILLA V6'!C10</f>
        <v>1</v>
      </c>
      <c r="D10" s="116" t="str">
        <f>'PLANTILLA V6'!D10</f>
        <v>pza</v>
      </c>
      <c r="E10" s="125">
        <v>0</v>
      </c>
      <c r="F10" s="116" t="b">
        <v>0</v>
      </c>
      <c r="G10" s="116" t="b">
        <v>0</v>
      </c>
      <c r="H10" s="116" t="b">
        <v>1</v>
      </c>
      <c r="I10" s="116" t="b">
        <v>0</v>
      </c>
      <c r="J10" s="119" cm="1">
        <f t="array" ref="J10">_xlfn.IFS(LEN(A10)&gt;2,A11,SUM(E10:I10)=0,0,F10,$F$7*F10*E10,G10,$G$7*G10*E10,AND(H10,A10="Co"),$H$7*H10*E10,AND(H10,A10="Re"),$H$7*H10*E10,H10,$J$7*H10*E10,I10,$I$7*I10*E10)</f>
        <v>0</v>
      </c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</row>
    <row r="11" spans="1:26" ht="15.75" customHeight="1" x14ac:dyDescent="0.9">
      <c r="A11" s="116" t="str">
        <f>'PLANTILLA V6'!A11</f>
        <v>Te</v>
      </c>
      <c r="B11" s="124" t="str">
        <f>'PLANTILLA V6'!B11</f>
        <v xml:space="preserve">Lego Spike Prime </v>
      </c>
      <c r="C11" s="125">
        <f>'PLANTILLA V6'!C11</f>
        <v>1</v>
      </c>
      <c r="D11" s="116" t="str">
        <f>'PLANTILLA V6'!D11</f>
        <v>pza</v>
      </c>
      <c r="E11" s="125">
        <v>0</v>
      </c>
      <c r="F11" s="116" t="b">
        <v>0</v>
      </c>
      <c r="G11" s="116" t="b">
        <v>0</v>
      </c>
      <c r="H11" s="116" t="b">
        <v>1</v>
      </c>
      <c r="I11" s="116" t="b">
        <v>0</v>
      </c>
      <c r="J11" s="119" cm="1">
        <f t="array" ref="J11">_xlfn.IFS(LEN(A11)&gt;2,A12,SUM(E11:I11)=0,0,F11,$F$7*F11*E11,G11,$G$7*G11*E11,AND(H11,A11="Co"),$H$7*H11*E11,AND(H11,A11="Re"),$H$7*H11*E11,H11,$J$7*H11*E11,I11,$I$7*I11*E11)</f>
        <v>0</v>
      </c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</row>
    <row r="12" spans="1:26" ht="15.75" customHeight="1" x14ac:dyDescent="0.9">
      <c r="A12" s="116" t="str">
        <f>'PLANTILLA V6'!A12</f>
        <v>Te</v>
      </c>
      <c r="B12" s="124" t="str">
        <f>'PLANTILLA V6'!B12</f>
        <v>Kit de Micro:bit V2</v>
      </c>
      <c r="C12" s="125">
        <f>'PLANTILLA V6'!C12</f>
        <v>1</v>
      </c>
      <c r="D12" s="116" t="str">
        <f>'PLANTILLA V6'!D12</f>
        <v>pza</v>
      </c>
      <c r="E12" s="125">
        <v>0</v>
      </c>
      <c r="F12" s="116" t="b">
        <v>0</v>
      </c>
      <c r="G12" s="116" t="b">
        <v>0</v>
      </c>
      <c r="H12" s="116" t="b">
        <v>1</v>
      </c>
      <c r="I12" s="116" t="b">
        <v>0</v>
      </c>
      <c r="J12" s="119" cm="1">
        <f t="array" ref="J12">_xlfn.IFS(LEN(A12)&gt;2,A13,SUM(E12:I12)=0,0,F12,$F$7*F12*E12,G12,$G$7*G12*E12,AND(H12,A12="Co"),$H$7*H12*E12,AND(H12,A12="Re"),$H$7*H12*E12,H12,$J$7*H12*E12,I12,$I$7*I12*E12)</f>
        <v>0</v>
      </c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</row>
    <row r="13" spans="1:26" ht="15.75" customHeight="1" x14ac:dyDescent="0.9">
      <c r="A13" s="116" t="str">
        <f>'PLANTILLA V6'!A13</f>
        <v>Te</v>
      </c>
      <c r="B13" s="124" t="str">
        <f>'PLANTILLA V6'!B13</f>
        <v>Micro:bit Retro Arcade**</v>
      </c>
      <c r="C13" s="125">
        <f>'PLANTILLA V6'!C13</f>
        <v>1</v>
      </c>
      <c r="D13" s="116" t="str">
        <f>'PLANTILLA V6'!D13</f>
        <v>pza</v>
      </c>
      <c r="E13" s="125">
        <v>0</v>
      </c>
      <c r="F13" s="116" t="b">
        <v>0</v>
      </c>
      <c r="G13" s="116" t="b">
        <v>0</v>
      </c>
      <c r="H13" s="116" t="b">
        <v>1</v>
      </c>
      <c r="I13" s="116" t="b">
        <v>0</v>
      </c>
      <c r="J13" s="119" cm="1">
        <f t="array" ref="J13">_xlfn.IFS(LEN(A13)&gt;2,A14,SUM(E13:I13)=0,0,F13,$F$7*F13*E13,G13,$G$7*G13*E13,AND(H13,A13="Co"),$H$7*H13*E13,AND(H13,A13="Re"),$H$7*H13*E13,H13,$J$7*H13*E13,I13,$I$7*I13*E13)</f>
        <v>0</v>
      </c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</row>
    <row r="14" spans="1:26" ht="15.75" customHeight="1" x14ac:dyDescent="0.9">
      <c r="A14" s="116" t="str">
        <f>'PLANTILLA V6'!A14</f>
        <v>Te</v>
      </c>
      <c r="B14" s="124" t="str">
        <f>'PLANTILLA V6'!B14</f>
        <v>VEX IQ</v>
      </c>
      <c r="C14" s="125">
        <f>'PLANTILLA V6'!C14</f>
        <v>1</v>
      </c>
      <c r="D14" s="116" t="str">
        <f>'PLANTILLA V6'!D14</f>
        <v>pza</v>
      </c>
      <c r="E14" s="125">
        <v>0</v>
      </c>
      <c r="F14" s="116" t="b">
        <v>0</v>
      </c>
      <c r="G14" s="116" t="b">
        <v>0</v>
      </c>
      <c r="H14" s="116" t="b">
        <v>1</v>
      </c>
      <c r="I14" s="116" t="b">
        <v>0</v>
      </c>
      <c r="J14" s="119" cm="1">
        <f t="array" ref="J14">_xlfn.IFS(LEN(A14)&gt;2,A15,SUM(E14:I14)=0,0,F14,$F$7*F14*E14,G14,$G$7*G14*E14,AND(H14,A14="Co"),$H$7*H14*E14,AND(H14,A14="Re"),$H$7*H14*E14,H14,$J$7*H14*E14,I14,$I$7*I14*E14)</f>
        <v>0</v>
      </c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</row>
    <row r="15" spans="1:26" ht="15.75" customHeight="1" x14ac:dyDescent="0.9">
      <c r="A15" s="116" t="str">
        <f>'PLANTILLA V6'!A15</f>
        <v>Te</v>
      </c>
      <c r="B15" s="124" t="str">
        <f>'PLANTILLA V6'!B15</f>
        <v>Arduino UNO</v>
      </c>
      <c r="C15" s="125">
        <f>'PLANTILLA V6'!C15</f>
        <v>1</v>
      </c>
      <c r="D15" s="116" t="str">
        <f>'PLANTILLA V6'!D15</f>
        <v>pza</v>
      </c>
      <c r="E15" s="125">
        <v>0</v>
      </c>
      <c r="F15" s="116" t="b">
        <v>0</v>
      </c>
      <c r="G15" s="116" t="b">
        <v>0</v>
      </c>
      <c r="H15" s="116" t="b">
        <v>1</v>
      </c>
      <c r="I15" s="116" t="b">
        <v>0</v>
      </c>
      <c r="J15" s="119" cm="1">
        <f t="array" ref="J15">_xlfn.IFS(LEN(A15)&gt;2,A16,SUM(E15:I15)=0,0,F15,$F$7*F15*E15,G15,$G$7*G15*E15,AND(H15,A15="Co"),$H$7*H15*E15,AND(H15,A15="Re"),$H$7*H15*E15,H15,$J$7*H15*E15,I15,$I$7*I15*E15)</f>
        <v>0</v>
      </c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</row>
    <row r="16" spans="1:26" ht="15.75" customHeight="1" x14ac:dyDescent="0.9">
      <c r="A16" s="124" t="str">
        <f>'PLANTILLA V6'!A16</f>
        <v>Te</v>
      </c>
      <c r="B16" s="124" t="str">
        <f>'PLANTILLA V6'!B16</f>
        <v>Impresora 3D</v>
      </c>
      <c r="C16" s="125">
        <f>'PLANTILLA V6'!C16</f>
        <v>1</v>
      </c>
      <c r="D16" s="116" t="str">
        <f>'PLANTILLA V6'!D16</f>
        <v>pza</v>
      </c>
      <c r="E16" s="125">
        <v>0</v>
      </c>
      <c r="F16" s="116" t="b">
        <v>0</v>
      </c>
      <c r="G16" s="116" t="b">
        <v>0</v>
      </c>
      <c r="H16" s="116" t="b">
        <v>0</v>
      </c>
      <c r="I16" s="116" t="b">
        <v>1</v>
      </c>
      <c r="J16" s="119" cm="1">
        <f t="array" ref="J16">_xlfn.IFS(LEN(A16)&gt;2,A17,SUM(E16:I16)=0,0,F16,$F$7*F16*E16,G16,$G$7*G16*E16,AND(H16,A16="Co"),$H$7*H16*E16,AND(H16,A16="Re"),$H$7*H16*E16,H16,$J$7*H16*E16,I16,$I$7*I16*E16)</f>
        <v>0</v>
      </c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</row>
    <row r="17" spans="1:26" ht="15.75" customHeight="1" x14ac:dyDescent="0.9">
      <c r="A17" s="124" t="str">
        <f>'PLANTILLA V6'!A17</f>
        <v>Te</v>
      </c>
      <c r="B17" s="124" t="str">
        <f>'PLANTILLA V6'!B17</f>
        <v>Filamento PLA 1 kg diámetro 1.75 mm</v>
      </c>
      <c r="C17" s="125">
        <f>'PLANTILLA V6'!C17</f>
        <v>1</v>
      </c>
      <c r="D17" s="116" t="str">
        <f>'PLANTILLA V6'!D17</f>
        <v>rollo</v>
      </c>
      <c r="E17" s="125">
        <v>0</v>
      </c>
      <c r="F17" s="116" t="b">
        <v>0</v>
      </c>
      <c r="G17" s="116" t="b">
        <v>0</v>
      </c>
      <c r="H17" s="116" t="b">
        <v>0</v>
      </c>
      <c r="I17" s="116" t="b">
        <v>1</v>
      </c>
      <c r="J17" s="119" cm="1">
        <f t="array" ref="J17">_xlfn.IFS(LEN(A17)&gt;2,A18,SUM(E17:I17)=0,0,F17,$F$7*F17*E17,G17,$G$7*G17*E17,AND(H17,A17="Co"),$H$7*H17*E17,AND(H17,A17="Re"),$H$7*H17*E17,H17,$J$7*H17*E17,I17,$I$7*I17*E17)</f>
        <v>0</v>
      </c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</row>
    <row r="18" spans="1:26" ht="15.75" customHeight="1" x14ac:dyDescent="0.9">
      <c r="A18" s="7" t="str">
        <f>'PLANTILLA V6'!A18</f>
        <v>Te</v>
      </c>
      <c r="B18" s="124" t="str">
        <f>'PLANTILLA V6'!B18</f>
        <v>Kit Elmers Build it tools Starter kit</v>
      </c>
      <c r="C18" s="125">
        <f>'PLANTILLA V6'!C18</f>
        <v>1</v>
      </c>
      <c r="D18" s="116" t="str">
        <f>'PLANTILLA V6'!D18</f>
        <v>pza</v>
      </c>
      <c r="E18" s="125">
        <v>0</v>
      </c>
      <c r="F18" s="116" t="b">
        <v>0</v>
      </c>
      <c r="G18" s="116" t="b">
        <v>0</v>
      </c>
      <c r="H18" s="116" t="b">
        <v>0</v>
      </c>
      <c r="I18" s="116" t="b">
        <v>0</v>
      </c>
      <c r="J18" s="119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25">
        <f>'PLANTILLA V6'!C19</f>
        <v>1</v>
      </c>
      <c r="D19" s="116" t="str">
        <f>'PLANTILLA V6'!D19</f>
        <v>pza</v>
      </c>
      <c r="E19" s="125">
        <v>0</v>
      </c>
      <c r="F19" s="116" t="b">
        <v>0</v>
      </c>
      <c r="G19" s="116" t="b">
        <v>0</v>
      </c>
      <c r="H19" s="116" t="b">
        <v>0</v>
      </c>
      <c r="I19" s="116" t="b">
        <v>0</v>
      </c>
      <c r="J19" s="119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25">
        <f>'PLANTILLA V6'!C20</f>
        <v>1</v>
      </c>
      <c r="D20" s="116" t="str">
        <f>'PLANTILLA V6'!D20</f>
        <v>pza</v>
      </c>
      <c r="E20" s="125">
        <v>0</v>
      </c>
      <c r="F20" s="116" t="b">
        <v>0</v>
      </c>
      <c r="G20" s="116" t="b">
        <v>0</v>
      </c>
      <c r="H20" s="116" t="b">
        <v>0</v>
      </c>
      <c r="I20" s="116" t="b">
        <v>0</v>
      </c>
      <c r="J20" s="119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25">
        <f>'PLANTILLA V6'!C21</f>
        <v>1</v>
      </c>
      <c r="D21" s="116" t="str">
        <f>'PLANTILLA V6'!D21</f>
        <v>pza</v>
      </c>
      <c r="E21" s="125">
        <v>0</v>
      </c>
      <c r="F21" s="116" t="b">
        <v>0</v>
      </c>
      <c r="G21" s="116" t="b">
        <v>0</v>
      </c>
      <c r="H21" s="116" t="b">
        <v>0</v>
      </c>
      <c r="I21" s="116" t="b">
        <v>0</v>
      </c>
      <c r="J21" s="119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25">
        <f>'PLANTILLA V6'!C22</f>
        <v>1</v>
      </c>
      <c r="D22" s="116" t="str">
        <f>'PLANTILLA V6'!D22</f>
        <v>pza</v>
      </c>
      <c r="E22" s="125">
        <v>0</v>
      </c>
      <c r="F22" s="116" t="b">
        <v>0</v>
      </c>
      <c r="G22" s="116" t="b">
        <v>0</v>
      </c>
      <c r="H22" s="116" t="b">
        <v>0</v>
      </c>
      <c r="I22" s="116" t="b">
        <v>0</v>
      </c>
      <c r="J22" s="119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25">
        <f>'PLANTILLA V6'!C23</f>
        <v>1</v>
      </c>
      <c r="D23" s="116" t="str">
        <f>'PLANTILLA V6'!D23</f>
        <v>pza</v>
      </c>
      <c r="E23" s="125">
        <v>0</v>
      </c>
      <c r="F23" s="116" t="b">
        <v>0</v>
      </c>
      <c r="G23" s="116" t="b">
        <v>0</v>
      </c>
      <c r="H23" s="116" t="b">
        <v>0</v>
      </c>
      <c r="I23" s="116" t="b">
        <v>0</v>
      </c>
      <c r="J23" s="119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25">
        <f>'PLANTILLA V6'!C24</f>
        <v>1</v>
      </c>
      <c r="D24" s="116" t="str">
        <f>'PLANTILLA V6'!D24</f>
        <v>pza</v>
      </c>
      <c r="E24" s="125">
        <v>0</v>
      </c>
      <c r="F24" s="116" t="b">
        <v>0</v>
      </c>
      <c r="G24" s="116" t="b">
        <v>0</v>
      </c>
      <c r="H24" s="116" t="b">
        <v>0</v>
      </c>
      <c r="I24" s="116" t="b">
        <v>0</v>
      </c>
      <c r="J24" s="119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25">
        <f>'PLANTILLA V6'!C25</f>
        <v>1</v>
      </c>
      <c r="D25" s="116" t="str">
        <f>'PLANTILLA V6'!D25</f>
        <v>pza</v>
      </c>
      <c r="E25" s="125">
        <v>0</v>
      </c>
      <c r="F25" s="116" t="b">
        <v>0</v>
      </c>
      <c r="G25" s="116" t="b">
        <v>0</v>
      </c>
      <c r="H25" s="116" t="b">
        <v>0</v>
      </c>
      <c r="I25" s="116" t="b">
        <v>0</v>
      </c>
      <c r="J25" s="119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25">
        <f>'PLANTILLA V6'!C26</f>
        <v>1</v>
      </c>
      <c r="D26" s="116" t="str">
        <f>'PLANTILLA V6'!D26</f>
        <v>pza</v>
      </c>
      <c r="E26" s="125">
        <v>0</v>
      </c>
      <c r="F26" s="116" t="b">
        <v>0</v>
      </c>
      <c r="G26" s="116" t="b">
        <v>0</v>
      </c>
      <c r="H26" s="116" t="b">
        <v>0</v>
      </c>
      <c r="I26" s="116" t="b">
        <v>0</v>
      </c>
      <c r="J26" s="119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25">
        <f>'PLANTILLA V6'!C27</f>
        <v>1</v>
      </c>
      <c r="D27" s="116" t="str">
        <f>'PLANTILLA V6'!D27</f>
        <v>pza</v>
      </c>
      <c r="E27" s="125">
        <v>0</v>
      </c>
      <c r="F27" s="116" t="b">
        <v>0</v>
      </c>
      <c r="G27" s="116" t="b">
        <v>0</v>
      </c>
      <c r="H27" s="116" t="b">
        <v>0</v>
      </c>
      <c r="I27" s="116" t="b">
        <v>0</v>
      </c>
      <c r="J27" s="119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25">
        <f>'PLANTILLA V6'!C28</f>
        <v>1</v>
      </c>
      <c r="D28" s="116" t="str">
        <f>'PLANTILLA V6'!D28</f>
        <v>pza</v>
      </c>
      <c r="E28" s="125">
        <v>0</v>
      </c>
      <c r="F28" s="116" t="b">
        <v>0</v>
      </c>
      <c r="G28" s="116" t="b">
        <v>0</v>
      </c>
      <c r="H28" s="116" t="b">
        <v>0</v>
      </c>
      <c r="I28" s="116" t="b">
        <v>0</v>
      </c>
      <c r="J28" s="119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25">
        <f>'PLANTILLA V6'!C29</f>
        <v>1</v>
      </c>
      <c r="D29" s="116" t="str">
        <f>'PLANTILLA V6'!D29</f>
        <v>pza</v>
      </c>
      <c r="E29" s="125">
        <v>0</v>
      </c>
      <c r="F29" s="116" t="b">
        <v>0</v>
      </c>
      <c r="G29" s="116" t="b">
        <v>0</v>
      </c>
      <c r="H29" s="116" t="b">
        <v>0</v>
      </c>
      <c r="I29" s="116" t="b">
        <v>0</v>
      </c>
      <c r="J29" s="119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25">
        <f>'PLANTILLA V6'!C30</f>
        <v>1</v>
      </c>
      <c r="D30" s="116" t="str">
        <f>'PLANTILLA V6'!D30</f>
        <v>pza</v>
      </c>
      <c r="E30" s="125">
        <v>0</v>
      </c>
      <c r="F30" s="116" t="b">
        <v>0</v>
      </c>
      <c r="G30" s="116" t="b">
        <v>0</v>
      </c>
      <c r="H30" s="116" t="b">
        <v>0</v>
      </c>
      <c r="I30" s="116" t="b">
        <v>0</v>
      </c>
      <c r="J30" s="119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25">
        <f>'PLANTILLA V6'!C31</f>
        <v>1</v>
      </c>
      <c r="D31" s="116" t="str">
        <f>'PLANTILLA V6'!D31</f>
        <v>pza</v>
      </c>
      <c r="E31" s="125">
        <v>0</v>
      </c>
      <c r="F31" s="116" t="b">
        <v>0</v>
      </c>
      <c r="G31" s="116" t="b">
        <v>0</v>
      </c>
      <c r="H31" s="116" t="b">
        <v>0</v>
      </c>
      <c r="I31" s="116" t="b">
        <v>0</v>
      </c>
      <c r="J31" s="119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25">
        <f>'PLANTILLA V6'!C32</f>
        <v>1</v>
      </c>
      <c r="D32" s="116" t="str">
        <f>'PLANTILLA V6'!D32</f>
        <v>pza</v>
      </c>
      <c r="E32" s="125">
        <v>0</v>
      </c>
      <c r="F32" s="116" t="b">
        <v>0</v>
      </c>
      <c r="G32" s="116" t="b">
        <v>0</v>
      </c>
      <c r="H32" s="116" t="b">
        <v>0</v>
      </c>
      <c r="I32" s="116" t="b">
        <v>0</v>
      </c>
      <c r="J32" s="119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1" t="str">
        <f>'PLANTILLA V6'!A33</f>
        <v>Maquinaria</v>
      </c>
      <c r="B33" s="141"/>
      <c r="C33" s="125">
        <f>'PLANTILLA V6'!C33</f>
        <v>0</v>
      </c>
      <c r="D33" s="116">
        <f>'PLANTILLA V6'!D33</f>
        <v>0</v>
      </c>
      <c r="E33" s="125">
        <v>0</v>
      </c>
      <c r="F33" s="116" t="b">
        <v>0</v>
      </c>
      <c r="G33" s="116" t="b">
        <v>0</v>
      </c>
      <c r="H33" s="116" t="b">
        <v>0</v>
      </c>
      <c r="I33" s="116" t="b">
        <v>0</v>
      </c>
      <c r="J33" s="123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5.75" customHeight="1" x14ac:dyDescent="0.9">
      <c r="A34" s="124" t="str">
        <f>'PLANTILLA V6'!A34</f>
        <v>Ma</v>
      </c>
      <c r="B34" s="124" t="str">
        <f>'PLANTILLA V6'!B34</f>
        <v>Sierra Moto-Saw</v>
      </c>
      <c r="C34" s="125">
        <f>'PLANTILLA V6'!C34</f>
        <v>1</v>
      </c>
      <c r="D34" s="116" t="str">
        <f>'PLANTILLA V6'!D34</f>
        <v>pza</v>
      </c>
      <c r="E34" s="125">
        <v>0</v>
      </c>
      <c r="F34" s="116" t="b">
        <v>0</v>
      </c>
      <c r="G34" s="116" t="b">
        <v>0</v>
      </c>
      <c r="H34" s="116" t="b">
        <v>0</v>
      </c>
      <c r="I34" s="116" t="b">
        <v>1</v>
      </c>
      <c r="J34" s="119" cm="1">
        <f t="array" ref="J34">_xlfn.IFS(LEN(A34)&gt;2,A35,SUM(E34:I34)=0,0,F34,$F$7*F34*E34,G34,$G$7*G34*E34,AND(H34,A34="Co"),$H$7*H34*E34,AND(H34,A34="Re"),$H$7*H34*E34,H34,$J$7*H34*E34,I34,$I$7*I34*E34)</f>
        <v>0</v>
      </c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5.75" customHeight="1" x14ac:dyDescent="0.9">
      <c r="A35" s="124" t="str">
        <f>'PLANTILLA V6'!A35</f>
        <v>Ma</v>
      </c>
      <c r="B35" s="124" t="str">
        <f>'PLANTILLA V6'!B35</f>
        <v>Taladro inalámbrico</v>
      </c>
      <c r="C35" s="125">
        <f>'PLANTILLA V6'!C35</f>
        <v>1</v>
      </c>
      <c r="D35" s="116" t="str">
        <f>'PLANTILLA V6'!D35</f>
        <v>pza</v>
      </c>
      <c r="E35" s="125">
        <v>0</v>
      </c>
      <c r="F35" s="116" t="b">
        <v>0</v>
      </c>
      <c r="G35" s="116" t="b">
        <v>0</v>
      </c>
      <c r="H35" s="116" t="b">
        <v>0</v>
      </c>
      <c r="I35" s="116" t="b">
        <v>1</v>
      </c>
      <c r="J35" s="119" cm="1">
        <f t="array" ref="J35">_xlfn.IFS(LEN(A35)&gt;2,A36,SUM(E35:I35)=0,0,F35,$F$7*F35*E35,G35,$G$7*G35*E35,AND(H35,A35="Co"),$H$7*H35*E35,AND(H35,A35="Re"),$H$7*H35*E35,H35,$J$7*H35*E35,I35,$I$7*I35*E35)</f>
        <v>0</v>
      </c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5.75" customHeight="1" x14ac:dyDescent="0.9">
      <c r="A36" s="124" t="str">
        <f>'PLANTILLA V6'!A36</f>
        <v>Ma</v>
      </c>
      <c r="B36" s="124" t="str">
        <f>'PLANTILLA V6'!B36</f>
        <v>Base para taladro</v>
      </c>
      <c r="C36" s="125">
        <f>'PLANTILLA V6'!C36</f>
        <v>1</v>
      </c>
      <c r="D36" s="116" t="str">
        <f>'PLANTILLA V6'!D36</f>
        <v>pza</v>
      </c>
      <c r="E36" s="125">
        <v>0</v>
      </c>
      <c r="F36" s="116" t="b">
        <v>0</v>
      </c>
      <c r="G36" s="116" t="b">
        <v>0</v>
      </c>
      <c r="H36" s="116" t="b">
        <v>0</v>
      </c>
      <c r="I36" s="116" t="b">
        <v>1</v>
      </c>
      <c r="J36" s="119" cm="1">
        <f t="array" ref="J36">_xlfn.IFS(LEN(A36)&gt;2,A37,SUM(E36:I36)=0,0,F36,$F$7*F36*E36,G36,$G$7*G36*E36,AND(H36,A36="Co"),$H$7*H36*E36,AND(H36,A36="Re"),$H$7*H36*E36,H36,$J$7*H36*E36,I36,$I$7*I36*E36)</f>
        <v>0</v>
      </c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5.75" customHeight="1" x14ac:dyDescent="0.9">
      <c r="A37" s="124" t="str">
        <f>'PLANTILLA V6'!A37</f>
        <v>Ma</v>
      </c>
      <c r="B37" s="124" t="str">
        <f>'PLANTILLA V6'!B37</f>
        <v>Prensas de ajuste rápido de 6"</v>
      </c>
      <c r="C37" s="125">
        <f>'PLANTILLA V6'!C37</f>
        <v>4</v>
      </c>
      <c r="D37" s="116" t="str">
        <f>'PLANTILLA V6'!D37</f>
        <v>pza</v>
      </c>
      <c r="E37" s="125">
        <v>0</v>
      </c>
      <c r="F37" s="116" t="b">
        <v>0</v>
      </c>
      <c r="G37" s="116" t="b">
        <v>0</v>
      </c>
      <c r="H37" s="116" t="b">
        <v>0</v>
      </c>
      <c r="I37" s="116" t="b">
        <v>1</v>
      </c>
      <c r="J37" s="119" cm="1">
        <f t="array" ref="J37">_xlfn.IFS(LEN(A37)&gt;2,A38,SUM(E37:I37)=0,0,F37,$F$7*F37*E37,G37,$G$7*G37*E37,AND(H37,A37="Co"),$H$7*H37*E37,AND(H37,A37="Re"),$H$7*H37*E37,H37,$J$7*H37*E37,I37,$I$7*I37*E37)</f>
        <v>0</v>
      </c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5.75" customHeight="1" x14ac:dyDescent="0.9">
      <c r="A38" s="124" t="str">
        <f>'PLANTILLA V6'!A38</f>
        <v>Ma</v>
      </c>
      <c r="B38" s="124" t="str">
        <f>'PLANTILLA V6'!B38</f>
        <v>Juego de 13 brocas de alta velocidad para madera (medidas: 1/16”, 5/64", 3/32", 7/64", 1/8", 9/64", 5/32", 11/64", 3/16", 13/64", 7/32", 1/4" y 5/16”)</v>
      </c>
      <c r="C38" s="125">
        <f>'PLANTILLA V6'!C38</f>
        <v>1</v>
      </c>
      <c r="D38" s="116" t="str">
        <f>'PLANTILLA V6'!D38</f>
        <v>pza</v>
      </c>
      <c r="E38" s="125">
        <v>0</v>
      </c>
      <c r="F38" s="116" t="b">
        <v>0</v>
      </c>
      <c r="G38" s="116" t="b">
        <v>0</v>
      </c>
      <c r="H38" s="116" t="b">
        <v>0</v>
      </c>
      <c r="I38" s="116" t="b">
        <v>1</v>
      </c>
      <c r="J38" s="119" cm="1">
        <f t="array" ref="J38">_xlfn.IFS(LEN(A38)&gt;2,A39,SUM(E38:I38)=0,0,F38,$F$7*F38*E38,G38,$G$7*G38*E38,AND(H38,A38="Co"),$H$7*H38*E38,AND(H38,A38="Re"),$H$7*H38*E38,H38,$J$7*H38*E38,I38,$I$7*I38*E38)</f>
        <v>0</v>
      </c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5.75" customHeight="1" x14ac:dyDescent="0.9">
      <c r="A39" s="124">
        <f>'PLANTILLA V6'!A39</f>
        <v>0</v>
      </c>
      <c r="B39" s="124">
        <f>'PLANTILLA V6'!B39</f>
        <v>0</v>
      </c>
      <c r="C39" s="125">
        <f>'PLANTILLA V6'!C39</f>
        <v>1</v>
      </c>
      <c r="D39" s="116" t="str">
        <f>'PLANTILLA V6'!D39</f>
        <v>pza</v>
      </c>
      <c r="E39" s="125">
        <v>0</v>
      </c>
      <c r="F39" s="116" t="b">
        <v>0</v>
      </c>
      <c r="G39" s="116" t="b">
        <v>0</v>
      </c>
      <c r="H39" s="116" t="b">
        <v>0</v>
      </c>
      <c r="I39" s="116" t="b">
        <v>0</v>
      </c>
      <c r="J39" s="119" cm="1">
        <f t="array" ref="J39">_xlfn.IFS(LEN(A39)&gt;2,A40,SUM(E39:I39)=0,0,F39,$F$7*F39*E39,G39,$G$7*G39*E39,AND(H39,A39="Co"),$H$7*H39*E39,AND(H39,A39="Re"),$H$7*H39*E39,H39,$J$7*H39*E39,I39,$I$7*I39*E39)</f>
        <v>0</v>
      </c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5.75" customHeight="1" x14ac:dyDescent="0.9">
      <c r="A40" s="124">
        <f>'PLANTILLA V6'!A40</f>
        <v>0</v>
      </c>
      <c r="B40" s="124">
        <f>'PLANTILLA V6'!B40</f>
        <v>0</v>
      </c>
      <c r="C40" s="125">
        <f>'PLANTILLA V6'!C40</f>
        <v>1</v>
      </c>
      <c r="D40" s="116" t="str">
        <f>'PLANTILLA V6'!D40</f>
        <v>pza</v>
      </c>
      <c r="E40" s="125">
        <v>0</v>
      </c>
      <c r="F40" s="116" t="b">
        <v>0</v>
      </c>
      <c r="G40" s="116" t="b">
        <v>0</v>
      </c>
      <c r="H40" s="116" t="b">
        <v>0</v>
      </c>
      <c r="I40" s="116" t="b">
        <v>0</v>
      </c>
      <c r="J40" s="119" cm="1">
        <f t="array" ref="J40">_xlfn.IFS(LEN(A40)&gt;2,A41,SUM(E40:I40)=0,0,F40,$F$7*F40*E40,G40,$G$7*G40*E40,AND(H40,A40="Co"),$H$7*H40*E40,AND(H40,A40="Re"),$H$7*H40*E40,H40,$J$7*H40*E40,I40,$I$7*I40*E40)</f>
        <v>0</v>
      </c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5.75" customHeight="1" x14ac:dyDescent="0.9">
      <c r="A41" s="124">
        <f>'PLANTILLA V6'!A41</f>
        <v>0</v>
      </c>
      <c r="B41" s="124">
        <f>'PLANTILLA V6'!B41</f>
        <v>0</v>
      </c>
      <c r="C41" s="125">
        <f>'PLANTILLA V6'!C41</f>
        <v>1</v>
      </c>
      <c r="D41" s="116" t="str">
        <f>'PLANTILLA V6'!D41</f>
        <v>pza</v>
      </c>
      <c r="E41" s="125">
        <v>0</v>
      </c>
      <c r="F41" s="116" t="b">
        <v>0</v>
      </c>
      <c r="G41" s="116" t="b">
        <v>0</v>
      </c>
      <c r="H41" s="116" t="b">
        <v>0</v>
      </c>
      <c r="I41" s="116" t="b">
        <v>0</v>
      </c>
      <c r="J41" s="119" cm="1">
        <f t="array" ref="J41">_xlfn.IFS(LEN(A41)&gt;2,A42,SUM(E41:I41)=0,0,F41,$F$7*F41*E41,G41,$G$7*G41*E41,AND(H41,A41="Co"),$H$7*H41*E41,AND(H41,A41="Re"),$H$7*H41*E41,H41,$J$7*H41*E41,I41,$I$7*I41*E41)</f>
        <v>0</v>
      </c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5.75" customHeight="1" x14ac:dyDescent="0.9">
      <c r="A42" s="124">
        <f>'PLANTILLA V6'!A42</f>
        <v>0</v>
      </c>
      <c r="B42" s="124">
        <f>'PLANTILLA V6'!B42</f>
        <v>0</v>
      </c>
      <c r="C42" s="125">
        <f>'PLANTILLA V6'!C42</f>
        <v>1</v>
      </c>
      <c r="D42" s="116" t="str">
        <f>'PLANTILLA V6'!D42</f>
        <v>pza</v>
      </c>
      <c r="E42" s="125">
        <v>0</v>
      </c>
      <c r="F42" s="116" t="b">
        <v>0</v>
      </c>
      <c r="G42" s="116" t="b">
        <v>0</v>
      </c>
      <c r="H42" s="116" t="b">
        <v>0</v>
      </c>
      <c r="I42" s="116" t="b">
        <v>0</v>
      </c>
      <c r="J42" s="119" cm="1">
        <f t="array" ref="J42">_xlfn.IFS(LEN(A42)&gt;2,A43,SUM(E42:I42)=0,0,F42,$F$7*F42*E42,G42,$G$7*G42*E42,AND(H42,A42="Co"),$H$7*H42*E42,AND(H42,A42="Re"),$H$7*H42*E42,H42,$J$7*H42*E42,I42,$I$7*I42*E42)</f>
        <v>0</v>
      </c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5.75" customHeight="1" x14ac:dyDescent="0.9">
      <c r="A43" s="124">
        <f>'PLANTILLA V6'!A43</f>
        <v>0</v>
      </c>
      <c r="B43" s="124">
        <f>'PLANTILLA V6'!B43</f>
        <v>0</v>
      </c>
      <c r="C43" s="125">
        <f>'PLANTILLA V6'!C43</f>
        <v>1</v>
      </c>
      <c r="D43" s="116" t="str">
        <f>'PLANTILLA V6'!D43</f>
        <v>pza</v>
      </c>
      <c r="E43" s="125">
        <v>0</v>
      </c>
      <c r="F43" s="116" t="b">
        <v>0</v>
      </c>
      <c r="G43" s="116" t="b">
        <v>0</v>
      </c>
      <c r="H43" s="116" t="b">
        <v>0</v>
      </c>
      <c r="I43" s="116" t="b">
        <v>0</v>
      </c>
      <c r="J43" s="119" cm="1">
        <f t="array" ref="J43">_xlfn.IFS(LEN(A43)&gt;2,A44,SUM(E43:I43)=0,0,F43,$F$7*F43*E43,G43,$G$7*G43*E43,AND(H43,A43="Co"),$H$7*H43*E43,AND(H43,A43="Re"),$H$7*H43*E43,H43,$J$7*H43*E43,I43,$I$7*I43*E43)</f>
        <v>0</v>
      </c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5.75" customHeight="1" x14ac:dyDescent="0.9">
      <c r="A44" s="124">
        <f>'PLANTILLA V6'!A44</f>
        <v>0</v>
      </c>
      <c r="B44" s="124">
        <f>'PLANTILLA V6'!B44</f>
        <v>0</v>
      </c>
      <c r="C44" s="125">
        <f>'PLANTILLA V6'!C44</f>
        <v>1</v>
      </c>
      <c r="D44" s="116" t="str">
        <f>'PLANTILLA V6'!D44</f>
        <v>pza</v>
      </c>
      <c r="E44" s="125">
        <v>0</v>
      </c>
      <c r="F44" s="116" t="b">
        <v>0</v>
      </c>
      <c r="G44" s="116" t="b">
        <v>0</v>
      </c>
      <c r="H44" s="116" t="b">
        <v>0</v>
      </c>
      <c r="I44" s="116" t="b">
        <v>0</v>
      </c>
      <c r="J44" s="119" cm="1">
        <f t="array" ref="J44">_xlfn.IFS(LEN(A44)&gt;2,A45,SUM(E44:I44)=0,0,F44,$F$7*F44*E44,G44,$G$7*G44*E44,AND(H44,A44="Co"),$H$7*H44*E44,AND(H44,A44="Re"),$H$7*H44*E44,H44,$J$7*H44*E44,I44,$I$7*I44*E44)</f>
        <v>0</v>
      </c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5.75" customHeight="1" x14ac:dyDescent="0.9">
      <c r="A45" s="124">
        <f>'PLANTILLA V6'!A45</f>
        <v>0</v>
      </c>
      <c r="B45" s="124">
        <f>'PLANTILLA V6'!B45</f>
        <v>0</v>
      </c>
      <c r="C45" s="125">
        <f>'PLANTILLA V6'!C45</f>
        <v>1</v>
      </c>
      <c r="D45" s="116" t="str">
        <f>'PLANTILLA V6'!D45</f>
        <v>pza</v>
      </c>
      <c r="E45" s="125">
        <v>0</v>
      </c>
      <c r="F45" s="116" t="b">
        <v>0</v>
      </c>
      <c r="G45" s="116" t="b">
        <v>0</v>
      </c>
      <c r="H45" s="116" t="b">
        <v>0</v>
      </c>
      <c r="I45" s="116" t="b">
        <v>0</v>
      </c>
      <c r="J45" s="119" cm="1">
        <f t="array" ref="J45">_xlfn.IFS(LEN(A45)&gt;2,A46,SUM(E45:I45)=0,0,F45,$F$7*F45*E45,G45,$G$7*G45*E45,AND(H45,A45="Co"),$H$7*H45*E45,AND(H45,A45="Re"),$H$7*H45*E45,H45,$J$7*H45*E45,I45,$I$7*I45*E45)</f>
        <v>0</v>
      </c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5.75" customHeight="1" x14ac:dyDescent="0.9">
      <c r="A46" s="124">
        <f>'PLANTILLA V6'!A46</f>
        <v>0</v>
      </c>
      <c r="B46" s="124">
        <f>'PLANTILLA V6'!B46</f>
        <v>0</v>
      </c>
      <c r="C46" s="125">
        <f>'PLANTILLA V6'!C46</f>
        <v>1</v>
      </c>
      <c r="D46" s="116" t="str">
        <f>'PLANTILLA V6'!D46</f>
        <v>pza</v>
      </c>
      <c r="E46" s="125">
        <v>0</v>
      </c>
      <c r="F46" s="116" t="b">
        <v>0</v>
      </c>
      <c r="G46" s="116" t="b">
        <v>0</v>
      </c>
      <c r="H46" s="116" t="b">
        <v>0</v>
      </c>
      <c r="I46" s="116" t="b">
        <v>0</v>
      </c>
      <c r="J46" s="119" cm="1">
        <f t="array" ref="J46">_xlfn.IFS(LEN(A46)&gt;2,A47,SUM(E46:I46)=0,0,F46,$F$7*F46*E46,G46,$G$7*G46*E46,AND(H46,A46="Co"),$H$7*H46*E46,AND(H46,A46="Re"),$H$7*H46*E46,H46,$J$7*H46*E46,I46,$I$7*I46*E46)</f>
        <v>0</v>
      </c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5.75" customHeight="1" x14ac:dyDescent="0.9">
      <c r="A47" s="124">
        <f>'PLANTILLA V6'!A47</f>
        <v>0</v>
      </c>
      <c r="B47" s="124">
        <f>'PLANTILLA V6'!B47</f>
        <v>0</v>
      </c>
      <c r="C47" s="125">
        <f>'PLANTILLA V6'!C47</f>
        <v>1</v>
      </c>
      <c r="D47" s="116" t="str">
        <f>'PLANTILLA V6'!D47</f>
        <v>pza</v>
      </c>
      <c r="E47" s="125">
        <v>0</v>
      </c>
      <c r="F47" s="116" t="b">
        <v>0</v>
      </c>
      <c r="G47" s="116" t="b">
        <v>0</v>
      </c>
      <c r="H47" s="116" t="b">
        <v>0</v>
      </c>
      <c r="I47" s="116" t="b">
        <v>0</v>
      </c>
      <c r="J47" s="119" cm="1">
        <f t="array" ref="J47">_xlfn.IFS(LEN(A47)&gt;2,A48,SUM(E47:I47)=0,0,F47,$F$7*F47*E47,G47,$G$7*G47*E47,AND(H47,A47="Co"),$H$7*H47*E47,AND(H47,A47="Re"),$H$7*H47*E47,H47,$J$7*H47*E47,I47,$I$7*I47*E47)</f>
        <v>0</v>
      </c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5.75" customHeight="1" x14ac:dyDescent="0.9">
      <c r="A48" s="124">
        <f>'PLANTILLA V6'!A48</f>
        <v>0</v>
      </c>
      <c r="B48" s="124">
        <f>'PLANTILLA V6'!B48</f>
        <v>0</v>
      </c>
      <c r="C48" s="125">
        <f>'PLANTILLA V6'!C48</f>
        <v>1</v>
      </c>
      <c r="D48" s="116" t="str">
        <f>'PLANTILLA V6'!D48</f>
        <v>pza</v>
      </c>
      <c r="E48" s="125">
        <v>0</v>
      </c>
      <c r="F48" s="116" t="b">
        <v>0</v>
      </c>
      <c r="G48" s="116" t="b">
        <v>0</v>
      </c>
      <c r="H48" s="116" t="b">
        <v>0</v>
      </c>
      <c r="I48" s="116" t="b">
        <v>0</v>
      </c>
      <c r="J48" s="119" cm="1">
        <f t="array" ref="J48">_xlfn.IFS(LEN(A48)&gt;2,A49,SUM(E48:I48)=0,0,F48,$F$7*F48*E48,G48,$G$7*G48*E48,AND(H48,A48="Co"),$H$7*H48*E48,AND(H48,A48="Re"),$H$7*H48*E48,H48,$J$7*H48*E48,I48,$I$7*I48*E48)</f>
        <v>0</v>
      </c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5.75" customHeight="1" x14ac:dyDescent="0.9">
      <c r="A49" s="124">
        <f>'PLANTILLA V6'!A49</f>
        <v>0</v>
      </c>
      <c r="B49" s="124">
        <f>'PLANTILLA V6'!B49</f>
        <v>0</v>
      </c>
      <c r="C49" s="125">
        <f>'PLANTILLA V6'!C49</f>
        <v>1</v>
      </c>
      <c r="D49" s="116" t="str">
        <f>'PLANTILLA V6'!D49</f>
        <v>pza</v>
      </c>
      <c r="E49" s="125">
        <v>0</v>
      </c>
      <c r="F49" s="116" t="b">
        <v>0</v>
      </c>
      <c r="G49" s="116" t="b">
        <v>0</v>
      </c>
      <c r="H49" s="116" t="b">
        <v>0</v>
      </c>
      <c r="I49" s="116" t="b">
        <v>0</v>
      </c>
      <c r="J49" s="119" cm="1">
        <f t="array" ref="J49">_xlfn.IFS(LEN(A49)&gt;2,A50,SUM(E49:I49)=0,0,F49,$F$7*F49*E49,G49,$G$7*G49*E49,AND(H49,A49="Co"),$H$7*H49*E49,AND(H49,A49="Re"),$H$7*H49*E49,H49,$J$7*H49*E49,I49,$I$7*I49*E49)</f>
        <v>0</v>
      </c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5.75" customHeight="1" x14ac:dyDescent="0.9">
      <c r="A50" s="124">
        <f>'PLANTILLA V6'!A50</f>
        <v>0</v>
      </c>
      <c r="B50" s="124">
        <f>'PLANTILLA V6'!B50</f>
        <v>0</v>
      </c>
      <c r="C50" s="125">
        <f>'PLANTILLA V6'!C50</f>
        <v>1</v>
      </c>
      <c r="D50" s="116" t="str">
        <f>'PLANTILLA V6'!D50</f>
        <v>pza</v>
      </c>
      <c r="E50" s="125">
        <v>0</v>
      </c>
      <c r="F50" s="116" t="b">
        <v>0</v>
      </c>
      <c r="G50" s="116" t="b">
        <v>0</v>
      </c>
      <c r="H50" s="116" t="b">
        <v>0</v>
      </c>
      <c r="I50" s="116" t="b">
        <v>0</v>
      </c>
      <c r="J50" s="119" cm="1">
        <f t="array" ref="J50">_xlfn.IFS(LEN(A50)&gt;2,A51,SUM(E50:I50)=0,0,F50,$F$7*F50*E50,G50,$G$7*G50*E50,AND(H50,A50="Co"),$H$7*H50*E50,AND(H50,A50="Re"),$H$7*H50*E50,H50,$J$7*H50*E50,I50,$I$7*I50*E50)</f>
        <v>0</v>
      </c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5.75" customHeight="1" x14ac:dyDescent="0.9">
      <c r="A51" s="124">
        <f>'PLANTILLA V6'!A51</f>
        <v>0</v>
      </c>
      <c r="B51" s="124">
        <f>'PLANTILLA V6'!B51</f>
        <v>0</v>
      </c>
      <c r="C51" s="125">
        <f>'PLANTILLA V6'!C51</f>
        <v>1</v>
      </c>
      <c r="D51" s="116" t="str">
        <f>'PLANTILLA V6'!D51</f>
        <v>pza</v>
      </c>
      <c r="E51" s="125">
        <v>0</v>
      </c>
      <c r="F51" s="116" t="b">
        <v>0</v>
      </c>
      <c r="G51" s="116" t="b">
        <v>0</v>
      </c>
      <c r="H51" s="116" t="b">
        <v>0</v>
      </c>
      <c r="I51" s="116" t="b">
        <v>0</v>
      </c>
      <c r="J51" s="119" cm="1">
        <f t="array" ref="J51">_xlfn.IFS(LEN(A51)&gt;2,A52,SUM(E51:I51)=0,0,F51,$F$7*F51*E51,G51,$G$7*G51*E51,AND(H51,A51="Co"),$H$7*H51*E51,AND(H51,A51="Re"),$H$7*H51*E51,H51,$J$7*H51*E51,I51,$I$7*I51*E51)</f>
        <v>0</v>
      </c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5.75" customHeight="1" x14ac:dyDescent="0.9">
      <c r="A52" s="124">
        <f>'PLANTILLA V6'!A52</f>
        <v>0</v>
      </c>
      <c r="B52" s="124">
        <f>'PLANTILLA V6'!B52</f>
        <v>0</v>
      </c>
      <c r="C52" s="125">
        <f>'PLANTILLA V6'!C52</f>
        <v>1</v>
      </c>
      <c r="D52" s="116" t="str">
        <f>'PLANTILLA V6'!D52</f>
        <v>pza</v>
      </c>
      <c r="E52" s="125">
        <v>0</v>
      </c>
      <c r="F52" s="116" t="b">
        <v>0</v>
      </c>
      <c r="G52" s="116" t="b">
        <v>0</v>
      </c>
      <c r="H52" s="116" t="b">
        <v>0</v>
      </c>
      <c r="I52" s="116" t="b">
        <v>0</v>
      </c>
      <c r="J52" s="119" cm="1">
        <f t="array" ref="J52">_xlfn.IFS(LEN(A52)&gt;2,A53,SUM(E52:I52)=0,0,F52,$F$7*F52*E52,G52,$G$7*G52*E52,AND(H52,A52="Co"),$H$7*H52*E52,AND(H52,A52="Re"),$H$7*H52*E52,H52,$J$7*H52*E52,I52,$I$7*I52*E52)</f>
        <v>0</v>
      </c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5.75" customHeight="1" x14ac:dyDescent="0.9">
      <c r="A53" s="172" t="str">
        <f>'PLANTILLA V6'!A53</f>
        <v>Herramientas manuales</v>
      </c>
      <c r="B53" s="141"/>
      <c r="C53" s="125">
        <f>'PLANTILLA V6'!C53</f>
        <v>0</v>
      </c>
      <c r="D53" s="116">
        <f>'PLANTILLA V6'!D53</f>
        <v>0</v>
      </c>
      <c r="E53" s="125">
        <v>0</v>
      </c>
      <c r="F53" s="116" t="b">
        <v>0</v>
      </c>
      <c r="G53" s="116" t="b">
        <v>0</v>
      </c>
      <c r="H53" s="116" t="b">
        <v>0</v>
      </c>
      <c r="I53" s="116" t="b">
        <v>0</v>
      </c>
      <c r="J53" s="123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5.75" customHeight="1" x14ac:dyDescent="0.9">
      <c r="A54" s="124" t="str">
        <f>'PLANTILLA V6'!A54</f>
        <v>Hm</v>
      </c>
      <c r="B54" s="124" t="str">
        <f>'PLANTILLA V6'!B54</f>
        <v>Flexómetro</v>
      </c>
      <c r="C54" s="125">
        <f>'PLANTILLA V6'!C54</f>
        <v>1</v>
      </c>
      <c r="D54" s="116" t="str">
        <f>'PLANTILLA V6'!D54</f>
        <v>pza</v>
      </c>
      <c r="E54" s="125">
        <v>0</v>
      </c>
      <c r="F54" s="116" t="b">
        <v>0</v>
      </c>
      <c r="G54" s="116" t="b">
        <v>0</v>
      </c>
      <c r="H54" s="116" t="b">
        <v>1</v>
      </c>
      <c r="I54" s="116" t="b">
        <v>0</v>
      </c>
      <c r="J54" s="119" cm="1">
        <f t="array" ref="J54">_xlfn.IFS(LEN(A54)&gt;2,A55,SUM(E54:I54)=0,0,F54,$F$7*F54*E54,G54,$G$7*G54*E54,AND(H54,A54="Co"),$H$7*H54*E54,AND(H54,A54="Re"),$H$7*H54*E54,H54,$J$7*H54*E54,I54,$I$7*I54*E54)</f>
        <v>0</v>
      </c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5.75" customHeight="1" x14ac:dyDescent="0.9">
      <c r="A55" s="124" t="str">
        <f>'PLANTILLA V6'!A55</f>
        <v>Hm</v>
      </c>
      <c r="B55" s="124" t="str">
        <f>'PLANTILLA V6'!B55</f>
        <v>Cúter</v>
      </c>
      <c r="C55" s="125">
        <f>'PLANTILLA V6'!C55</f>
        <v>1</v>
      </c>
      <c r="D55" s="116" t="str">
        <f>'PLANTILLA V6'!D55</f>
        <v>pza</v>
      </c>
      <c r="E55" s="125">
        <v>0</v>
      </c>
      <c r="F55" s="116" t="b">
        <v>0</v>
      </c>
      <c r="G55" s="116" t="b">
        <v>0</v>
      </c>
      <c r="H55" s="116" t="b">
        <v>1</v>
      </c>
      <c r="I55" s="116" t="b">
        <v>0</v>
      </c>
      <c r="J55" s="119" cm="1">
        <f t="array" ref="J55">_xlfn.IFS(LEN(A55)&gt;2,A56,SUM(E55:I55)=0,0,F55,$F$7*F55*E55,G55,$G$7*G55*E55,AND(H55,A55="Co"),$H$7*H55*E55,AND(H55,A55="Re"),$H$7*H55*E55,H55,$J$7*H55*E55,I55,$I$7*I55*E55)</f>
        <v>0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5.75" customHeight="1" x14ac:dyDescent="0.9">
      <c r="A56" s="124" t="str">
        <f>'PLANTILLA V6'!A56</f>
        <v>Hm</v>
      </c>
      <c r="B56" s="124" t="str">
        <f>'PLANTILLA V6'!B56</f>
        <v>Pistola de silicón</v>
      </c>
      <c r="C56" s="125">
        <f>'PLANTILLA V6'!C56</f>
        <v>1</v>
      </c>
      <c r="D56" s="116" t="str">
        <f>'PLANTILLA V6'!D56</f>
        <v>pza</v>
      </c>
      <c r="E56" s="125">
        <v>0</v>
      </c>
      <c r="F56" s="116" t="b">
        <v>0</v>
      </c>
      <c r="G56" s="116" t="b">
        <v>0</v>
      </c>
      <c r="H56" s="116" t="b">
        <v>1</v>
      </c>
      <c r="I56" s="116" t="b">
        <v>0</v>
      </c>
      <c r="J56" s="119" cm="1">
        <f t="array" ref="J56">_xlfn.IFS(LEN(A56)&gt;2,A57,SUM(E56:I56)=0,0,F56,$F$7*F56*E56,G56,$G$7*G56*E56,AND(H56,A56="Co"),$H$7*H56*E56,AND(H56,A56="Re"),$H$7*H56*E56,H56,$J$7*H56*E56,I56,$I$7*I56*E56)</f>
        <v>0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5.75" customHeight="1" x14ac:dyDescent="0.9">
      <c r="A57" s="124" t="str">
        <f>'PLANTILLA V6'!A57</f>
        <v>Hm</v>
      </c>
      <c r="B57" s="124" t="str">
        <f>'PLANTILLA V6'!B57</f>
        <v>Desarmador plano</v>
      </c>
      <c r="C57" s="125">
        <f>'PLANTILLA V6'!C57</f>
        <v>1</v>
      </c>
      <c r="D57" s="116" t="str">
        <f>'PLANTILLA V6'!D57</f>
        <v>pza</v>
      </c>
      <c r="E57" s="125">
        <v>0</v>
      </c>
      <c r="F57" s="116" t="b">
        <v>0</v>
      </c>
      <c r="G57" s="116" t="b">
        <v>0</v>
      </c>
      <c r="H57" s="116" t="b">
        <v>1</v>
      </c>
      <c r="I57" s="116" t="b">
        <v>0</v>
      </c>
      <c r="J57" s="119" cm="1">
        <f t="array" ref="J57">_xlfn.IFS(LEN(A57)&gt;2,A58,SUM(E57:I57)=0,0,F57,$F$7*F57*E57,G57,$G$7*G57*E57,AND(H57,A57="Co"),$H$7*H57*E57,AND(H57,A57="Re"),$H$7*H57*E57,H57,$J$7*H57*E57,I57,$I$7*I57*E57)</f>
        <v>0</v>
      </c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5.75" customHeight="1" x14ac:dyDescent="0.9">
      <c r="A58" s="124" t="str">
        <f>'PLANTILLA V6'!A58</f>
        <v>Hm</v>
      </c>
      <c r="B58" s="126" t="str">
        <f>'PLANTILLA V6'!B58</f>
        <v>Desarmador de cruz</v>
      </c>
      <c r="C58" s="125">
        <f>'PLANTILLA V6'!C58</f>
        <v>1</v>
      </c>
      <c r="D58" s="116" t="str">
        <f>'PLANTILLA V6'!D58</f>
        <v>pza</v>
      </c>
      <c r="E58" s="125">
        <v>0</v>
      </c>
      <c r="F58" s="116" t="b">
        <v>0</v>
      </c>
      <c r="G58" s="116" t="b">
        <v>0</v>
      </c>
      <c r="H58" s="116" t="b">
        <v>1</v>
      </c>
      <c r="I58" s="116" t="b">
        <v>0</v>
      </c>
      <c r="J58" s="119" cm="1">
        <f t="array" ref="J58">_xlfn.IFS(LEN(A58)&gt;2,A59,SUM(E58:I58)=0,0,F58,$F$7*F58*E58,G58,$G$7*G58*E58,AND(H58,A58="Co"),$H$7*H58*E58,AND(H58,A58="Re"),$H$7*H58*E58,H58,$J$7*H58*E58,I58,$I$7*I58*E58)</f>
        <v>0</v>
      </c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5.75" customHeight="1" x14ac:dyDescent="0.9">
      <c r="A59" s="124" t="str">
        <f>'PLANTILLA V6'!A59</f>
        <v>Hm</v>
      </c>
      <c r="B59" s="126" t="str">
        <f>'PLANTILLA V6'!B59</f>
        <v>Juego de puntas intercambiables para desarmador</v>
      </c>
      <c r="C59" s="125">
        <f>'PLANTILLA V6'!C59</f>
        <v>1</v>
      </c>
      <c r="D59" s="116" t="str">
        <f>'PLANTILLA V6'!D59</f>
        <v>juego</v>
      </c>
      <c r="E59" s="125">
        <v>0</v>
      </c>
      <c r="F59" s="116" t="b">
        <v>0</v>
      </c>
      <c r="G59" s="116" t="b">
        <v>0</v>
      </c>
      <c r="H59" s="116" t="b">
        <v>1</v>
      </c>
      <c r="I59" s="116" t="b">
        <v>0</v>
      </c>
      <c r="J59" s="119" cm="1">
        <f t="array" ref="J59">_xlfn.IFS(LEN(A59)&gt;2,A60,SUM(E59:I59)=0,0,F59,$F$7*F59*E59,G59,$G$7*G59*E59,AND(H59,A59="Co"),$H$7*H59*E59,AND(H59,A59="Re"),$H$7*H59*E59,H59,$J$7*H59*E59,I59,$I$7*I59*E59)</f>
        <v>0</v>
      </c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5.75" customHeight="1" x14ac:dyDescent="0.9">
      <c r="A60" s="124" t="str">
        <f>'PLANTILLA V6'!A60</f>
        <v>Hm</v>
      </c>
      <c r="B60" s="124" t="str">
        <f>'PLANTILLA V6'!B60</f>
        <v>Pinzas de punta</v>
      </c>
      <c r="C60" s="125">
        <f>'PLANTILLA V6'!C60</f>
        <v>1</v>
      </c>
      <c r="D60" s="116" t="str">
        <f>'PLANTILLA V6'!D60</f>
        <v>pza</v>
      </c>
      <c r="E60" s="125">
        <v>0</v>
      </c>
      <c r="F60" s="116" t="b">
        <v>0</v>
      </c>
      <c r="G60" s="116" t="b">
        <v>0</v>
      </c>
      <c r="H60" s="116" t="b">
        <v>1</v>
      </c>
      <c r="I60" s="116" t="b">
        <v>0</v>
      </c>
      <c r="J60" s="119" cm="1">
        <f t="array" ref="J60">_xlfn.IFS(LEN(A60)&gt;2,A61,SUM(E60:I60)=0,0,F60,$F$7*F60*E60,G60,$G$7*G60*E60,AND(H60,A60="Co"),$H$7*H60*E60,AND(H60,A60="Re"),$H$7*H60*E60,H60,$J$7*H60*E60,I60,$I$7*I60*E60)</f>
        <v>0</v>
      </c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5.75" customHeight="1" x14ac:dyDescent="0.9">
      <c r="A61" s="124" t="str">
        <f>'PLANTILLA V6'!A61</f>
        <v>Hm</v>
      </c>
      <c r="B61" s="124" t="str">
        <f>'PLANTILLA V6'!B61</f>
        <v>Pinzas de corte</v>
      </c>
      <c r="C61" s="125">
        <f>'PLANTILLA V6'!C61</f>
        <v>1</v>
      </c>
      <c r="D61" s="116" t="str">
        <f>'PLANTILLA V6'!D61</f>
        <v>pza</v>
      </c>
      <c r="E61" s="125">
        <v>0</v>
      </c>
      <c r="F61" s="116" t="b">
        <v>0</v>
      </c>
      <c r="G61" s="116" t="b">
        <v>0</v>
      </c>
      <c r="H61" s="116" t="b">
        <v>1</v>
      </c>
      <c r="I61" s="116" t="b">
        <v>0</v>
      </c>
      <c r="J61" s="119" cm="1">
        <f t="array" ref="J61">_xlfn.IFS(LEN(A61)&gt;2,A62,SUM(E61:I61)=0,0,F61,$F$7*F61*E61,G61,$G$7*G61*E61,AND(H61,A61="Co"),$H$7*H61*E61,AND(H61,A61="Re"),$H$7*H61*E61,H61,$J$7*H61*E61,I61,$I$7*I61*E61)</f>
        <v>0</v>
      </c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5.75" customHeight="1" x14ac:dyDescent="0.9">
      <c r="A62" s="124" t="str">
        <f>'PLANTILLA V6'!A62</f>
        <v>Hm</v>
      </c>
      <c r="B62" s="124" t="str">
        <f>'PLANTILLA V6'!B62</f>
        <v>Pinceles (delgado, mediano y grueso)</v>
      </c>
      <c r="C62" s="125">
        <f>'PLANTILLA V6'!C62</f>
        <v>1</v>
      </c>
      <c r="D62" s="116" t="str">
        <f>'PLANTILLA V6'!D62</f>
        <v>juego</v>
      </c>
      <c r="E62" s="125">
        <v>0</v>
      </c>
      <c r="F62" s="116" t="b">
        <v>0</v>
      </c>
      <c r="G62" s="116" t="b">
        <v>0</v>
      </c>
      <c r="H62" s="116" t="b">
        <v>1</v>
      </c>
      <c r="I62" s="116" t="b">
        <v>0</v>
      </c>
      <c r="J62" s="119" cm="1">
        <f t="array" ref="J62">_xlfn.IFS(LEN(A62)&gt;2,A63,SUM(E62:I62)=0,0,F62,$F$7*F62*E62,G62,$G$7*G62*E62,AND(H62,A62="Co"),$H$7*H62*E62,AND(H62,A62="Re"),$H$7*H62*E62,H62,$J$7*H62*E62,I62,$I$7*I62*E62)</f>
        <v>0</v>
      </c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5.75" customHeight="1" x14ac:dyDescent="0.9">
      <c r="A63" s="120">
        <f>'PLANTILLA V6'!A63</f>
        <v>0</v>
      </c>
      <c r="B63" s="116">
        <f>'PLANTILLA V6'!B63</f>
        <v>0</v>
      </c>
      <c r="C63" s="125">
        <f>'PLANTILLA V6'!C63</f>
        <v>1</v>
      </c>
      <c r="D63" s="116" t="str">
        <f>'PLANTILLA V6'!D63</f>
        <v>pza</v>
      </c>
      <c r="E63" s="125">
        <v>0</v>
      </c>
      <c r="F63" s="116" t="b">
        <v>0</v>
      </c>
      <c r="G63" s="116" t="b">
        <v>0</v>
      </c>
      <c r="H63" s="116" t="b">
        <v>0</v>
      </c>
      <c r="I63" s="116" t="b">
        <v>0</v>
      </c>
      <c r="J63" s="119" cm="1">
        <f t="array" ref="J63">_xlfn.IFS(LEN(A63)&gt;2,A64,SUM(E63:I63)=0,0,F63,$F$7*F63*E63,G63,$G$7*G63*E63,AND(H63,A63="Co"),$H$7*H63*E63,AND(H63,A63="Re"),$H$7*H63*E63,H63,$J$7*H63*E63,I63,$I$7*I63*E63)</f>
        <v>0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5.75" customHeight="1" x14ac:dyDescent="0.9">
      <c r="A64" s="120">
        <f>'PLANTILLA V6'!A64</f>
        <v>0</v>
      </c>
      <c r="B64" s="116">
        <f>'PLANTILLA V6'!B64</f>
        <v>0</v>
      </c>
      <c r="C64" s="125">
        <f>'PLANTILLA V6'!C64</f>
        <v>1</v>
      </c>
      <c r="D64" s="116" t="str">
        <f>'PLANTILLA V6'!D64</f>
        <v>pza</v>
      </c>
      <c r="E64" s="125">
        <v>0</v>
      </c>
      <c r="F64" s="116" t="b">
        <v>0</v>
      </c>
      <c r="G64" s="116" t="b">
        <v>0</v>
      </c>
      <c r="H64" s="116" t="b">
        <v>0</v>
      </c>
      <c r="I64" s="116" t="b">
        <v>0</v>
      </c>
      <c r="J64" s="119" cm="1">
        <f t="array" ref="J64">_xlfn.IFS(LEN(A64)&gt;2,A65,SUM(E64:I64)=0,0,F64,$F$7*F64*E64,G64,$G$7*G64*E64,AND(H64,A64="Co"),$H$7*H64*E64,AND(H64,A64="Re"),$H$7*H64*E64,H64,$J$7*H64*E64,I64,$I$7*I64*E64)</f>
        <v>0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5.75" customHeight="1" x14ac:dyDescent="0.9">
      <c r="A65" s="120">
        <f>'PLANTILLA V6'!A65</f>
        <v>0</v>
      </c>
      <c r="B65" s="116">
        <f>'PLANTILLA V6'!B65</f>
        <v>0</v>
      </c>
      <c r="C65" s="125">
        <f>'PLANTILLA V6'!C65</f>
        <v>1</v>
      </c>
      <c r="D65" s="116" t="str">
        <f>'PLANTILLA V6'!D65</f>
        <v>pza</v>
      </c>
      <c r="E65" s="125">
        <v>0</v>
      </c>
      <c r="F65" s="116" t="b">
        <v>0</v>
      </c>
      <c r="G65" s="116" t="b">
        <v>0</v>
      </c>
      <c r="H65" s="116" t="b">
        <v>0</v>
      </c>
      <c r="I65" s="116" t="b">
        <v>0</v>
      </c>
      <c r="J65" s="119" cm="1">
        <f t="array" ref="J65">_xlfn.IFS(LEN(A65)&gt;2,A66,SUM(E65:I65)=0,0,F65,$F$7*F65*E65,G65,$G$7*G65*E65,AND(H65,A65="Co"),$H$7*H65*E65,AND(H65,A65="Re"),$H$7*H65*E65,H65,$J$7*H65*E65,I65,$I$7*I65*E65)</f>
        <v>0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5.75" customHeight="1" x14ac:dyDescent="0.9">
      <c r="A66" s="120">
        <f>'PLANTILLA V6'!A66</f>
        <v>0</v>
      </c>
      <c r="B66" s="116">
        <f>'PLANTILLA V6'!B66</f>
        <v>0</v>
      </c>
      <c r="C66" s="125">
        <f>'PLANTILLA V6'!C66</f>
        <v>1</v>
      </c>
      <c r="D66" s="116" t="str">
        <f>'PLANTILLA V6'!D66</f>
        <v>pza</v>
      </c>
      <c r="E66" s="125">
        <v>0</v>
      </c>
      <c r="F66" s="116" t="b">
        <v>0</v>
      </c>
      <c r="G66" s="116" t="b">
        <v>0</v>
      </c>
      <c r="H66" s="116" t="b">
        <v>0</v>
      </c>
      <c r="I66" s="116" t="b">
        <v>0</v>
      </c>
      <c r="J66" s="119" cm="1">
        <f t="array" ref="J66">_xlfn.IFS(LEN(A66)&gt;2,A67,SUM(E66:I66)=0,0,F66,$F$7*F66*E66,G66,$G$7*G66*E66,AND(H66,A66="Co"),$H$7*H66*E66,AND(H66,A66="Re"),$H$7*H66*E66,H66,$J$7*H66*E66,I66,$I$7*I66*E66)</f>
        <v>0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5.75" customHeight="1" x14ac:dyDescent="0.9">
      <c r="A67" s="120">
        <f>'PLANTILLA V6'!A67</f>
        <v>0</v>
      </c>
      <c r="B67" s="116">
        <f>'PLANTILLA V6'!B67</f>
        <v>0</v>
      </c>
      <c r="C67" s="125">
        <f>'PLANTILLA V6'!C67</f>
        <v>1</v>
      </c>
      <c r="D67" s="116" t="str">
        <f>'PLANTILLA V6'!D67</f>
        <v>pza</v>
      </c>
      <c r="E67" s="125">
        <v>0</v>
      </c>
      <c r="F67" s="116" t="b">
        <v>0</v>
      </c>
      <c r="G67" s="116" t="b">
        <v>0</v>
      </c>
      <c r="H67" s="116" t="b">
        <v>0</v>
      </c>
      <c r="I67" s="116" t="b">
        <v>0</v>
      </c>
      <c r="J67" s="119" cm="1">
        <f t="array" ref="J67">_xlfn.IFS(LEN(A67)&gt;2,A68,SUM(E67:I67)=0,0,F67,$F$7*F67*E67,G67,$G$7*G67*E67,AND(H67,A67="Co"),$H$7*H67*E67,AND(H67,A67="Re"),$H$7*H67*E67,H67,$J$7*H67*E67,I67,$I$7*I67*E67)</f>
        <v>0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5.75" customHeight="1" x14ac:dyDescent="0.9">
      <c r="A68" s="120">
        <f>'PLANTILLA V6'!A68</f>
        <v>0</v>
      </c>
      <c r="B68" s="116">
        <f>'PLANTILLA V6'!B68</f>
        <v>0</v>
      </c>
      <c r="C68" s="125">
        <f>'PLANTILLA V6'!C68</f>
        <v>1</v>
      </c>
      <c r="D68" s="116" t="str">
        <f>'PLANTILLA V6'!D68</f>
        <v>pza</v>
      </c>
      <c r="E68" s="125">
        <v>0</v>
      </c>
      <c r="F68" s="116" t="b">
        <v>0</v>
      </c>
      <c r="G68" s="116" t="b">
        <v>0</v>
      </c>
      <c r="H68" s="116" t="b">
        <v>0</v>
      </c>
      <c r="I68" s="116" t="b">
        <v>0</v>
      </c>
      <c r="J68" s="119" cm="1">
        <f t="array" ref="J68">_xlfn.IFS(LEN(A68)&gt;2,A69,SUM(E68:I68)=0,0,F68,$F$7*F68*E68,G68,$G$7*G68*E68,AND(H68,A68="Co"),$H$7*H68*E68,AND(H68,A68="Re"),$H$7*H68*E68,H68,$J$7*H68*E68,I68,$I$7*I68*E68)</f>
        <v>0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5.75" customHeight="1" x14ac:dyDescent="0.9">
      <c r="A69" s="120">
        <f>'PLANTILLA V6'!A69</f>
        <v>0</v>
      </c>
      <c r="B69" s="116">
        <f>'PLANTILLA V6'!B69</f>
        <v>0</v>
      </c>
      <c r="C69" s="125">
        <f>'PLANTILLA V6'!C69</f>
        <v>1</v>
      </c>
      <c r="D69" s="116" t="str">
        <f>'PLANTILLA V6'!D69</f>
        <v>pza</v>
      </c>
      <c r="E69" s="125">
        <v>0</v>
      </c>
      <c r="F69" s="116" t="b">
        <v>0</v>
      </c>
      <c r="G69" s="116" t="b">
        <v>0</v>
      </c>
      <c r="H69" s="116" t="b">
        <v>0</v>
      </c>
      <c r="I69" s="116" t="b">
        <v>0</v>
      </c>
      <c r="J69" s="119" cm="1">
        <f t="array" ref="J69">_xlfn.IFS(LEN(A69)&gt;2,A70,SUM(E69:I69)=0,0,F69,$F$7*F69*E69,G69,$G$7*G69*E69,AND(H69,A69="Co"),$H$7*H69*E69,AND(H69,A69="Re"),$H$7*H69*E69,H69,$J$7*H69*E69,I69,$I$7*I69*E69)</f>
        <v>0</v>
      </c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5.75" customHeight="1" x14ac:dyDescent="0.9">
      <c r="A70" s="120">
        <f>'PLANTILLA V6'!A70</f>
        <v>0</v>
      </c>
      <c r="B70" s="116">
        <f>'PLANTILLA V6'!B70</f>
        <v>0</v>
      </c>
      <c r="C70" s="125">
        <f>'PLANTILLA V6'!C70</f>
        <v>1</v>
      </c>
      <c r="D70" s="116" t="str">
        <f>'PLANTILLA V6'!D70</f>
        <v>pza</v>
      </c>
      <c r="E70" s="125">
        <v>0</v>
      </c>
      <c r="F70" s="116" t="b">
        <v>0</v>
      </c>
      <c r="G70" s="116" t="b">
        <v>0</v>
      </c>
      <c r="H70" s="116" t="b">
        <v>0</v>
      </c>
      <c r="I70" s="116" t="b">
        <v>0</v>
      </c>
      <c r="J70" s="119" cm="1">
        <f t="array" ref="J70">_xlfn.IFS(LEN(A70)&gt;2,A71,SUM(E70:I70)=0,0,F70,$F$7*F70*E70,G70,$G$7*G70*E70,AND(H70,A70="Co"),$H$7*H70*E70,AND(H70,A70="Re"),$H$7*H70*E70,H70,$J$7*H70*E70,I70,$I$7*I70*E70)</f>
        <v>0</v>
      </c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5.75" customHeight="1" x14ac:dyDescent="0.9">
      <c r="A71" s="120">
        <f>'PLANTILLA V6'!A71</f>
        <v>0</v>
      </c>
      <c r="B71" s="116">
        <f>'PLANTILLA V6'!B71</f>
        <v>0</v>
      </c>
      <c r="C71" s="125">
        <f>'PLANTILLA V6'!C71</f>
        <v>1</v>
      </c>
      <c r="D71" s="116" t="str">
        <f>'PLANTILLA V6'!D71</f>
        <v>pza</v>
      </c>
      <c r="E71" s="125">
        <v>0</v>
      </c>
      <c r="F71" s="116" t="b">
        <v>0</v>
      </c>
      <c r="G71" s="116" t="b">
        <v>0</v>
      </c>
      <c r="H71" s="116" t="b">
        <v>0</v>
      </c>
      <c r="I71" s="116" t="b">
        <v>0</v>
      </c>
      <c r="J71" s="119" cm="1">
        <f t="array" ref="J71">_xlfn.IFS(LEN(A71)&gt;2,A72,SUM(E71:I71)=0,0,F71,$F$7*F71*E71,G71,$G$7*G71*E71,AND(H71,A71="Co"),$H$7*H71*E71,AND(H71,A71="Re"),$H$7*H71*E71,H71,$J$7*H71*E71,I71,$I$7*I71*E71)</f>
        <v>0</v>
      </c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5.75" customHeight="1" x14ac:dyDescent="0.9">
      <c r="A72" s="120">
        <f>'PLANTILLA V6'!A72</f>
        <v>0</v>
      </c>
      <c r="B72" s="116">
        <f>'PLANTILLA V6'!B72</f>
        <v>0</v>
      </c>
      <c r="C72" s="125">
        <f>'PLANTILLA V6'!C72</f>
        <v>1</v>
      </c>
      <c r="D72" s="116" t="str">
        <f>'PLANTILLA V6'!D72</f>
        <v>pza</v>
      </c>
      <c r="E72" s="125">
        <v>0</v>
      </c>
      <c r="F72" s="116" t="b">
        <v>0</v>
      </c>
      <c r="G72" s="116" t="b">
        <v>0</v>
      </c>
      <c r="H72" s="116" t="b">
        <v>0</v>
      </c>
      <c r="I72" s="116" t="b">
        <v>0</v>
      </c>
      <c r="J72" s="119" cm="1">
        <f t="array" ref="J72">_xlfn.IFS(LEN(A72)&gt;2,A73,SUM(E72:I72)=0,0,F72,$F$7*F72*E72,G72,$G$7*G72*E72,AND(H72,A72="Co"),$H$7*H72*E72,AND(H72,A72="Re"),$H$7*H72*E72,H72,$J$7*H72*E72,I72,$I$7*I72*E72)</f>
        <v>0</v>
      </c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5.75" customHeight="1" x14ac:dyDescent="0.9">
      <c r="A73" s="120">
        <f>'PLANTILLA V6'!A73</f>
        <v>0</v>
      </c>
      <c r="B73" s="116">
        <f>'PLANTILLA V6'!B73</f>
        <v>0</v>
      </c>
      <c r="C73" s="125">
        <f>'PLANTILLA V6'!C73</f>
        <v>1</v>
      </c>
      <c r="D73" s="116" t="str">
        <f>'PLANTILLA V6'!D73</f>
        <v>pza</v>
      </c>
      <c r="E73" s="125">
        <v>0</v>
      </c>
      <c r="F73" s="116" t="b">
        <v>0</v>
      </c>
      <c r="G73" s="116" t="b">
        <v>0</v>
      </c>
      <c r="H73" s="116" t="b">
        <v>0</v>
      </c>
      <c r="I73" s="116" t="b">
        <v>0</v>
      </c>
      <c r="J73" s="119" cm="1">
        <f t="array" ref="J73">_xlfn.IFS(LEN(A73)&gt;2,A74,SUM(E73:I73)=0,0,F73,$F$7*F73*E73,G73,$G$7*G73*E73,AND(H73,A73="Co"),$H$7*H73*E73,AND(H73,A73="Re"),$H$7*H73*E73,H73,$J$7*H73*E73,I73,$I$7*I73*E73)</f>
        <v>0</v>
      </c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5.75" customHeight="1" x14ac:dyDescent="0.9">
      <c r="A74" s="120">
        <f>'PLANTILLA V6'!A74</f>
        <v>0</v>
      </c>
      <c r="B74" s="116">
        <f>'PLANTILLA V6'!B74</f>
        <v>0</v>
      </c>
      <c r="C74" s="125">
        <f>'PLANTILLA V6'!C74</f>
        <v>1</v>
      </c>
      <c r="D74" s="116" t="str">
        <f>'PLANTILLA V6'!D74</f>
        <v>pza</v>
      </c>
      <c r="E74" s="125">
        <v>0</v>
      </c>
      <c r="F74" s="116" t="b">
        <v>0</v>
      </c>
      <c r="G74" s="116" t="b">
        <v>0</v>
      </c>
      <c r="H74" s="116" t="b">
        <v>0</v>
      </c>
      <c r="I74" s="116" t="b">
        <v>0</v>
      </c>
      <c r="J74" s="119" cm="1">
        <f t="array" ref="J74">_xlfn.IFS(LEN(A74)&gt;2,A75,SUM(E74:I74)=0,0,F74,$F$7*F74*E74,G74,$G$7*G74*E74,AND(H74,A74="Co"),$H$7*H74*E74,AND(H74,A74="Re"),$H$7*H74*E74,H74,$J$7*H74*E74,I74,$I$7*I74*E74)</f>
        <v>0</v>
      </c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5.75" customHeight="1" x14ac:dyDescent="0.9">
      <c r="A75" s="120">
        <f>'PLANTILLA V6'!A75</f>
        <v>0</v>
      </c>
      <c r="B75" s="116">
        <f>'PLANTILLA V6'!B75</f>
        <v>0</v>
      </c>
      <c r="C75" s="125">
        <f>'PLANTILLA V6'!C75</f>
        <v>1</v>
      </c>
      <c r="D75" s="116" t="str">
        <f>'PLANTILLA V6'!D75</f>
        <v>pza</v>
      </c>
      <c r="E75" s="125">
        <v>0</v>
      </c>
      <c r="F75" s="116" t="b">
        <v>0</v>
      </c>
      <c r="G75" s="116" t="b">
        <v>0</v>
      </c>
      <c r="H75" s="116" t="b">
        <v>0</v>
      </c>
      <c r="I75" s="116" t="b">
        <v>0</v>
      </c>
      <c r="J75" s="119" cm="1">
        <f t="array" ref="J75">_xlfn.IFS(LEN(A75)&gt;2,A76,SUM(E75:I75)=0,0,F75,$F$7*F75*E75,G75,$G$7*G75*E75,AND(H75,A75="Co"),$H$7*H75*E75,AND(H75,A75="Re"),$H$7*H75*E75,H75,$J$7*H75*E75,I75,$I$7*I75*E75)</f>
        <v>0</v>
      </c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5.75" customHeight="1" x14ac:dyDescent="0.9">
      <c r="A76" s="120">
        <f>'PLANTILLA V6'!A76</f>
        <v>0</v>
      </c>
      <c r="B76" s="116">
        <f>'PLANTILLA V6'!B76</f>
        <v>0</v>
      </c>
      <c r="C76" s="125">
        <f>'PLANTILLA V6'!C76</f>
        <v>1</v>
      </c>
      <c r="D76" s="116" t="str">
        <f>'PLANTILLA V6'!D76</f>
        <v>pza</v>
      </c>
      <c r="E76" s="125">
        <v>0</v>
      </c>
      <c r="F76" s="116" t="b">
        <v>0</v>
      </c>
      <c r="G76" s="116" t="b">
        <v>0</v>
      </c>
      <c r="H76" s="116" t="b">
        <v>0</v>
      </c>
      <c r="I76" s="116" t="b">
        <v>0</v>
      </c>
      <c r="J76" s="119" cm="1">
        <f t="array" ref="J76">_xlfn.IFS(LEN(A76)&gt;2,A77,SUM(E76:I76)=0,0,F76,$F$7*F76*E76,G76,$G$7*G76*E76,AND(H76,A76="Co"),$H$7*H76*E76,AND(H76,A76="Re"),$H$7*H76*E76,H76,$J$7*H76*E76,I76,$I$7*I76*E76)</f>
        <v>0</v>
      </c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5.75" customHeight="1" x14ac:dyDescent="0.9">
      <c r="A77" s="171" t="str">
        <f>'PLANTILLA V6'!A77</f>
        <v>Electricidad y Electrónica</v>
      </c>
      <c r="B77" s="141"/>
      <c r="C77" s="125">
        <f>'PLANTILLA V6'!C77</f>
        <v>0</v>
      </c>
      <c r="D77" s="116">
        <f>'PLANTILLA V6'!D77</f>
        <v>0</v>
      </c>
      <c r="E77" s="125">
        <v>0</v>
      </c>
      <c r="F77" s="116" t="b">
        <v>0</v>
      </c>
      <c r="G77" s="116" t="b">
        <v>0</v>
      </c>
      <c r="H77" s="116" t="b">
        <v>0</v>
      </c>
      <c r="I77" s="116" t="b">
        <v>0</v>
      </c>
      <c r="J77" s="123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5.75" customHeight="1" x14ac:dyDescent="0.9">
      <c r="A78" s="124" t="str">
        <f>'PLANTILLA V6'!A78</f>
        <v>EE</v>
      </c>
      <c r="B78" s="124" t="str">
        <f>'PLANTILLA V6'!B78</f>
        <v>Juego de 10 cables tipo caiman- caiman</v>
      </c>
      <c r="C78" s="125">
        <f>'PLANTILLA V6'!C78</f>
        <v>1</v>
      </c>
      <c r="D78" s="116" t="str">
        <f>'PLANTILLA V6'!D78</f>
        <v>juego</v>
      </c>
      <c r="E78" s="125">
        <v>0</v>
      </c>
      <c r="F78" s="116" t="b">
        <v>0</v>
      </c>
      <c r="G78" s="116" t="b">
        <v>0</v>
      </c>
      <c r="H78" s="116" t="b">
        <v>1</v>
      </c>
      <c r="I78" s="116" t="b">
        <v>0</v>
      </c>
      <c r="J78" s="119" cm="1">
        <f t="array" ref="J78">_xlfn.IFS(LEN(A78)&gt;2,A79,SUM(E78:I78)=0,0,F78,$F$7*F78*E78,G78,$G$7*G78*E78,AND(H78,A78="Co"),$H$7*H78*E78,AND(H78,A78="Re"),$H$7*H78*E78,H78,$J$7*H78*E78,I78,$I$7*I78*E78)</f>
        <v>0</v>
      </c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5.75" customHeight="1" x14ac:dyDescent="0.9">
      <c r="A79" s="124" t="str">
        <f>'PLANTILLA V6'!A79</f>
        <v>EE</v>
      </c>
      <c r="B79" s="124" t="str">
        <f>'PLANTILLA V6'!B79</f>
        <v>Juegos de jumpers macho - hembra</v>
      </c>
      <c r="C79" s="125">
        <f>'PLANTILLA V6'!C79</f>
        <v>1</v>
      </c>
      <c r="D79" s="116" t="str">
        <f>'PLANTILLA V6'!D79</f>
        <v>juego</v>
      </c>
      <c r="E79" s="125">
        <v>0</v>
      </c>
      <c r="F79" s="116" t="b">
        <v>0</v>
      </c>
      <c r="G79" s="116" t="b">
        <v>0</v>
      </c>
      <c r="H79" s="116" t="b">
        <v>1</v>
      </c>
      <c r="I79" s="116" t="b">
        <v>0</v>
      </c>
      <c r="J79" s="119" cm="1">
        <f t="array" ref="J79">_xlfn.IFS(LEN(A79)&gt;2,A80,SUM(E79:I79)=0,0,F79,$F$7*F79*E79,G79,$G$7*G79*E79,AND(H79,A79="Co"),$H$7*H79*E79,AND(H79,A79="Re"),$H$7*H79*E79,H79,$J$7*H79*E79,I79,$I$7*I79*E79)</f>
        <v>0</v>
      </c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5.75" customHeight="1" x14ac:dyDescent="0.9">
      <c r="A80" s="124" t="str">
        <f>'PLANTILLA V6'!A80</f>
        <v>EE</v>
      </c>
      <c r="B80" s="124" t="str">
        <f>'PLANTILLA V6'!B80</f>
        <v xml:space="preserve">Juegos de jumpers macho - macho </v>
      </c>
      <c r="C80" s="125">
        <f>'PLANTILLA V6'!C80</f>
        <v>1</v>
      </c>
      <c r="D80" s="116" t="str">
        <f>'PLANTILLA V6'!D80</f>
        <v>juego</v>
      </c>
      <c r="E80" s="125">
        <v>0</v>
      </c>
      <c r="F80" s="116" t="b">
        <v>0</v>
      </c>
      <c r="G80" s="116" t="b">
        <v>0</v>
      </c>
      <c r="H80" s="116" t="b">
        <v>1</v>
      </c>
      <c r="I80" s="116" t="b">
        <v>0</v>
      </c>
      <c r="J80" s="119" cm="1">
        <f t="array" ref="J80">_xlfn.IFS(LEN(A80)&gt;2,A81,SUM(E80:I80)=0,0,F80,$F$7*F80*E80,G80,$G$7*G80*E80,AND(H80,A80="Co"),$H$7*H80*E80,AND(H80,A80="Re"),$H$7*H80*E80,H80,$J$7*H80*E80,I80,$I$7*I80*E80)</f>
        <v>0</v>
      </c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5.75" customHeight="1" x14ac:dyDescent="0.9">
      <c r="A81" s="124" t="str">
        <f>'PLANTILLA V6'!A81</f>
        <v>EE</v>
      </c>
      <c r="B81" s="124" t="str">
        <f>'PLANTILLA V6'!B81</f>
        <v>Juegos de jumpers hembra - hembra</v>
      </c>
      <c r="C81" s="125">
        <f>'PLANTILLA V6'!C81</f>
        <v>1</v>
      </c>
      <c r="D81" s="116" t="str">
        <f>'PLANTILLA V6'!D81</f>
        <v>juego</v>
      </c>
      <c r="E81" s="125">
        <v>0</v>
      </c>
      <c r="F81" s="116" t="b">
        <v>0</v>
      </c>
      <c r="G81" s="116" t="b">
        <v>0</v>
      </c>
      <c r="H81" s="116" t="b">
        <v>1</v>
      </c>
      <c r="I81" s="116" t="b">
        <v>0</v>
      </c>
      <c r="J81" s="119" cm="1">
        <f t="array" ref="J81">_xlfn.IFS(LEN(A81)&gt;2,A82,SUM(E81:I81)=0,0,F81,$F$7*F81*E81,G81,$G$7*G81*E81,AND(H81,A81="Co"),$H$7*H81*E81,AND(H81,A81="Re"),$H$7*H81*E81,H81,$J$7*H81*E81,I81,$I$7*I81*E81)</f>
        <v>0</v>
      </c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5.75" customHeight="1" x14ac:dyDescent="0.9">
      <c r="A82" s="124" t="str">
        <f>'PLANTILLA V6'!A82</f>
        <v>EE</v>
      </c>
      <c r="B82" s="124" t="str">
        <f>'PLANTILLA V6'!B82</f>
        <v>Motor DC de 3V</v>
      </c>
      <c r="C82" s="125">
        <f>'PLANTILLA V6'!C82</f>
        <v>1</v>
      </c>
      <c r="D82" s="116" t="str">
        <f>'PLANTILLA V6'!D82</f>
        <v>pza</v>
      </c>
      <c r="E82" s="125">
        <v>0</v>
      </c>
      <c r="F82" s="116" t="b">
        <v>0</v>
      </c>
      <c r="G82" s="116" t="b">
        <v>0</v>
      </c>
      <c r="H82" s="116" t="b">
        <v>1</v>
      </c>
      <c r="I82" s="116" t="b">
        <v>0</v>
      </c>
      <c r="J82" s="119" cm="1">
        <f t="array" ref="J82">_xlfn.IFS(LEN(A82)&gt;2,A83,SUM(E82:I82)=0,0,F82,$F$7*F82*E82,G82,$G$7*G82*E82,AND(H82,A82="Co"),$H$7*H82*E82,AND(H82,A82="Re"),$H$7*H82*E82,H82,$J$7*H82*E82,I82,$I$7*I82*E82)</f>
        <v>0</v>
      </c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5.75" customHeight="1" x14ac:dyDescent="0.9">
      <c r="A83" s="124" t="str">
        <f>'PLANTILLA V6'!A83</f>
        <v>EE</v>
      </c>
      <c r="B83" s="124" t="str">
        <f>'PLANTILLA V6'!B83</f>
        <v>Motor DC de 5V</v>
      </c>
      <c r="C83" s="125">
        <f>'PLANTILLA V6'!C83</f>
        <v>1</v>
      </c>
      <c r="D83" s="116" t="str">
        <f>'PLANTILLA V6'!D83</f>
        <v>pza</v>
      </c>
      <c r="E83" s="125">
        <v>0</v>
      </c>
      <c r="F83" s="116" t="b">
        <v>0</v>
      </c>
      <c r="G83" s="116" t="b">
        <v>0</v>
      </c>
      <c r="H83" s="116" t="b">
        <v>1</v>
      </c>
      <c r="I83" s="116" t="b">
        <v>0</v>
      </c>
      <c r="J83" s="119" cm="1">
        <f t="array" ref="J83">_xlfn.IFS(LEN(A83)&gt;2,A84,SUM(E83:I83)=0,0,F83,$F$7*F83*E83,G83,$G$7*G83*E83,AND(H83,A83="Co"),$H$7*H83*E83,AND(H83,A83="Re"),$H$7*H83*E83,H83,$J$7*H83*E83,I83,$I$7*I83*E83)</f>
        <v>0</v>
      </c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5.75" customHeight="1" x14ac:dyDescent="0.9">
      <c r="A84" s="124" t="str">
        <f>'PLANTILLA V6'!A84</f>
        <v>EE</v>
      </c>
      <c r="B84" s="124" t="str">
        <f>'PLANTILLA V6'!B84</f>
        <v>Protoboard de 830 puntos</v>
      </c>
      <c r="C84" s="125">
        <f>'PLANTILLA V6'!C84</f>
        <v>1</v>
      </c>
      <c r="D84" s="116" t="str">
        <f>'PLANTILLA V6'!D84</f>
        <v>pza</v>
      </c>
      <c r="E84" s="125">
        <v>0</v>
      </c>
      <c r="F84" s="116" t="b">
        <v>0</v>
      </c>
      <c r="G84" s="116" t="b">
        <v>0</v>
      </c>
      <c r="H84" s="116" t="b">
        <v>1</v>
      </c>
      <c r="I84" s="116" t="b">
        <v>0</v>
      </c>
      <c r="J84" s="119" cm="1">
        <f t="array" ref="J84">_xlfn.IFS(LEN(A84)&gt;2,A85,SUM(E84:I84)=0,0,F84,$F$7*F84*E84,G84,$G$7*G84*E84,AND(H84,A84="Co"),$H$7*H84*E84,AND(H84,A84="Re"),$H$7*H84*E84,H84,$J$7*H84*E84,I84,$I$7*I84*E84)</f>
        <v>0</v>
      </c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5.75" customHeight="1" x14ac:dyDescent="0.9">
      <c r="A85" s="124" t="str">
        <f>'PLANTILLA V6'!A85</f>
        <v>EE</v>
      </c>
      <c r="B85" s="124" t="str">
        <f>'PLANTILLA V6'!B85</f>
        <v>Led de color blanco</v>
      </c>
      <c r="C85" s="125">
        <f>'PLANTILLA V6'!C85</f>
        <v>1</v>
      </c>
      <c r="D85" s="116" t="str">
        <f>'PLANTILLA V6'!D85</f>
        <v>pza</v>
      </c>
      <c r="E85" s="125">
        <v>0</v>
      </c>
      <c r="F85" s="116" t="b">
        <v>0</v>
      </c>
      <c r="G85" s="116" t="b">
        <v>0</v>
      </c>
      <c r="H85" s="116" t="b">
        <v>0</v>
      </c>
      <c r="I85" s="116" t="b">
        <v>0</v>
      </c>
      <c r="J85" s="119" cm="1">
        <f t="array" ref="J85">_xlfn.IFS(LEN(A85)&gt;2,A86,SUM(E85:I85)=0,0,F85,$F$7*F85*E85,G85,$G$7*G85*E85,AND(H85,A85="Co"),$H$7*H85*E85,AND(H85,A85="Re"),$H$7*H85*E85,H85,$J$7*H85*E85,I85,$I$7*I85*E85)</f>
        <v>0</v>
      </c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5.75" customHeight="1" x14ac:dyDescent="0.9">
      <c r="A86" s="124" t="str">
        <f>'PLANTILLA V6'!A86</f>
        <v>EE</v>
      </c>
      <c r="B86" s="126" t="str">
        <f>'PLANTILLA V6'!B86</f>
        <v>Led de color verde</v>
      </c>
      <c r="C86" s="125">
        <f>'PLANTILLA V6'!C86</f>
        <v>1</v>
      </c>
      <c r="D86" s="116" t="str">
        <f>'PLANTILLA V6'!D86</f>
        <v>pza</v>
      </c>
      <c r="E86" s="125">
        <v>0</v>
      </c>
      <c r="F86" s="116" t="b">
        <v>0</v>
      </c>
      <c r="G86" s="116" t="b">
        <v>0</v>
      </c>
      <c r="H86" s="116" t="b">
        <v>0</v>
      </c>
      <c r="I86" s="116" t="b">
        <v>0</v>
      </c>
      <c r="J86" s="119" cm="1">
        <f t="array" ref="J86">_xlfn.IFS(LEN(A86)&gt;2,A87,SUM(E86:I86)=0,0,F86,$F$7*F86*E86,G86,$G$7*G86*E86,AND(H86,A86="Co"),$H$7*H86*E86,AND(H86,A86="Re"),$H$7*H86*E86,H86,$J$7*H86*E86,I86,$I$7*I86*E86)</f>
        <v>0</v>
      </c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5.75" customHeight="1" x14ac:dyDescent="0.9">
      <c r="A87" s="124" t="str">
        <f>'PLANTILLA V6'!A87</f>
        <v>EE</v>
      </c>
      <c r="B87" s="126" t="str">
        <f>'PLANTILLA V6'!B87</f>
        <v>Led de color amarillo (ámbar)</v>
      </c>
      <c r="C87" s="125">
        <f>'PLANTILLA V6'!C87</f>
        <v>1</v>
      </c>
      <c r="D87" s="116" t="str">
        <f>'PLANTILLA V6'!D87</f>
        <v>pza</v>
      </c>
      <c r="E87" s="125">
        <v>0</v>
      </c>
      <c r="F87" s="116" t="b">
        <v>0</v>
      </c>
      <c r="G87" s="116" t="b">
        <v>0</v>
      </c>
      <c r="H87" s="116" t="b">
        <v>0</v>
      </c>
      <c r="I87" s="116" t="b">
        <v>0</v>
      </c>
      <c r="J87" s="119" cm="1">
        <f t="array" ref="J87">_xlfn.IFS(LEN(A87)&gt;2,A88,SUM(E87:I87)=0,0,F87,$F$7*F87*E87,G87,$G$7*G87*E87,AND(H87,A87="Co"),$H$7*H87*E87,AND(H87,A87="Re"),$H$7*H87*E87,H87,$J$7*H87*E87,I87,$I$7*I87*E87)</f>
        <v>0</v>
      </c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5.75" customHeight="1" x14ac:dyDescent="0.9">
      <c r="A88" s="124" t="str">
        <f>'PLANTILLA V6'!A88</f>
        <v>EE</v>
      </c>
      <c r="B88" s="124" t="str">
        <f>'PLANTILLA V6'!B88</f>
        <v>Led de color rojo</v>
      </c>
      <c r="C88" s="125">
        <f>'PLANTILLA V6'!C88</f>
        <v>1</v>
      </c>
      <c r="D88" s="116" t="str">
        <f>'PLANTILLA V6'!D88</f>
        <v>pza</v>
      </c>
      <c r="E88" s="125">
        <v>0</v>
      </c>
      <c r="F88" s="116" t="b">
        <v>0</v>
      </c>
      <c r="G88" s="116" t="b">
        <v>0</v>
      </c>
      <c r="H88" s="116" t="b">
        <v>0</v>
      </c>
      <c r="I88" s="116" t="b">
        <v>0</v>
      </c>
      <c r="J88" s="119" cm="1">
        <f t="array" ref="J88">_xlfn.IFS(LEN(A88)&gt;2,A89,SUM(E88:I88)=0,0,F88,$F$7*F88*E88,G88,$G$7*G88*E88,AND(H88,A88="Co"),$H$7*H88*E88,AND(H88,A88="Re"),$H$7*H88*E88,H88,$J$7*H88*E88,I88,$I$7*I88*E88)</f>
        <v>0</v>
      </c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5.75" customHeight="1" x14ac:dyDescent="0.9">
      <c r="A89" s="124" t="str">
        <f>'PLANTILLA V6'!A89</f>
        <v>EE</v>
      </c>
      <c r="B89" s="124" t="str">
        <f>'PLANTILLA V6'!B89</f>
        <v xml:space="preserve">Resistencia de 330 ohms </v>
      </c>
      <c r="C89" s="125">
        <f>'PLANTILLA V6'!C89</f>
        <v>1</v>
      </c>
      <c r="D89" s="116" t="str">
        <f>'PLANTILLA V6'!D89</f>
        <v>pza</v>
      </c>
      <c r="E89" s="125">
        <v>0</v>
      </c>
      <c r="F89" s="116" t="b">
        <v>0</v>
      </c>
      <c r="G89" s="116" t="b">
        <v>0</v>
      </c>
      <c r="H89" s="116" t="b">
        <v>0</v>
      </c>
      <c r="I89" s="116" t="b">
        <v>0</v>
      </c>
      <c r="J89" s="119" cm="1">
        <f t="array" ref="J89">_xlfn.IFS(LEN(A89)&gt;2,A90,SUM(E89:I89)=0,0,F89,$F$7*F89*E89,G89,$G$7*G89*E89,AND(H89,A89="Co"),$H$7*H89*E89,AND(H89,A89="Re"),$H$7*H89*E89,H89,$J$7*H89*E89,I89,$I$7*I89*E89)</f>
        <v>0</v>
      </c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5.75" customHeight="1" x14ac:dyDescent="0.9">
      <c r="A90" s="124" t="str">
        <f>'PLANTILLA V6'!A90</f>
        <v>EE</v>
      </c>
      <c r="B90" s="124" t="str">
        <f>'PLANTILLA V6'!B90</f>
        <v>Resistencia de 1K ohms</v>
      </c>
      <c r="C90" s="125">
        <f>'PLANTILLA V6'!C90</f>
        <v>1</v>
      </c>
      <c r="D90" s="116" t="str">
        <f>'PLANTILLA V6'!D90</f>
        <v>pza</v>
      </c>
      <c r="E90" s="125">
        <v>0</v>
      </c>
      <c r="F90" s="116" t="b">
        <v>0</v>
      </c>
      <c r="G90" s="116" t="b">
        <v>0</v>
      </c>
      <c r="H90" s="116" t="b">
        <v>0</v>
      </c>
      <c r="I90" s="116" t="b">
        <v>0</v>
      </c>
      <c r="J90" s="119" cm="1">
        <f t="array" ref="J90">_xlfn.IFS(LEN(A90)&gt;2,A91,SUM(E90:I90)=0,0,F90,$F$7*F90*E90,G90,$G$7*G90*E90,AND(H90,A90="Co"),$H$7*H90*E90,AND(H90,A90="Re"),$H$7*H90*E90,H90,$J$7*H90*E90,I90,$I$7*I90*E90)</f>
        <v>0</v>
      </c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5.75" customHeight="1" x14ac:dyDescent="0.9">
      <c r="A91" s="124" t="str">
        <f>'PLANTILLA V6'!A91</f>
        <v>EE</v>
      </c>
      <c r="B91" s="124" t="str">
        <f>'PLANTILLA V6'!B91</f>
        <v xml:space="preserve">Cinta de aislar color negro </v>
      </c>
      <c r="C91" s="125">
        <f>'PLANTILLA V6'!C91</f>
        <v>1</v>
      </c>
      <c r="D91" s="116" t="str">
        <f>'PLANTILLA V6'!D91</f>
        <v>rollo</v>
      </c>
      <c r="E91" s="125">
        <v>0</v>
      </c>
      <c r="F91" s="116" t="b">
        <v>0</v>
      </c>
      <c r="G91" s="116" t="b">
        <v>0</v>
      </c>
      <c r="H91" s="116" t="b">
        <v>0</v>
      </c>
      <c r="I91" s="116" t="b">
        <v>1</v>
      </c>
      <c r="J91" s="119" cm="1">
        <f t="array" ref="J91">_xlfn.IFS(LEN(A91)&gt;2,A92,SUM(E91:I91)=0,0,F91,$F$7*F91*E91,G91,$G$7*G91*E91,AND(H91,A91="Co"),$H$7*H91*E91,AND(H91,A91="Re"),$H$7*H91*E91,H91,$J$7*H91*E91,I91,$I$7*I91*E91)</f>
        <v>0</v>
      </c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5.75" customHeight="1" x14ac:dyDescent="0.9">
      <c r="A92" s="124" t="str">
        <f>'PLANTILLA V6'!A92</f>
        <v>EE</v>
      </c>
      <c r="B92" s="124" t="str">
        <f>'PLANTILLA V6'!B92</f>
        <v xml:space="preserve">Cinta de aislar color rojo </v>
      </c>
      <c r="C92" s="125">
        <f>'PLANTILLA V6'!C92</f>
        <v>1</v>
      </c>
      <c r="D92" s="116" t="str">
        <f>'PLANTILLA V6'!D92</f>
        <v>rollo</v>
      </c>
      <c r="E92" s="125">
        <v>0</v>
      </c>
      <c r="F92" s="116" t="b">
        <v>0</v>
      </c>
      <c r="G92" s="116" t="b">
        <v>0</v>
      </c>
      <c r="H92" s="116" t="b">
        <v>0</v>
      </c>
      <c r="I92" s="116" t="b">
        <v>1</v>
      </c>
      <c r="J92" s="119" cm="1">
        <f t="array" ref="J92">_xlfn.IFS(LEN(A92)&gt;2,A93,SUM(E92:I92)=0,0,F92,$F$7*F92*E92,G92,$G$7*G92*E92,AND(H92,A92="Co"),$H$7*H92*E92,AND(H92,A92="Re"),$H$7*H92*E92,H92,$J$7*H92*E92,I92,$I$7*I92*E92)</f>
        <v>0</v>
      </c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5.75" customHeight="1" x14ac:dyDescent="0.9">
      <c r="A93" s="124" t="str">
        <f>'PLANTILLA V6'!A93</f>
        <v>EE</v>
      </c>
      <c r="B93" s="124" t="str">
        <f>'PLANTILLA V6'!B93</f>
        <v>Push button</v>
      </c>
      <c r="C93" s="125">
        <f>'PLANTILLA V6'!C93</f>
        <v>1</v>
      </c>
      <c r="D93" s="116" t="str">
        <f>'PLANTILLA V6'!D93</f>
        <v>pza</v>
      </c>
      <c r="E93" s="125">
        <v>0</v>
      </c>
      <c r="F93" s="116" t="b">
        <v>0</v>
      </c>
      <c r="G93" s="116" t="b">
        <v>0</v>
      </c>
      <c r="H93" s="116" t="b">
        <v>0</v>
      </c>
      <c r="I93" s="116" t="b">
        <v>0</v>
      </c>
      <c r="J93" s="119" cm="1">
        <f t="array" ref="J93">_xlfn.IFS(LEN(A93)&gt;2,A94,SUM(E93:I93)=0,0,F93,$F$7*F93*E93,G93,$G$7*G93*E93,AND(H93,A93="Co"),$H$7*H93*E93,AND(H93,A93="Re"),$H$7*H93*E93,H93,$J$7*H93*E93,I93,$I$7*I93*E93)</f>
        <v>0</v>
      </c>
      <c r="K93" s="122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5.75" customHeight="1" x14ac:dyDescent="0.9">
      <c r="A94" s="124" t="str">
        <f>'PLANTILLA V6'!A94</f>
        <v>EE</v>
      </c>
      <c r="B94" s="124" t="str">
        <f>'PLANTILLA V6'!B94</f>
        <v>Cautín</v>
      </c>
      <c r="C94" s="125">
        <f>'PLANTILLA V6'!C94</f>
        <v>1</v>
      </c>
      <c r="D94" s="116" t="str">
        <f>'PLANTILLA V6'!D94</f>
        <v>pza</v>
      </c>
      <c r="E94" s="125">
        <v>0</v>
      </c>
      <c r="F94" s="116" t="b">
        <v>0</v>
      </c>
      <c r="G94" s="116" t="b">
        <v>0</v>
      </c>
      <c r="H94" s="116" t="b">
        <v>0</v>
      </c>
      <c r="I94" s="116" t="b">
        <v>0</v>
      </c>
      <c r="J94" s="119" cm="1">
        <f t="array" ref="J94">_xlfn.IFS(LEN(A94)&gt;2,A95,SUM(E94:I94)=0,0,F94,$F$7*F94*E94,G94,$G$7*G94*E94,AND(H94,A94="Co"),$H$7*H94*E94,AND(H94,A94="Re"),$H$7*H94*E94,H94,$J$7*H94*E94,I94,$I$7*I94*E94)</f>
        <v>0</v>
      </c>
      <c r="K94" s="122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5.75" customHeight="1" x14ac:dyDescent="0.9">
      <c r="A95" s="124" t="str">
        <f>'PLANTILLA V6'!A95</f>
        <v>EE</v>
      </c>
      <c r="B95" s="124" t="str">
        <f>'PLANTILLA V6'!B95</f>
        <v>Soldadura eléctronica</v>
      </c>
      <c r="C95" s="125">
        <f>'PLANTILLA V6'!C95</f>
        <v>1</v>
      </c>
      <c r="D95" s="116" t="str">
        <f>'PLANTILLA V6'!D95</f>
        <v>pza</v>
      </c>
      <c r="E95" s="125">
        <v>0</v>
      </c>
      <c r="F95" s="116" t="b">
        <v>0</v>
      </c>
      <c r="G95" s="116" t="b">
        <v>0</v>
      </c>
      <c r="H95" s="116" t="b">
        <v>0</v>
      </c>
      <c r="I95" s="116" t="b">
        <v>0</v>
      </c>
      <c r="J95" s="119" cm="1">
        <f t="array" ref="J95">_xlfn.IFS(LEN(A95)&gt;2,A96,SUM(E95:I95)=0,0,F95,$F$7*F95*E95,G95,$G$7*G95*E95,AND(H95,A95="Co"),$H$7*H95*E95,AND(H95,A95="Re"),$H$7*H95*E95,H95,$J$7*H95*E95,I95,$I$7*I95*E95)</f>
        <v>0</v>
      </c>
      <c r="K95" s="122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5.75" customHeight="1" x14ac:dyDescent="0.9">
      <c r="A96" s="124" t="str">
        <f>'PLANTILLA V6'!A96</f>
        <v>EE</v>
      </c>
      <c r="B96" s="124" t="str">
        <f>'PLANTILLA V6'!B96</f>
        <v>Pasta para soldar</v>
      </c>
      <c r="C96" s="125">
        <f>'PLANTILLA V6'!C96</f>
        <v>1</v>
      </c>
      <c r="D96" s="116" t="str">
        <f>'PLANTILLA V6'!D96</f>
        <v>pza</v>
      </c>
      <c r="E96" s="125">
        <v>0</v>
      </c>
      <c r="F96" s="116" t="b">
        <v>0</v>
      </c>
      <c r="G96" s="116" t="b">
        <v>0</v>
      </c>
      <c r="H96" s="116" t="b">
        <v>0</v>
      </c>
      <c r="I96" s="116" t="b">
        <v>0</v>
      </c>
      <c r="J96" s="119" cm="1">
        <f t="array" ref="J96">_xlfn.IFS(LEN(A96)&gt;2,A97,SUM(E96:I96)=0,0,F96,$F$7*F96*E96,G96,$G$7*G96*E96,AND(H96,A96="Co"),$H$7*H96*E96,AND(H96,A96="Re"),$H$7*H96*E96,H96,$J$7*H96*E96,I96,$I$7*I96*E96)</f>
        <v>0</v>
      </c>
      <c r="K96" s="122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5.75" customHeight="1" x14ac:dyDescent="0.9">
      <c r="A97" s="124" t="str">
        <f>'PLANTILLA V6'!A97</f>
        <v>EE</v>
      </c>
      <c r="B97" s="124">
        <f>'PLANTILLA V6'!B97</f>
        <v>0</v>
      </c>
      <c r="C97" s="125">
        <f>'PLANTILLA V6'!C97</f>
        <v>1</v>
      </c>
      <c r="D97" s="116" t="str">
        <f>'PLANTILLA V6'!D97</f>
        <v>pza</v>
      </c>
      <c r="E97" s="125">
        <v>0</v>
      </c>
      <c r="F97" s="116" t="b">
        <v>0</v>
      </c>
      <c r="G97" s="116" t="b">
        <v>0</v>
      </c>
      <c r="H97" s="116" t="b">
        <v>0</v>
      </c>
      <c r="I97" s="116" t="b">
        <v>0</v>
      </c>
      <c r="J97" s="119" cm="1">
        <f t="array" ref="J97">_xlfn.IFS(LEN(A97)&gt;2,A98,SUM(E97:I97)=0,0,F97,$F$7*F97*E97,G97,$G$7*G97*E97,AND(H97,A97="Co"),$H$7*H97*E97,AND(H97,A97="Re"),$H$7*H97*E97,H97,$J$7*H97*E97,I97,$I$7*I97*E97)</f>
        <v>0</v>
      </c>
      <c r="K97" s="122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5.75" customHeight="1" x14ac:dyDescent="0.9">
      <c r="A98" s="124">
        <f>'PLANTILLA V6'!A98</f>
        <v>0</v>
      </c>
      <c r="B98" s="124">
        <f>'PLANTILLA V6'!B98</f>
        <v>0</v>
      </c>
      <c r="C98" s="125">
        <f>'PLANTILLA V6'!C98</f>
        <v>1</v>
      </c>
      <c r="D98" s="116" t="str">
        <f>'PLANTILLA V6'!D98</f>
        <v>pza</v>
      </c>
      <c r="E98" s="125">
        <v>0</v>
      </c>
      <c r="F98" s="116" t="b">
        <v>0</v>
      </c>
      <c r="G98" s="116" t="b">
        <v>0</v>
      </c>
      <c r="H98" s="116" t="b">
        <v>0</v>
      </c>
      <c r="I98" s="116" t="b">
        <v>0</v>
      </c>
      <c r="J98" s="119" cm="1">
        <f t="array" ref="J98">_xlfn.IFS(LEN(A98)&gt;2,A99,SUM(E98:I98)=0,0,F98,$F$7*F98*E98,G98,$G$7*G98*E98,AND(H98,A98="Co"),$H$7*H98*E98,AND(H98,A98="Re"),$H$7*H98*E98,H98,$J$7*H98*E98,I98,$I$7*I98*E98)</f>
        <v>0</v>
      </c>
      <c r="K98" s="122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5.75" customHeight="1" x14ac:dyDescent="0.9">
      <c r="A99" s="124">
        <f>'PLANTILLA V6'!A99</f>
        <v>0</v>
      </c>
      <c r="B99" s="124">
        <f>'PLANTILLA V6'!B99</f>
        <v>0</v>
      </c>
      <c r="C99" s="125">
        <f>'PLANTILLA V6'!C99</f>
        <v>1</v>
      </c>
      <c r="D99" s="116" t="str">
        <f>'PLANTILLA V6'!D99</f>
        <v>pza</v>
      </c>
      <c r="E99" s="125">
        <v>0</v>
      </c>
      <c r="F99" s="116" t="b">
        <v>0</v>
      </c>
      <c r="G99" s="116" t="b">
        <v>0</v>
      </c>
      <c r="H99" s="116" t="b">
        <v>0</v>
      </c>
      <c r="I99" s="116" t="b">
        <v>0</v>
      </c>
      <c r="J99" s="119" cm="1">
        <f t="array" ref="J99">_xlfn.IFS(LEN(A99)&gt;2,A100,SUM(E99:I99)=0,0,F99,$F$7*F99*E99,G99,$G$7*G99*E99,AND(H99,A99="Co"),$H$7*H99*E99,AND(H99,A99="Re"),$H$7*H99*E99,H99,$J$7*H99*E99,I99,$I$7*I99*E99)</f>
        <v>0</v>
      </c>
      <c r="K99" s="122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5.75" customHeight="1" x14ac:dyDescent="0.9">
      <c r="A100" s="124">
        <f>'PLANTILLA V6'!A100</f>
        <v>0</v>
      </c>
      <c r="B100" s="124">
        <f>'PLANTILLA V6'!B100</f>
        <v>0</v>
      </c>
      <c r="C100" s="125">
        <f>'PLANTILLA V6'!C100</f>
        <v>1</v>
      </c>
      <c r="D100" s="116" t="str">
        <f>'PLANTILLA V6'!D100</f>
        <v>pza</v>
      </c>
      <c r="E100" s="125">
        <v>0</v>
      </c>
      <c r="F100" s="116" t="b">
        <v>0</v>
      </c>
      <c r="G100" s="116" t="b">
        <v>0</v>
      </c>
      <c r="H100" s="116" t="b">
        <v>0</v>
      </c>
      <c r="I100" s="116" t="b">
        <v>0</v>
      </c>
      <c r="J100" s="119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22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5.75" customHeight="1" x14ac:dyDescent="0.9">
      <c r="A101" s="124">
        <f>'PLANTILLA V6'!A101</f>
        <v>0</v>
      </c>
      <c r="B101" s="124">
        <f>'PLANTILLA V6'!B101</f>
        <v>0</v>
      </c>
      <c r="C101" s="125">
        <f>'PLANTILLA V6'!C101</f>
        <v>1</v>
      </c>
      <c r="D101" s="116" t="str">
        <f>'PLANTILLA V6'!D101</f>
        <v>pza</v>
      </c>
      <c r="E101" s="125">
        <v>0</v>
      </c>
      <c r="F101" s="116" t="b">
        <v>0</v>
      </c>
      <c r="G101" s="116" t="b">
        <v>0</v>
      </c>
      <c r="H101" s="116" t="b">
        <v>0</v>
      </c>
      <c r="I101" s="116" t="b">
        <v>0</v>
      </c>
      <c r="J101" s="119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22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5.75" customHeight="1" x14ac:dyDescent="0.9">
      <c r="A102" s="124">
        <f>'PLANTILLA V6'!A102</f>
        <v>0</v>
      </c>
      <c r="B102" s="124">
        <f>'PLANTILLA V6'!B102</f>
        <v>0</v>
      </c>
      <c r="C102" s="125">
        <f>'PLANTILLA V6'!C102</f>
        <v>1</v>
      </c>
      <c r="D102" s="116" t="str">
        <f>'PLANTILLA V6'!D102</f>
        <v>pza</v>
      </c>
      <c r="E102" s="125">
        <v>0</v>
      </c>
      <c r="F102" s="116" t="b">
        <v>0</v>
      </c>
      <c r="G102" s="116" t="b">
        <v>0</v>
      </c>
      <c r="H102" s="116" t="b">
        <v>0</v>
      </c>
      <c r="I102" s="116" t="b">
        <v>0</v>
      </c>
      <c r="J102" s="119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22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5.75" customHeight="1" x14ac:dyDescent="0.9">
      <c r="A103" s="124">
        <f>'PLANTILLA V6'!A103</f>
        <v>0</v>
      </c>
      <c r="B103" s="124">
        <f>'PLANTILLA V6'!B103</f>
        <v>0</v>
      </c>
      <c r="C103" s="125">
        <f>'PLANTILLA V6'!C103</f>
        <v>1</v>
      </c>
      <c r="D103" s="116" t="str">
        <f>'PLANTILLA V6'!D103</f>
        <v>pza</v>
      </c>
      <c r="E103" s="125">
        <v>0</v>
      </c>
      <c r="F103" s="116" t="b">
        <v>0</v>
      </c>
      <c r="G103" s="116" t="b">
        <v>0</v>
      </c>
      <c r="H103" s="116" t="b">
        <v>0</v>
      </c>
      <c r="I103" s="116" t="b">
        <v>0</v>
      </c>
      <c r="J103" s="119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22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5.75" customHeight="1" x14ac:dyDescent="0.9">
      <c r="A104" s="124">
        <f>'PLANTILLA V6'!A104</f>
        <v>0</v>
      </c>
      <c r="B104" s="124">
        <f>'PLANTILLA V6'!B104</f>
        <v>0</v>
      </c>
      <c r="C104" s="125">
        <f>'PLANTILLA V6'!C104</f>
        <v>1</v>
      </c>
      <c r="D104" s="116" t="str">
        <f>'PLANTILLA V6'!D104</f>
        <v>pza</v>
      </c>
      <c r="E104" s="125">
        <v>0</v>
      </c>
      <c r="F104" s="116" t="b">
        <v>0</v>
      </c>
      <c r="G104" s="116" t="b">
        <v>0</v>
      </c>
      <c r="H104" s="116" t="b">
        <v>0</v>
      </c>
      <c r="I104" s="116" t="b">
        <v>0</v>
      </c>
      <c r="J104" s="119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22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5.75" customHeight="1" x14ac:dyDescent="0.9">
      <c r="A105" s="124">
        <f>'PLANTILLA V6'!A105</f>
        <v>0</v>
      </c>
      <c r="B105" s="124">
        <f>'PLANTILLA V6'!B105</f>
        <v>0</v>
      </c>
      <c r="C105" s="125">
        <f>'PLANTILLA V6'!C105</f>
        <v>1</v>
      </c>
      <c r="D105" s="116" t="str">
        <f>'PLANTILLA V6'!D105</f>
        <v>pza</v>
      </c>
      <c r="E105" s="125">
        <v>0</v>
      </c>
      <c r="F105" s="116" t="b">
        <v>0</v>
      </c>
      <c r="G105" s="116" t="b">
        <v>0</v>
      </c>
      <c r="H105" s="116" t="b">
        <v>0</v>
      </c>
      <c r="I105" s="116" t="b">
        <v>0</v>
      </c>
      <c r="J105" s="119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22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5.75" customHeight="1" x14ac:dyDescent="0.9">
      <c r="A106" s="124">
        <f>'PLANTILLA V6'!A106</f>
        <v>0</v>
      </c>
      <c r="B106" s="124">
        <f>'PLANTILLA V6'!B106</f>
        <v>0</v>
      </c>
      <c r="C106" s="125">
        <f>'PLANTILLA V6'!C106</f>
        <v>1</v>
      </c>
      <c r="D106" s="116" t="str">
        <f>'PLANTILLA V6'!D106</f>
        <v>pza</v>
      </c>
      <c r="E106" s="125">
        <v>0</v>
      </c>
      <c r="F106" s="116" t="b">
        <v>0</v>
      </c>
      <c r="G106" s="116" t="b">
        <v>0</v>
      </c>
      <c r="H106" s="116" t="b">
        <v>0</v>
      </c>
      <c r="I106" s="116" t="b">
        <v>0</v>
      </c>
      <c r="J106" s="119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22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5.75" customHeight="1" x14ac:dyDescent="0.9">
      <c r="A107" s="124">
        <f>'PLANTILLA V6'!A107</f>
        <v>0</v>
      </c>
      <c r="B107" s="124">
        <f>'PLANTILLA V6'!B107</f>
        <v>0</v>
      </c>
      <c r="C107" s="125">
        <f>'PLANTILLA V6'!C107</f>
        <v>1</v>
      </c>
      <c r="D107" s="116" t="str">
        <f>'PLANTILLA V6'!D107</f>
        <v>pza</v>
      </c>
      <c r="E107" s="125">
        <v>0</v>
      </c>
      <c r="F107" s="116" t="b">
        <v>0</v>
      </c>
      <c r="G107" s="116" t="b">
        <v>0</v>
      </c>
      <c r="H107" s="116" t="b">
        <v>0</v>
      </c>
      <c r="I107" s="116" t="b">
        <v>0</v>
      </c>
      <c r="J107" s="119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22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5.75" customHeight="1" x14ac:dyDescent="0.9">
      <c r="A108" s="124">
        <f>'PLANTILLA V6'!A108</f>
        <v>0</v>
      </c>
      <c r="B108" s="124">
        <f>'PLANTILLA V6'!B108</f>
        <v>0</v>
      </c>
      <c r="C108" s="125">
        <f>'PLANTILLA V6'!C108</f>
        <v>1</v>
      </c>
      <c r="D108" s="116" t="str">
        <f>'PLANTILLA V6'!D108</f>
        <v>pza</v>
      </c>
      <c r="E108" s="125">
        <v>0</v>
      </c>
      <c r="F108" s="116" t="b">
        <v>0</v>
      </c>
      <c r="G108" s="116" t="b">
        <v>0</v>
      </c>
      <c r="H108" s="116" t="b">
        <v>0</v>
      </c>
      <c r="I108" s="116" t="b">
        <v>0</v>
      </c>
      <c r="J108" s="119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22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5.75" customHeight="1" x14ac:dyDescent="0.9">
      <c r="A109" s="172" t="str">
        <f>'PLANTILLA V6'!A109</f>
        <v>Baterías</v>
      </c>
      <c r="B109" s="141"/>
      <c r="C109" s="125">
        <f>'PLANTILLA V6'!C109</f>
        <v>0</v>
      </c>
      <c r="D109" s="116">
        <f>'PLANTILLA V6'!D109</f>
        <v>0</v>
      </c>
      <c r="E109" s="125">
        <v>0</v>
      </c>
      <c r="F109" s="116" t="b">
        <v>0</v>
      </c>
      <c r="G109" s="116" t="b">
        <v>0</v>
      </c>
      <c r="H109" s="116" t="b">
        <v>0</v>
      </c>
      <c r="I109" s="116" t="b">
        <v>0</v>
      </c>
      <c r="J109" s="123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22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5.75" customHeight="1" x14ac:dyDescent="0.9">
      <c r="A110" s="124" t="str">
        <f>'PLANTILLA V6'!A110</f>
        <v>Ba</v>
      </c>
      <c r="B110" s="124" t="str">
        <f>'PLANTILLA V6'!B110</f>
        <v>Batería recargable (AA)</v>
      </c>
      <c r="C110" s="125">
        <f>'PLANTILLA V6'!C110</f>
        <v>1</v>
      </c>
      <c r="D110" s="116" t="str">
        <f>'PLANTILLA V6'!D110</f>
        <v>pza</v>
      </c>
      <c r="E110" s="125">
        <v>0</v>
      </c>
      <c r="F110" s="116" t="b">
        <v>0</v>
      </c>
      <c r="G110" s="116" t="b">
        <v>0</v>
      </c>
      <c r="H110" s="116" t="b">
        <v>1</v>
      </c>
      <c r="I110" s="116" t="b">
        <v>0</v>
      </c>
      <c r="J110" s="119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5.75" customHeight="1" x14ac:dyDescent="0.9">
      <c r="A111" s="124" t="str">
        <f>'PLANTILLA V6'!A111</f>
        <v>Ba</v>
      </c>
      <c r="B111" s="124" t="str">
        <f>'PLANTILLA V6'!B111</f>
        <v>Batería recargable (AAA)</v>
      </c>
      <c r="C111" s="125">
        <f>'PLANTILLA V6'!C111</f>
        <v>1</v>
      </c>
      <c r="D111" s="116" t="str">
        <f>'PLANTILLA V6'!D111</f>
        <v>pza</v>
      </c>
      <c r="E111" s="125">
        <v>0</v>
      </c>
      <c r="F111" s="116" t="b">
        <v>0</v>
      </c>
      <c r="G111" s="116" t="b">
        <v>0</v>
      </c>
      <c r="H111" s="116" t="b">
        <v>1</v>
      </c>
      <c r="I111" s="116" t="b">
        <v>0</v>
      </c>
      <c r="J111" s="119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5.75" customHeight="1" x14ac:dyDescent="0.9">
      <c r="A112" s="124" t="str">
        <f>'PLANTILLA V6'!A112</f>
        <v>Ba</v>
      </c>
      <c r="B112" s="124" t="str">
        <f>'PLANTILLA V6'!B112</f>
        <v>Batería recargable 9V Volteck</v>
      </c>
      <c r="C112" s="125">
        <f>'PLANTILLA V6'!C112</f>
        <v>1</v>
      </c>
      <c r="D112" s="116" t="str">
        <f>'PLANTILLA V6'!D112</f>
        <v>pza</v>
      </c>
      <c r="E112" s="125">
        <v>0</v>
      </c>
      <c r="F112" s="116" t="b">
        <v>0</v>
      </c>
      <c r="G112" s="116" t="b">
        <v>0</v>
      </c>
      <c r="H112" s="116" t="b">
        <v>1</v>
      </c>
      <c r="I112" s="116" t="b">
        <v>0</v>
      </c>
      <c r="J112" s="119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5.75" customHeight="1" x14ac:dyDescent="0.9">
      <c r="A113" s="124" t="str">
        <f>'PLANTILLA V6'!A113</f>
        <v>Ba</v>
      </c>
      <c r="B113" s="124" t="str">
        <f>'PLANTILLA V6'!B113</f>
        <v>Baterías alcalinas AAA de 1.5 V (no recargable) para microbit</v>
      </c>
      <c r="C113" s="125">
        <f>'PLANTILLA V6'!C113</f>
        <v>1</v>
      </c>
      <c r="D113" s="116" t="str">
        <f>'PLANTILLA V6'!D113</f>
        <v>pza</v>
      </c>
      <c r="E113" s="125">
        <v>0</v>
      </c>
      <c r="F113" s="116" t="b">
        <v>0</v>
      </c>
      <c r="G113" s="116" t="b">
        <v>0</v>
      </c>
      <c r="H113" s="116" t="b">
        <v>1</v>
      </c>
      <c r="I113" s="116" t="b">
        <v>0</v>
      </c>
      <c r="J113" s="119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</row>
    <row r="114" spans="1:26" ht="15.75" customHeight="1" x14ac:dyDescent="0.9">
      <c r="A114" s="124" t="str">
        <f>'PLANTILLA V6'!A114</f>
        <v>Ba</v>
      </c>
      <c r="B114" s="124" t="str">
        <f>'PLANTILLA V6'!B114</f>
        <v>Batería de 3V tipo CR2032</v>
      </c>
      <c r="C114" s="125">
        <f>'PLANTILLA V6'!C114</f>
        <v>1</v>
      </c>
      <c r="D114" s="116" t="str">
        <f>'PLANTILLA V6'!D114</f>
        <v>pza</v>
      </c>
      <c r="E114" s="125">
        <v>0</v>
      </c>
      <c r="F114" s="116" t="b">
        <v>0</v>
      </c>
      <c r="G114" s="116" t="b">
        <v>0</v>
      </c>
      <c r="H114" s="116" t="b">
        <v>1</v>
      </c>
      <c r="I114" s="116" t="b">
        <v>0</v>
      </c>
      <c r="J114" s="119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5.75" customHeight="1" x14ac:dyDescent="0.9">
      <c r="A115" s="124" t="str">
        <f>'PLANTILLA V6'!A115</f>
        <v>Ba</v>
      </c>
      <c r="B115" s="124" t="str">
        <f>'PLANTILLA V6'!B115</f>
        <v>Cargador universal de pilas recargable (9V, AA y AAA)</v>
      </c>
      <c r="C115" s="125">
        <f>'PLANTILLA V6'!C115</f>
        <v>1</v>
      </c>
      <c r="D115" s="116" t="str">
        <f>'PLANTILLA V6'!D115</f>
        <v>pza</v>
      </c>
      <c r="E115" s="125">
        <v>0</v>
      </c>
      <c r="F115" s="116" t="b">
        <v>0</v>
      </c>
      <c r="G115" s="116" t="b">
        <v>0</v>
      </c>
      <c r="H115" s="116" t="b">
        <v>0</v>
      </c>
      <c r="I115" s="116" t="b">
        <v>1</v>
      </c>
      <c r="J115" s="119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5.75" customHeight="1" x14ac:dyDescent="0.9">
      <c r="A116" s="124" t="str">
        <f>'PLANTILLA V6'!A116</f>
        <v>Ba</v>
      </c>
      <c r="B116" s="124" t="str">
        <f>'PLANTILLA V6'!B116</f>
        <v>Portapilas "AA" en serie</v>
      </c>
      <c r="C116" s="125">
        <f>'PLANTILLA V6'!C116</f>
        <v>1</v>
      </c>
      <c r="D116" s="116" t="str">
        <f>'PLANTILLA V6'!D116</f>
        <v>pza</v>
      </c>
      <c r="E116" s="125">
        <v>0</v>
      </c>
      <c r="F116" s="116" t="b">
        <v>0</v>
      </c>
      <c r="G116" s="116" t="b">
        <v>0</v>
      </c>
      <c r="H116" s="116" t="b">
        <v>1</v>
      </c>
      <c r="I116" s="116" t="b">
        <v>0</v>
      </c>
      <c r="J116" s="119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5.75" customHeight="1" x14ac:dyDescent="0.9">
      <c r="A117" s="124" t="str">
        <f>'PLANTILLA V6'!A117</f>
        <v>Ba</v>
      </c>
      <c r="B117" s="124" t="str">
        <f>'PLANTILLA V6'!B117</f>
        <v>Broche para pila de 9V</v>
      </c>
      <c r="C117" s="125">
        <f>'PLANTILLA V6'!C117</f>
        <v>1</v>
      </c>
      <c r="D117" s="116" t="str">
        <f>'PLANTILLA V6'!D117</f>
        <v>pza</v>
      </c>
      <c r="E117" s="125">
        <v>0</v>
      </c>
      <c r="F117" s="116" t="b">
        <v>0</v>
      </c>
      <c r="G117" s="116" t="b">
        <v>0</v>
      </c>
      <c r="H117" s="116" t="b">
        <v>1</v>
      </c>
      <c r="I117" s="116" t="b">
        <v>0</v>
      </c>
      <c r="J117" s="119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5.75" customHeight="1" x14ac:dyDescent="0.9">
      <c r="A118" s="124" t="str">
        <f>'PLANTILLA V6'!A118</f>
        <v>Ba</v>
      </c>
      <c r="B118" s="124" t="str">
        <f>'PLANTILLA V6'!B118</f>
        <v>Pila CR2032 tipo moneda</v>
      </c>
      <c r="C118" s="125">
        <f>'PLANTILLA V6'!C118</f>
        <v>1</v>
      </c>
      <c r="D118" s="116" t="str">
        <f>'PLANTILLA V6'!D118</f>
        <v>pza</v>
      </c>
      <c r="E118" s="125">
        <v>0</v>
      </c>
      <c r="F118" s="116" t="b">
        <v>0</v>
      </c>
      <c r="G118" s="116" t="b">
        <v>0</v>
      </c>
      <c r="H118" s="116" t="b">
        <v>1</v>
      </c>
      <c r="I118" s="116" t="b">
        <v>0</v>
      </c>
      <c r="J118" s="119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25">
        <f>'PLANTILLA V6'!C119</f>
        <v>0</v>
      </c>
      <c r="D119" s="116">
        <f>'PLANTILLA V6'!D119</f>
        <v>0</v>
      </c>
      <c r="E119" s="125">
        <v>0</v>
      </c>
      <c r="F119" s="116" t="b">
        <v>0</v>
      </c>
      <c r="G119" s="116" t="b">
        <v>0</v>
      </c>
      <c r="H119" s="116" t="b">
        <v>0</v>
      </c>
      <c r="I119" s="116" t="b">
        <v>0</v>
      </c>
      <c r="J119" s="119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25">
        <f>'PLANTILLA V6'!C120</f>
        <v>0</v>
      </c>
      <c r="D120" s="116">
        <f>'PLANTILLA V6'!D120</f>
        <v>0</v>
      </c>
      <c r="E120" s="125">
        <v>0</v>
      </c>
      <c r="F120" s="116" t="b">
        <v>0</v>
      </c>
      <c r="G120" s="116" t="b">
        <v>0</v>
      </c>
      <c r="H120" s="116" t="b">
        <v>0</v>
      </c>
      <c r="I120" s="116" t="b">
        <v>0</v>
      </c>
      <c r="J120" s="119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25">
        <f>'PLANTILLA V6'!C121</f>
        <v>0</v>
      </c>
      <c r="D121" s="116">
        <f>'PLANTILLA V6'!D121</f>
        <v>0</v>
      </c>
      <c r="E121" s="125">
        <v>0</v>
      </c>
      <c r="F121" s="116" t="b">
        <v>0</v>
      </c>
      <c r="G121" s="116" t="b">
        <v>0</v>
      </c>
      <c r="H121" s="116" t="b">
        <v>0</v>
      </c>
      <c r="I121" s="116" t="b">
        <v>0</v>
      </c>
      <c r="J121" s="119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25">
        <f>'PLANTILLA V6'!C122</f>
        <v>0</v>
      </c>
      <c r="D122" s="116">
        <f>'PLANTILLA V6'!D122</f>
        <v>0</v>
      </c>
      <c r="E122" s="125">
        <v>0</v>
      </c>
      <c r="F122" s="116" t="b">
        <v>0</v>
      </c>
      <c r="G122" s="116" t="b">
        <v>0</v>
      </c>
      <c r="H122" s="116" t="b">
        <v>0</v>
      </c>
      <c r="I122" s="116" t="b">
        <v>0</v>
      </c>
      <c r="J122" s="119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25">
        <f>'PLANTILLA V6'!C123</f>
        <v>0</v>
      </c>
      <c r="D123" s="116">
        <f>'PLANTILLA V6'!D123</f>
        <v>0</v>
      </c>
      <c r="E123" s="125">
        <v>0</v>
      </c>
      <c r="F123" s="116" t="b">
        <v>0</v>
      </c>
      <c r="G123" s="116" t="b">
        <v>0</v>
      </c>
      <c r="H123" s="116" t="b">
        <v>0</v>
      </c>
      <c r="I123" s="116" t="b">
        <v>0</v>
      </c>
      <c r="J123" s="119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25">
        <f>'PLANTILLA V6'!C124</f>
        <v>0</v>
      </c>
      <c r="D124" s="116">
        <f>'PLANTILLA V6'!D124</f>
        <v>0</v>
      </c>
      <c r="E124" s="125">
        <v>0</v>
      </c>
      <c r="F124" s="116" t="b">
        <v>0</v>
      </c>
      <c r="G124" s="116" t="b">
        <v>0</v>
      </c>
      <c r="H124" s="116" t="b">
        <v>0</v>
      </c>
      <c r="I124" s="116" t="b">
        <v>0</v>
      </c>
      <c r="J124" s="119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25">
        <f>'PLANTILLA V6'!C125</f>
        <v>0</v>
      </c>
      <c r="D125" s="116">
        <f>'PLANTILLA V6'!D125</f>
        <v>0</v>
      </c>
      <c r="E125" s="125">
        <v>0</v>
      </c>
      <c r="F125" s="116" t="b">
        <v>0</v>
      </c>
      <c r="G125" s="116" t="b">
        <v>0</v>
      </c>
      <c r="H125" s="116" t="b">
        <v>0</v>
      </c>
      <c r="I125" s="116" t="b">
        <v>0</v>
      </c>
      <c r="J125" s="119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25">
        <f>'PLANTILLA V6'!C126</f>
        <v>0</v>
      </c>
      <c r="D126" s="116">
        <f>'PLANTILLA V6'!D126</f>
        <v>0</v>
      </c>
      <c r="E126" s="125">
        <v>0</v>
      </c>
      <c r="F126" s="116" t="b">
        <v>0</v>
      </c>
      <c r="G126" s="116" t="b">
        <v>0</v>
      </c>
      <c r="H126" s="116" t="b">
        <v>0</v>
      </c>
      <c r="I126" s="116" t="b">
        <v>0</v>
      </c>
      <c r="J126" s="119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25">
        <f>'PLANTILLA V6'!C127</f>
        <v>0</v>
      </c>
      <c r="D127" s="116">
        <f>'PLANTILLA V6'!D127</f>
        <v>0</v>
      </c>
      <c r="E127" s="125">
        <v>0</v>
      </c>
      <c r="F127" s="116" t="b">
        <v>0</v>
      </c>
      <c r="G127" s="116" t="b">
        <v>0</v>
      </c>
      <c r="H127" s="116" t="b">
        <v>0</v>
      </c>
      <c r="I127" s="116" t="b">
        <v>0</v>
      </c>
      <c r="J127" s="119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25">
        <f>'PLANTILLA V6'!C128</f>
        <v>0</v>
      </c>
      <c r="D128" s="116">
        <f>'PLANTILLA V6'!D128</f>
        <v>0</v>
      </c>
      <c r="E128" s="125">
        <v>0</v>
      </c>
      <c r="F128" s="116" t="b">
        <v>0</v>
      </c>
      <c r="G128" s="116" t="b">
        <v>0</v>
      </c>
      <c r="H128" s="116" t="b">
        <v>0</v>
      </c>
      <c r="I128" s="116" t="b">
        <v>0</v>
      </c>
      <c r="J128" s="119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25">
        <f>'PLANTILLA V6'!C129</f>
        <v>0</v>
      </c>
      <c r="D129" s="116">
        <f>'PLANTILLA V6'!D129</f>
        <v>0</v>
      </c>
      <c r="E129" s="125">
        <v>0</v>
      </c>
      <c r="F129" s="116" t="b">
        <v>0</v>
      </c>
      <c r="G129" s="116" t="b">
        <v>0</v>
      </c>
      <c r="H129" s="116" t="b">
        <v>0</v>
      </c>
      <c r="I129" s="116" t="b">
        <v>0</v>
      </c>
      <c r="J129" s="119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25">
        <f>'PLANTILLA V6'!C130</f>
        <v>0</v>
      </c>
      <c r="D130" s="116">
        <f>'PLANTILLA V6'!D130</f>
        <v>0</v>
      </c>
      <c r="E130" s="125">
        <v>0</v>
      </c>
      <c r="F130" s="116" t="b">
        <v>0</v>
      </c>
      <c r="G130" s="116" t="b">
        <v>0</v>
      </c>
      <c r="H130" s="116" t="b">
        <v>0</v>
      </c>
      <c r="I130" s="116" t="b">
        <v>0</v>
      </c>
      <c r="J130" s="119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25">
        <f>'PLANTILLA V6'!C131</f>
        <v>0</v>
      </c>
      <c r="D131" s="116">
        <f>'PLANTILLA V6'!D131</f>
        <v>0</v>
      </c>
      <c r="E131" s="125">
        <v>0</v>
      </c>
      <c r="F131" s="116" t="b">
        <v>0</v>
      </c>
      <c r="G131" s="116" t="b">
        <v>0</v>
      </c>
      <c r="H131" s="116" t="b">
        <v>0</v>
      </c>
      <c r="I131" s="116" t="b">
        <v>0</v>
      </c>
      <c r="J131" s="119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25">
        <f>'PLANTILLA V6'!C132</f>
        <v>0</v>
      </c>
      <c r="D132" s="116">
        <f>'PLANTILLA V6'!D132</f>
        <v>0</v>
      </c>
      <c r="E132" s="125">
        <v>0</v>
      </c>
      <c r="F132" s="116" t="b">
        <v>0</v>
      </c>
      <c r="G132" s="116" t="b">
        <v>0</v>
      </c>
      <c r="H132" s="116" t="b">
        <v>0</v>
      </c>
      <c r="I132" s="116" t="b">
        <v>0</v>
      </c>
      <c r="J132" s="119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25">
        <f>'PLANTILLA V6'!C133</f>
        <v>0</v>
      </c>
      <c r="D133" s="116">
        <f>'PLANTILLA V6'!D133</f>
        <v>0</v>
      </c>
      <c r="E133" s="125">
        <v>0</v>
      </c>
      <c r="F133" s="116" t="b">
        <v>0</v>
      </c>
      <c r="G133" s="116" t="b">
        <v>0</v>
      </c>
      <c r="H133" s="116" t="b">
        <v>0</v>
      </c>
      <c r="I133" s="116" t="b">
        <v>0</v>
      </c>
      <c r="J133" s="119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25">
        <f>'PLANTILLA V6'!C134</f>
        <v>0</v>
      </c>
      <c r="D134" s="116">
        <f>'PLANTILLA V6'!D134</f>
        <v>0</v>
      </c>
      <c r="E134" s="125">
        <v>0</v>
      </c>
      <c r="F134" s="116" t="b">
        <v>0</v>
      </c>
      <c r="G134" s="116" t="b">
        <v>0</v>
      </c>
      <c r="H134" s="116" t="b">
        <v>0</v>
      </c>
      <c r="I134" s="116" t="b">
        <v>0</v>
      </c>
      <c r="J134" s="119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25">
        <f>'PLANTILLA V6'!C135</f>
        <v>0</v>
      </c>
      <c r="D135" s="116">
        <f>'PLANTILLA V6'!D135</f>
        <v>0</v>
      </c>
      <c r="E135" s="125">
        <v>0</v>
      </c>
      <c r="F135" s="116" t="b">
        <v>0</v>
      </c>
      <c r="G135" s="116" t="b">
        <v>0</v>
      </c>
      <c r="H135" s="116" t="b">
        <v>0</v>
      </c>
      <c r="I135" s="116" t="b">
        <v>0</v>
      </c>
      <c r="J135" s="119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25">
        <f>'PLANTILLA V6'!C136</f>
        <v>0</v>
      </c>
      <c r="D136" s="116">
        <f>'PLANTILLA V6'!D136</f>
        <v>0</v>
      </c>
      <c r="E136" s="125">
        <v>0</v>
      </c>
      <c r="F136" s="116" t="b">
        <v>0</v>
      </c>
      <c r="G136" s="116" t="b">
        <v>0</v>
      </c>
      <c r="H136" s="116" t="b">
        <v>0</v>
      </c>
      <c r="I136" s="116" t="b">
        <v>0</v>
      </c>
      <c r="J136" s="119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25">
        <f>'PLANTILLA V6'!C137</f>
        <v>0</v>
      </c>
      <c r="D137" s="116">
        <f>'PLANTILLA V6'!D137</f>
        <v>0</v>
      </c>
      <c r="E137" s="125">
        <v>0</v>
      </c>
      <c r="F137" s="116" t="b">
        <v>0</v>
      </c>
      <c r="G137" s="116" t="b">
        <v>0</v>
      </c>
      <c r="H137" s="116" t="b">
        <v>0</v>
      </c>
      <c r="I137" s="116" t="b">
        <v>0</v>
      </c>
      <c r="J137" s="119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25">
        <f>'PLANTILLA V6'!C138</f>
        <v>0</v>
      </c>
      <c r="D138" s="116">
        <f>'PLANTILLA V6'!D138</f>
        <v>0</v>
      </c>
      <c r="E138" s="125">
        <v>0</v>
      </c>
      <c r="F138" s="116" t="b">
        <v>0</v>
      </c>
      <c r="G138" s="116" t="b">
        <v>0</v>
      </c>
      <c r="H138" s="116" t="b">
        <v>0</v>
      </c>
      <c r="I138" s="116" t="b">
        <v>0</v>
      </c>
      <c r="J138" s="119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1" t="str">
        <f>'PLANTILLA V6'!A139</f>
        <v>Seguridad y Orden</v>
      </c>
      <c r="B139" s="141"/>
      <c r="C139" s="125"/>
      <c r="D139" s="116"/>
      <c r="E139" s="125"/>
      <c r="F139" s="122"/>
      <c r="G139" s="122"/>
      <c r="H139" s="122"/>
      <c r="I139" s="122"/>
      <c r="J139" s="123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5.75" customHeight="1" x14ac:dyDescent="0.9">
      <c r="A140" s="124" t="str">
        <f>'PLANTILLA V6'!A140</f>
        <v>So</v>
      </c>
      <c r="B140" s="124" t="str">
        <f>'PLANTILLA V6'!B140</f>
        <v>Cubrebocas industrial N95 o similar</v>
      </c>
      <c r="C140" s="125">
        <f>'PLANTILLA V6'!C140</f>
        <v>1</v>
      </c>
      <c r="D140" s="116" t="str">
        <f>'PLANTILLA V6'!D140</f>
        <v>pza</v>
      </c>
      <c r="E140" s="125">
        <v>0</v>
      </c>
      <c r="F140" s="116" t="b">
        <v>1</v>
      </c>
      <c r="G140" s="116" t="b">
        <v>0</v>
      </c>
      <c r="H140" s="116" t="b">
        <v>0</v>
      </c>
      <c r="I140" s="116" t="b">
        <v>0</v>
      </c>
      <c r="J140" s="119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5.75" customHeight="1" x14ac:dyDescent="0.9">
      <c r="A141" s="124" t="str">
        <f>'PLANTILLA V6'!A141</f>
        <v>So</v>
      </c>
      <c r="B141" s="124" t="str">
        <f>'PLANTILLA V6'!B141</f>
        <v>Lentes de seguridad</v>
      </c>
      <c r="C141" s="125">
        <f>'PLANTILLA V6'!C141</f>
        <v>1</v>
      </c>
      <c r="D141" s="116" t="str">
        <f>'PLANTILLA V6'!D141</f>
        <v>pza</v>
      </c>
      <c r="E141" s="125">
        <v>0</v>
      </c>
      <c r="F141" s="116" t="b">
        <v>0</v>
      </c>
      <c r="G141" s="116" t="b">
        <v>0</v>
      </c>
      <c r="H141" s="116" t="b">
        <v>1</v>
      </c>
      <c r="I141" s="116" t="b">
        <v>0</v>
      </c>
      <c r="J141" s="119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5.75" customHeight="1" x14ac:dyDescent="0.9">
      <c r="A142" s="124" t="str">
        <f>'PLANTILLA V6'!A142</f>
        <v>So</v>
      </c>
      <c r="B142" s="124" t="str">
        <f>'PLANTILLA V6'!B142</f>
        <v>Guantes de seguridad</v>
      </c>
      <c r="C142" s="125">
        <f>'PLANTILLA V6'!C142</f>
        <v>1</v>
      </c>
      <c r="D142" s="116" t="str">
        <f>'PLANTILLA V6'!D142</f>
        <v>pza</v>
      </c>
      <c r="E142" s="125">
        <v>0</v>
      </c>
      <c r="F142" s="116" t="b">
        <v>0</v>
      </c>
      <c r="G142" s="116" t="b">
        <v>0</v>
      </c>
      <c r="H142" s="116" t="b">
        <v>1</v>
      </c>
      <c r="I142" s="116" t="b">
        <v>0</v>
      </c>
      <c r="J142" s="119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5.75" customHeight="1" x14ac:dyDescent="0.9">
      <c r="A143" s="124" t="str">
        <f>'PLANTILLA V6'!A143</f>
        <v>So</v>
      </c>
      <c r="B143" s="124" t="str">
        <f>'PLANTILLA V6'!B143</f>
        <v>Botiquín de primeros auxilios (caja con algodón, alcohol, gasas, antiséptico, agua oxigenada, vendas)</v>
      </c>
      <c r="C143" s="125">
        <f>'PLANTILLA V6'!C143</f>
        <v>1</v>
      </c>
      <c r="D143" s="116" t="str">
        <f>'PLANTILLA V6'!D143</f>
        <v>pza</v>
      </c>
      <c r="E143" s="125">
        <v>0</v>
      </c>
      <c r="F143" s="116" t="b">
        <v>0</v>
      </c>
      <c r="G143" s="116" t="b">
        <v>0</v>
      </c>
      <c r="H143" s="116" t="b">
        <v>0</v>
      </c>
      <c r="I143" s="116" t="b">
        <v>1</v>
      </c>
      <c r="J143" s="119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5.75" customHeight="1" x14ac:dyDescent="0.9">
      <c r="A144" s="124" t="str">
        <f>'PLANTILLA V6'!A144</f>
        <v>So</v>
      </c>
      <c r="B144" s="124" t="str">
        <f>'PLANTILLA V6'!B144</f>
        <v>Trapo de limpieza/franela</v>
      </c>
      <c r="C144" s="125">
        <f>'PLANTILLA V6'!C144</f>
        <v>1</v>
      </c>
      <c r="D144" s="116" t="str">
        <f>'PLANTILLA V6'!D144</f>
        <v>pza</v>
      </c>
      <c r="E144" s="125">
        <v>0</v>
      </c>
      <c r="F144" s="116" t="b">
        <v>0</v>
      </c>
      <c r="G144" s="116" t="b">
        <v>0</v>
      </c>
      <c r="H144" s="116" t="b">
        <v>1</v>
      </c>
      <c r="I144" s="116" t="b">
        <v>0</v>
      </c>
      <c r="J144" s="119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5.75" customHeight="1" x14ac:dyDescent="0.9">
      <c r="A145" s="124">
        <f>'PLANTILLA V6'!A145</f>
        <v>0</v>
      </c>
      <c r="B145" s="116">
        <f>'PLANTILLA V6'!B145</f>
        <v>0</v>
      </c>
      <c r="C145" s="125">
        <f>'PLANTILLA V6'!C145</f>
        <v>1</v>
      </c>
      <c r="D145" s="116" t="str">
        <f>'PLANTILLA V6'!D145</f>
        <v>pza</v>
      </c>
      <c r="E145" s="125">
        <v>0</v>
      </c>
      <c r="F145" s="116" t="b">
        <v>0</v>
      </c>
      <c r="G145" s="116" t="b">
        <v>0</v>
      </c>
      <c r="H145" s="116" t="b">
        <v>0</v>
      </c>
      <c r="I145" s="116" t="b">
        <v>0</v>
      </c>
      <c r="J145" s="119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5.75" customHeight="1" x14ac:dyDescent="0.9">
      <c r="A146" s="124">
        <f>'PLANTILLA V6'!A146</f>
        <v>0</v>
      </c>
      <c r="B146" s="116">
        <f>'PLANTILLA V6'!B146</f>
        <v>0</v>
      </c>
      <c r="C146" s="125">
        <f>'PLANTILLA V6'!C146</f>
        <v>1</v>
      </c>
      <c r="D146" s="116" t="str">
        <f>'PLANTILLA V6'!D146</f>
        <v>pza</v>
      </c>
      <c r="E146" s="125">
        <v>0</v>
      </c>
      <c r="F146" s="116" t="b">
        <v>0</v>
      </c>
      <c r="G146" s="116" t="b">
        <v>0</v>
      </c>
      <c r="H146" s="116" t="b">
        <v>0</v>
      </c>
      <c r="I146" s="116" t="b">
        <v>0</v>
      </c>
      <c r="J146" s="119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5.75" customHeight="1" x14ac:dyDescent="0.9">
      <c r="A147" s="124">
        <f>'PLANTILLA V6'!A147</f>
        <v>0</v>
      </c>
      <c r="B147" s="116">
        <f>'PLANTILLA V6'!B147</f>
        <v>0</v>
      </c>
      <c r="C147" s="125">
        <f>'PLANTILLA V6'!C147</f>
        <v>1</v>
      </c>
      <c r="D147" s="116" t="str">
        <f>'PLANTILLA V6'!D147</f>
        <v>pza</v>
      </c>
      <c r="E147" s="125">
        <v>0</v>
      </c>
      <c r="F147" s="116" t="b">
        <v>0</v>
      </c>
      <c r="G147" s="116" t="b">
        <v>0</v>
      </c>
      <c r="H147" s="116" t="b">
        <v>0</v>
      </c>
      <c r="I147" s="116" t="b">
        <v>0</v>
      </c>
      <c r="J147" s="119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5.75" customHeight="1" x14ac:dyDescent="0.9">
      <c r="A148" s="124">
        <f>'PLANTILLA V6'!A148</f>
        <v>0</v>
      </c>
      <c r="B148" s="116">
        <f>'PLANTILLA V6'!B148</f>
        <v>0</v>
      </c>
      <c r="C148" s="125">
        <f>'PLANTILLA V6'!C148</f>
        <v>1</v>
      </c>
      <c r="D148" s="116" t="str">
        <f>'PLANTILLA V6'!D148</f>
        <v>pza</v>
      </c>
      <c r="E148" s="125">
        <v>0</v>
      </c>
      <c r="F148" s="116" t="b">
        <v>0</v>
      </c>
      <c r="G148" s="116" t="b">
        <v>0</v>
      </c>
      <c r="H148" s="116" t="b">
        <v>0</v>
      </c>
      <c r="I148" s="116" t="b">
        <v>0</v>
      </c>
      <c r="J148" s="119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5.75" customHeight="1" x14ac:dyDescent="0.9">
      <c r="A149" s="124">
        <f>'PLANTILLA V6'!A149</f>
        <v>0</v>
      </c>
      <c r="B149" s="116">
        <f>'PLANTILLA V6'!B149</f>
        <v>0</v>
      </c>
      <c r="C149" s="125">
        <f>'PLANTILLA V6'!C149</f>
        <v>1</v>
      </c>
      <c r="D149" s="116" t="str">
        <f>'PLANTILLA V6'!D149</f>
        <v>pza</v>
      </c>
      <c r="E149" s="125">
        <v>0</v>
      </c>
      <c r="F149" s="116" t="b">
        <v>0</v>
      </c>
      <c r="G149" s="116" t="b">
        <v>0</v>
      </c>
      <c r="H149" s="116" t="b">
        <v>0</v>
      </c>
      <c r="I149" s="116" t="b">
        <v>0</v>
      </c>
      <c r="J149" s="119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5.75" customHeight="1" x14ac:dyDescent="0.9">
      <c r="A150" s="124">
        <f>'PLANTILLA V6'!A150</f>
        <v>0</v>
      </c>
      <c r="B150" s="116">
        <f>'PLANTILLA V6'!B150</f>
        <v>0</v>
      </c>
      <c r="C150" s="125">
        <f>'PLANTILLA V6'!C150</f>
        <v>1</v>
      </c>
      <c r="D150" s="116" t="str">
        <f>'PLANTILLA V6'!D150</f>
        <v>pza</v>
      </c>
      <c r="E150" s="125">
        <v>0</v>
      </c>
      <c r="F150" s="116" t="b">
        <v>0</v>
      </c>
      <c r="G150" s="116" t="b">
        <v>0</v>
      </c>
      <c r="H150" s="116" t="b">
        <v>0</v>
      </c>
      <c r="I150" s="116" t="b">
        <v>0</v>
      </c>
      <c r="J150" s="119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5.75" customHeight="1" x14ac:dyDescent="0.9">
      <c r="A151" s="124">
        <f>'PLANTILLA V6'!A151</f>
        <v>0</v>
      </c>
      <c r="B151" s="116">
        <f>'PLANTILLA V6'!B151</f>
        <v>0</v>
      </c>
      <c r="C151" s="125">
        <f>'PLANTILLA V6'!C151</f>
        <v>1</v>
      </c>
      <c r="D151" s="116" t="str">
        <f>'PLANTILLA V6'!D151</f>
        <v>pza</v>
      </c>
      <c r="E151" s="125">
        <v>0</v>
      </c>
      <c r="F151" s="116" t="b">
        <v>0</v>
      </c>
      <c r="G151" s="116" t="b">
        <v>0</v>
      </c>
      <c r="H151" s="116" t="b">
        <v>0</v>
      </c>
      <c r="I151" s="116" t="b">
        <v>0</v>
      </c>
      <c r="J151" s="119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5.75" customHeight="1" x14ac:dyDescent="0.9">
      <c r="A152" s="124">
        <f>'PLANTILLA V6'!A152</f>
        <v>0</v>
      </c>
      <c r="B152" s="116">
        <f>'PLANTILLA V6'!B152</f>
        <v>0</v>
      </c>
      <c r="C152" s="125">
        <f>'PLANTILLA V6'!C152</f>
        <v>1</v>
      </c>
      <c r="D152" s="116" t="str">
        <f>'PLANTILLA V6'!D152</f>
        <v>pza</v>
      </c>
      <c r="E152" s="125">
        <v>0</v>
      </c>
      <c r="F152" s="116" t="b">
        <v>0</v>
      </c>
      <c r="G152" s="116" t="b">
        <v>0</v>
      </c>
      <c r="H152" s="116" t="b">
        <v>0</v>
      </c>
      <c r="I152" s="116" t="b">
        <v>0</v>
      </c>
      <c r="J152" s="119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5.75" customHeight="1" x14ac:dyDescent="0.9">
      <c r="A153" s="124">
        <f>'PLANTILLA V6'!A153</f>
        <v>0</v>
      </c>
      <c r="B153" s="116">
        <f>'PLANTILLA V6'!B153</f>
        <v>0</v>
      </c>
      <c r="C153" s="125">
        <f>'PLANTILLA V6'!C153</f>
        <v>1</v>
      </c>
      <c r="D153" s="116" t="str">
        <f>'PLANTILLA V6'!D153</f>
        <v>pza</v>
      </c>
      <c r="E153" s="125">
        <v>0</v>
      </c>
      <c r="F153" s="116" t="b">
        <v>0</v>
      </c>
      <c r="G153" s="116" t="b">
        <v>0</v>
      </c>
      <c r="H153" s="116" t="b">
        <v>0</v>
      </c>
      <c r="I153" s="116" t="b">
        <v>0</v>
      </c>
      <c r="J153" s="119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5.75" customHeight="1" x14ac:dyDescent="0.9">
      <c r="A154" s="124">
        <f>'PLANTILLA V6'!A154</f>
        <v>0</v>
      </c>
      <c r="B154" s="116">
        <f>'PLANTILLA V6'!B154</f>
        <v>0</v>
      </c>
      <c r="C154" s="125">
        <f>'PLANTILLA V6'!C154</f>
        <v>1</v>
      </c>
      <c r="D154" s="116" t="str">
        <f>'PLANTILLA V6'!D154</f>
        <v>pza</v>
      </c>
      <c r="E154" s="125">
        <v>0</v>
      </c>
      <c r="F154" s="116" t="b">
        <v>0</v>
      </c>
      <c r="G154" s="116" t="b">
        <v>0</v>
      </c>
      <c r="H154" s="116" t="b">
        <v>0</v>
      </c>
      <c r="I154" s="116" t="b">
        <v>0</v>
      </c>
      <c r="J154" s="119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5.75" customHeight="1" x14ac:dyDescent="0.9">
      <c r="A155" s="124">
        <f>'PLANTILLA V6'!A155</f>
        <v>0</v>
      </c>
      <c r="B155" s="116">
        <f>'PLANTILLA V6'!B155</f>
        <v>0</v>
      </c>
      <c r="C155" s="125">
        <f>'PLANTILLA V6'!C155</f>
        <v>1</v>
      </c>
      <c r="D155" s="116" t="str">
        <f>'PLANTILLA V6'!D155</f>
        <v>pza</v>
      </c>
      <c r="E155" s="125">
        <v>0</v>
      </c>
      <c r="F155" s="116" t="b">
        <v>0</v>
      </c>
      <c r="G155" s="116" t="b">
        <v>0</v>
      </c>
      <c r="H155" s="116" t="b">
        <v>0</v>
      </c>
      <c r="I155" s="116" t="b">
        <v>0</v>
      </c>
      <c r="J155" s="119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5.75" customHeight="1" x14ac:dyDescent="0.9">
      <c r="A156" s="124">
        <f>'PLANTILLA V6'!A156</f>
        <v>0</v>
      </c>
      <c r="B156" s="116">
        <f>'PLANTILLA V6'!B156</f>
        <v>0</v>
      </c>
      <c r="C156" s="125">
        <f>'PLANTILLA V6'!C156</f>
        <v>1</v>
      </c>
      <c r="D156" s="116" t="str">
        <f>'PLANTILLA V6'!D156</f>
        <v>pza</v>
      </c>
      <c r="E156" s="125">
        <v>0</v>
      </c>
      <c r="F156" s="116" t="b">
        <v>0</v>
      </c>
      <c r="G156" s="116" t="b">
        <v>0</v>
      </c>
      <c r="H156" s="116" t="b">
        <v>0</v>
      </c>
      <c r="I156" s="116" t="b">
        <v>0</v>
      </c>
      <c r="J156" s="119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5.75" customHeight="1" x14ac:dyDescent="0.9">
      <c r="A157" s="124">
        <f>'PLANTILLA V6'!A157</f>
        <v>0</v>
      </c>
      <c r="B157" s="116">
        <f>'PLANTILLA V6'!B157</f>
        <v>0</v>
      </c>
      <c r="C157" s="125">
        <f>'PLANTILLA V6'!C157</f>
        <v>1</v>
      </c>
      <c r="D157" s="116" t="str">
        <f>'PLANTILLA V6'!D157</f>
        <v>pza</v>
      </c>
      <c r="E157" s="125">
        <v>0</v>
      </c>
      <c r="F157" s="116" t="b">
        <v>0</v>
      </c>
      <c r="G157" s="116" t="b">
        <v>0</v>
      </c>
      <c r="H157" s="116" t="b">
        <v>0</v>
      </c>
      <c r="I157" s="116" t="b">
        <v>0</v>
      </c>
      <c r="J157" s="119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5.75" customHeight="1" x14ac:dyDescent="0.9">
      <c r="A158" s="124">
        <f>'PLANTILLA V6'!A158</f>
        <v>0</v>
      </c>
      <c r="B158" s="116">
        <f>'PLANTILLA V6'!B158</f>
        <v>0</v>
      </c>
      <c r="C158" s="125">
        <f>'PLANTILLA V6'!C158</f>
        <v>1</v>
      </c>
      <c r="D158" s="116" t="str">
        <f>'PLANTILLA V6'!D158</f>
        <v>pza</v>
      </c>
      <c r="E158" s="125">
        <v>0</v>
      </c>
      <c r="F158" s="116" t="b">
        <v>0</v>
      </c>
      <c r="G158" s="116" t="b">
        <v>0</v>
      </c>
      <c r="H158" s="116" t="b">
        <v>0</v>
      </c>
      <c r="I158" s="116" t="b">
        <v>0</v>
      </c>
      <c r="J158" s="119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5.75" customHeight="1" x14ac:dyDescent="0.9">
      <c r="A159" s="124">
        <f>'PLANTILLA V6'!A159</f>
        <v>0</v>
      </c>
      <c r="B159" s="116">
        <f>'PLANTILLA V6'!B159</f>
        <v>0</v>
      </c>
      <c r="C159" s="125">
        <f>'PLANTILLA V6'!C159</f>
        <v>1</v>
      </c>
      <c r="D159" s="116" t="str">
        <f>'PLANTILLA V6'!D159</f>
        <v>pza</v>
      </c>
      <c r="E159" s="125">
        <v>0</v>
      </c>
      <c r="F159" s="116" t="b">
        <v>0</v>
      </c>
      <c r="G159" s="116" t="b">
        <v>0</v>
      </c>
      <c r="H159" s="116" t="b">
        <v>0</v>
      </c>
      <c r="I159" s="116" t="b">
        <v>0</v>
      </c>
      <c r="J159" s="119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5.75" customHeight="1" x14ac:dyDescent="0.9">
      <c r="A160" s="124">
        <f>'PLANTILLA V6'!A160</f>
        <v>0</v>
      </c>
      <c r="B160" s="116">
        <f>'PLANTILLA V6'!B160</f>
        <v>0</v>
      </c>
      <c r="C160" s="125">
        <f>'PLANTILLA V6'!C160</f>
        <v>1</v>
      </c>
      <c r="D160" s="116" t="str">
        <f>'PLANTILLA V6'!D160</f>
        <v>pza</v>
      </c>
      <c r="E160" s="125">
        <v>0</v>
      </c>
      <c r="F160" s="116" t="b">
        <v>0</v>
      </c>
      <c r="G160" s="116" t="b">
        <v>0</v>
      </c>
      <c r="H160" s="116" t="b">
        <v>0</v>
      </c>
      <c r="I160" s="116" t="b">
        <v>0</v>
      </c>
      <c r="J160" s="119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5.75" customHeight="1" x14ac:dyDescent="0.9">
      <c r="A161" s="171" t="str">
        <f>'PLANTILLA V6'!A161</f>
        <v>Estuche Individual</v>
      </c>
      <c r="B161" s="141"/>
      <c r="C161" s="125"/>
      <c r="D161" s="116"/>
      <c r="E161" s="125"/>
      <c r="F161" s="122"/>
      <c r="G161" s="122"/>
      <c r="H161" s="122"/>
      <c r="I161" s="122"/>
      <c r="J161" s="123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22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5.75" customHeight="1" x14ac:dyDescent="0.9">
      <c r="A162" s="124" t="str">
        <f>'PLANTILLA V6'!A162</f>
        <v>In</v>
      </c>
      <c r="B162" s="124" t="str">
        <f>'PLANTILLA V6'!B162</f>
        <v>Lápiz</v>
      </c>
      <c r="C162" s="125">
        <f>'PLANTILLA V6'!C162</f>
        <v>1</v>
      </c>
      <c r="D162" s="116" t="str">
        <f>'PLANTILLA V6'!D162</f>
        <v>pza</v>
      </c>
      <c r="E162" s="125">
        <v>0</v>
      </c>
      <c r="F162" s="116" t="b">
        <v>1</v>
      </c>
      <c r="G162" s="116" t="b">
        <v>0</v>
      </c>
      <c r="H162" s="116" t="b">
        <v>0</v>
      </c>
      <c r="I162" s="116" t="b">
        <v>0</v>
      </c>
      <c r="J162" s="119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15.75" customHeight="1" x14ac:dyDescent="0.9">
      <c r="A163" s="124" t="str">
        <f>'PLANTILLA V6'!A163</f>
        <v>In</v>
      </c>
      <c r="B163" s="124" t="str">
        <f>'PLANTILLA V6'!B163</f>
        <v>Goma</v>
      </c>
      <c r="C163" s="125">
        <f>'PLANTILLA V6'!C163</f>
        <v>1</v>
      </c>
      <c r="D163" s="116" t="str">
        <f>'PLANTILLA V6'!D163</f>
        <v>pza</v>
      </c>
      <c r="E163" s="125">
        <v>0</v>
      </c>
      <c r="F163" s="116" t="b">
        <v>1</v>
      </c>
      <c r="G163" s="116" t="b">
        <v>0</v>
      </c>
      <c r="H163" s="116" t="b">
        <v>0</v>
      </c>
      <c r="I163" s="116" t="b">
        <v>0</v>
      </c>
      <c r="J163" s="119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15.75" customHeight="1" x14ac:dyDescent="0.9">
      <c r="A164" s="124" t="str">
        <f>'PLANTILLA V6'!A164</f>
        <v>In</v>
      </c>
      <c r="B164" s="124" t="str">
        <f>'PLANTILLA V6'!B164</f>
        <v>Sacapuntas</v>
      </c>
      <c r="C164" s="125">
        <f>'PLANTILLA V6'!C164</f>
        <v>1</v>
      </c>
      <c r="D164" s="116" t="str">
        <f>'PLANTILLA V6'!D164</f>
        <v>pza</v>
      </c>
      <c r="E164" s="125">
        <v>0</v>
      </c>
      <c r="F164" s="116" t="b">
        <v>1</v>
      </c>
      <c r="G164" s="116" t="b">
        <v>0</v>
      </c>
      <c r="H164" s="116" t="b">
        <v>0</v>
      </c>
      <c r="I164" s="116" t="b">
        <v>0</v>
      </c>
      <c r="J164" s="119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15.75" customHeight="1" x14ac:dyDescent="0.9">
      <c r="A165" s="124" t="str">
        <f>'PLANTILLA V6'!A165</f>
        <v>In</v>
      </c>
      <c r="B165" s="124" t="str">
        <f>'PLANTILLA V6'!B165</f>
        <v>Bolígrafo</v>
      </c>
      <c r="C165" s="125">
        <f>'PLANTILLA V6'!C165</f>
        <v>1</v>
      </c>
      <c r="D165" s="116" t="str">
        <f>'PLANTILLA V6'!D165</f>
        <v>pza</v>
      </c>
      <c r="E165" s="125">
        <v>0</v>
      </c>
      <c r="F165" s="116" t="b">
        <v>1</v>
      </c>
      <c r="G165" s="116" t="b">
        <v>0</v>
      </c>
      <c r="H165" s="116" t="b">
        <v>0</v>
      </c>
      <c r="I165" s="116" t="b">
        <v>0</v>
      </c>
      <c r="J165" s="119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5.75" customHeight="1" x14ac:dyDescent="0.9">
      <c r="A166" s="124" t="str">
        <f>'PLANTILLA V6'!A166</f>
        <v>In</v>
      </c>
      <c r="B166" s="124" t="str">
        <f>'PLANTILLA V6'!B166</f>
        <v>Tijeras</v>
      </c>
      <c r="C166" s="125">
        <f>'PLANTILLA V6'!C166</f>
        <v>1</v>
      </c>
      <c r="D166" s="116" t="str">
        <f>'PLANTILLA V6'!D166</f>
        <v>pza</v>
      </c>
      <c r="E166" s="125">
        <v>0</v>
      </c>
      <c r="F166" s="116" t="b">
        <v>1</v>
      </c>
      <c r="G166" s="116" t="b">
        <v>0</v>
      </c>
      <c r="H166" s="116" t="b">
        <v>0</v>
      </c>
      <c r="I166" s="116" t="b">
        <v>0</v>
      </c>
      <c r="J166" s="119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5.75" customHeight="1" x14ac:dyDescent="0.9">
      <c r="A167" s="124" t="str">
        <f>'PLANTILLA V6'!A167</f>
        <v>In</v>
      </c>
      <c r="B167" s="124" t="str">
        <f>'PLANTILLA V6'!B167</f>
        <v>Pegamento en barra (Pritt) de 8 g</v>
      </c>
      <c r="C167" s="125">
        <f>'PLANTILLA V6'!C167</f>
        <v>1</v>
      </c>
      <c r="D167" s="116" t="str">
        <f>'PLANTILLA V6'!D167</f>
        <v>pza</v>
      </c>
      <c r="E167" s="125">
        <v>0</v>
      </c>
      <c r="F167" s="116" t="b">
        <v>1</v>
      </c>
      <c r="G167" s="116" t="b">
        <v>0</v>
      </c>
      <c r="H167" s="116" t="b">
        <v>0</v>
      </c>
      <c r="I167" s="116" t="b">
        <v>0</v>
      </c>
      <c r="J167" s="119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15.75" customHeight="1" x14ac:dyDescent="0.9">
      <c r="A168" s="124" t="str">
        <f>'PLANTILLA V6'!A168</f>
        <v>In</v>
      </c>
      <c r="B168" s="124" t="str">
        <f>'PLANTILLA V6'!B168</f>
        <v>Caja de 12 colores de madera</v>
      </c>
      <c r="C168" s="125">
        <f>'PLANTILLA V6'!C168</f>
        <v>1</v>
      </c>
      <c r="D168" s="116" t="str">
        <f>'PLANTILLA V6'!D168</f>
        <v>caja</v>
      </c>
      <c r="E168" s="125">
        <v>0</v>
      </c>
      <c r="F168" s="116" t="b">
        <v>1</v>
      </c>
      <c r="G168" s="116" t="b">
        <v>0</v>
      </c>
      <c r="H168" s="116" t="b">
        <v>0</v>
      </c>
      <c r="I168" s="116" t="b">
        <v>0</v>
      </c>
      <c r="J168" s="119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spans="1:26" ht="15.75" customHeight="1" x14ac:dyDescent="0.9">
      <c r="A169" s="124" t="str">
        <f>'PLANTILLA V6'!A169</f>
        <v>In</v>
      </c>
      <c r="B169" s="124" t="str">
        <f>'PLANTILLA V6'!B169</f>
        <v>Plumón marcador permanente punto fino (Sharpie)</v>
      </c>
      <c r="C169" s="125">
        <f>'PLANTILLA V6'!C169</f>
        <v>1</v>
      </c>
      <c r="D169" s="116" t="str">
        <f>'PLANTILLA V6'!D169</f>
        <v>pza</v>
      </c>
      <c r="E169" s="125">
        <v>0</v>
      </c>
      <c r="F169" s="116" t="b">
        <v>1</v>
      </c>
      <c r="G169" s="116" t="b">
        <v>0</v>
      </c>
      <c r="H169" s="116" t="b">
        <v>0</v>
      </c>
      <c r="I169" s="116" t="b">
        <v>0</v>
      </c>
      <c r="J169" s="119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5.75" customHeight="1" x14ac:dyDescent="0.9">
      <c r="A170" s="124" t="str">
        <f>'PLANTILLA V6'!A170</f>
        <v>In</v>
      </c>
      <c r="B170" s="124" t="str">
        <f>'PLANTILLA V6'!B170</f>
        <v xml:space="preserve">Juego de geometría (regla, escuadra 45°,  escuadra 60°, 1 compás, transportador) </v>
      </c>
      <c r="C170" s="125">
        <f>'PLANTILLA V6'!C170</f>
        <v>1</v>
      </c>
      <c r="D170" s="116" t="str">
        <f>'PLANTILLA V6'!D170</f>
        <v>juego</v>
      </c>
      <c r="E170" s="125">
        <v>0</v>
      </c>
      <c r="F170" s="116" t="b">
        <v>1</v>
      </c>
      <c r="G170" s="116" t="b">
        <v>0</v>
      </c>
      <c r="H170" s="116" t="b">
        <v>0</v>
      </c>
      <c r="I170" s="116" t="b">
        <v>0</v>
      </c>
      <c r="J170" s="119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5.75" customHeight="1" x14ac:dyDescent="0.9">
      <c r="A171" s="70" t="str">
        <f>'PLANTILLA V6'!A171</f>
        <v>In</v>
      </c>
      <c r="B171" s="70" t="str">
        <f>'PLANTILLA V6'!B171</f>
        <v>Plumón negro de base agua punta gruesa (aquacolor)</v>
      </c>
      <c r="C171" s="37">
        <f>'PLANTILLA V6'!C171</f>
        <v>1</v>
      </c>
      <c r="D171" s="74" t="str">
        <f>'PLANTILLA V6'!D171</f>
        <v>pza</v>
      </c>
      <c r="E171" s="37">
        <v>1</v>
      </c>
      <c r="F171" s="74" t="b">
        <v>0</v>
      </c>
      <c r="G171" s="74" t="b">
        <v>0</v>
      </c>
      <c r="H171" s="74" t="b">
        <v>1</v>
      </c>
      <c r="I171" s="74" t="b">
        <v>0</v>
      </c>
      <c r="J171" s="119" cm="1">
        <f t="array" ref="J171">_xlfn.IFS(LEN(A171)&gt;2,A172,SUM(E171:I171)=0,0,F171,$F$7*F171*E171,G171,$G$7*G171*E171,AND(H171,A171="Co"),$H$7*H171*E171,AND(H171,A171="Re"),$H$7*H171*E171,H171,$J$7*H171*E171,I171,$I$7*I171*E171)</f>
        <v>5.75</v>
      </c>
      <c r="K171" s="9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 x14ac:dyDescent="0.9">
      <c r="A172" s="124" t="str">
        <f>'PLANTILLA V6'!A172</f>
        <v>In</v>
      </c>
      <c r="B172" s="124" t="str">
        <f>'PLANTILLA V6'!B172</f>
        <v>Juego de crayones (10 piezas)</v>
      </c>
      <c r="C172" s="125">
        <f>'PLANTILLA V6'!C172</f>
        <v>1</v>
      </c>
      <c r="D172" s="116" t="str">
        <f>'PLANTILLA V6'!D172</f>
        <v>pza</v>
      </c>
      <c r="E172" s="125">
        <v>0</v>
      </c>
      <c r="F172" s="116" t="b">
        <v>0</v>
      </c>
      <c r="G172" s="116" t="b">
        <v>0</v>
      </c>
      <c r="H172" s="116" t="b">
        <v>0</v>
      </c>
      <c r="I172" s="116" t="b">
        <v>0</v>
      </c>
      <c r="J172" s="119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22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15.75" customHeight="1" x14ac:dyDescent="0.9">
      <c r="A173" s="124" t="str">
        <f>'PLANTILLA V6'!A173</f>
        <v>In</v>
      </c>
      <c r="B173" s="124" t="str">
        <f>'PLANTILLA V6'!B173</f>
        <v>Caja de plumones base agua punta gruesa (tipo aquacolor)</v>
      </c>
      <c r="C173" s="125">
        <f>'PLANTILLA V6'!C173</f>
        <v>1</v>
      </c>
      <c r="D173" s="116" t="str">
        <f>'PLANTILLA V6'!D173</f>
        <v>pza</v>
      </c>
      <c r="E173" s="125">
        <v>0</v>
      </c>
      <c r="F173" s="116" t="b">
        <v>0</v>
      </c>
      <c r="G173" s="116" t="b">
        <v>0</v>
      </c>
      <c r="H173" s="116" t="b">
        <v>0</v>
      </c>
      <c r="I173" s="116" t="b">
        <v>0</v>
      </c>
      <c r="J173" s="119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22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5.75" customHeight="1" x14ac:dyDescent="0.9">
      <c r="A174" s="124">
        <f>'PLANTILLA V6'!A174</f>
        <v>0</v>
      </c>
      <c r="B174" s="124">
        <f>'PLANTILLA V6'!B174</f>
        <v>0</v>
      </c>
      <c r="C174" s="125">
        <f>'PLANTILLA V6'!C174</f>
        <v>1</v>
      </c>
      <c r="D174" s="116" t="str">
        <f>'PLANTILLA V6'!D174</f>
        <v>pza</v>
      </c>
      <c r="E174" s="125">
        <v>0</v>
      </c>
      <c r="F174" s="116" t="b">
        <v>0</v>
      </c>
      <c r="G174" s="116" t="b">
        <v>0</v>
      </c>
      <c r="H174" s="116" t="b">
        <v>0</v>
      </c>
      <c r="I174" s="116" t="b">
        <v>0</v>
      </c>
      <c r="J174" s="119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22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5.75" customHeight="1" x14ac:dyDescent="0.9">
      <c r="A175" s="124">
        <f>'PLANTILLA V6'!A175</f>
        <v>0</v>
      </c>
      <c r="B175" s="124">
        <f>'PLANTILLA V6'!B175</f>
        <v>0</v>
      </c>
      <c r="C175" s="125">
        <f>'PLANTILLA V6'!C175</f>
        <v>1</v>
      </c>
      <c r="D175" s="116" t="str">
        <f>'PLANTILLA V6'!D175</f>
        <v>pza</v>
      </c>
      <c r="E175" s="125">
        <v>0</v>
      </c>
      <c r="F175" s="116" t="b">
        <v>0</v>
      </c>
      <c r="G175" s="116" t="b">
        <v>0</v>
      </c>
      <c r="H175" s="116" t="b">
        <v>0</v>
      </c>
      <c r="I175" s="116" t="b">
        <v>0</v>
      </c>
      <c r="J175" s="119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22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5.75" customHeight="1" x14ac:dyDescent="0.9">
      <c r="A176" s="124">
        <f>'PLANTILLA V6'!A176</f>
        <v>0</v>
      </c>
      <c r="B176" s="124">
        <f>'PLANTILLA V6'!B176</f>
        <v>0</v>
      </c>
      <c r="C176" s="125">
        <f>'PLANTILLA V6'!C176</f>
        <v>1</v>
      </c>
      <c r="D176" s="116" t="str">
        <f>'PLANTILLA V6'!D176</f>
        <v>pza</v>
      </c>
      <c r="E176" s="125">
        <v>0</v>
      </c>
      <c r="F176" s="116" t="b">
        <v>0</v>
      </c>
      <c r="G176" s="116" t="b">
        <v>0</v>
      </c>
      <c r="H176" s="116" t="b">
        <v>0</v>
      </c>
      <c r="I176" s="116" t="b">
        <v>0</v>
      </c>
      <c r="J176" s="119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22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5.75" customHeight="1" x14ac:dyDescent="0.9">
      <c r="A177" s="112">
        <f>'PLANTILLA V6'!A177</f>
        <v>0</v>
      </c>
      <c r="B177" s="124">
        <f>'PLANTILLA V6'!B177</f>
        <v>0</v>
      </c>
      <c r="C177" s="125">
        <f>'PLANTILLA V6'!C177</f>
        <v>1</v>
      </c>
      <c r="D177" s="116" t="str">
        <f>'PLANTILLA V6'!D177</f>
        <v>pza</v>
      </c>
      <c r="E177" s="125">
        <v>0</v>
      </c>
      <c r="F177" s="116" t="b">
        <v>0</v>
      </c>
      <c r="G177" s="116" t="b">
        <v>0</v>
      </c>
      <c r="H177" s="116" t="b">
        <v>0</v>
      </c>
      <c r="I177" s="116" t="b">
        <v>0</v>
      </c>
      <c r="J177" s="119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22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5.75" customHeight="1" x14ac:dyDescent="0.9">
      <c r="A178" s="112">
        <f>'PLANTILLA V6'!A178</f>
        <v>0</v>
      </c>
      <c r="B178" s="124">
        <f>'PLANTILLA V6'!B178</f>
        <v>0</v>
      </c>
      <c r="C178" s="125">
        <f>'PLANTILLA V6'!C178</f>
        <v>1</v>
      </c>
      <c r="D178" s="116" t="str">
        <f>'PLANTILLA V6'!D178</f>
        <v>pza</v>
      </c>
      <c r="E178" s="125">
        <v>0</v>
      </c>
      <c r="F178" s="116" t="b">
        <v>0</v>
      </c>
      <c r="G178" s="116" t="b">
        <v>0</v>
      </c>
      <c r="H178" s="116" t="b">
        <v>0</v>
      </c>
      <c r="I178" s="116" t="b">
        <v>0</v>
      </c>
      <c r="J178" s="119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22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5.75" customHeight="1" x14ac:dyDescent="0.9">
      <c r="A179" s="112">
        <f>'PLANTILLA V6'!A179</f>
        <v>0</v>
      </c>
      <c r="B179" s="124">
        <f>'PLANTILLA V6'!B179</f>
        <v>0</v>
      </c>
      <c r="C179" s="125">
        <f>'PLANTILLA V6'!C179</f>
        <v>1</v>
      </c>
      <c r="D179" s="116" t="str">
        <f>'PLANTILLA V6'!D179</f>
        <v>pza</v>
      </c>
      <c r="E179" s="125">
        <v>0</v>
      </c>
      <c r="F179" s="116" t="b">
        <v>0</v>
      </c>
      <c r="G179" s="116" t="b">
        <v>0</v>
      </c>
      <c r="H179" s="116" t="b">
        <v>0</v>
      </c>
      <c r="I179" s="116" t="b">
        <v>0</v>
      </c>
      <c r="J179" s="119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22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5.75" customHeight="1" x14ac:dyDescent="0.9">
      <c r="A180" s="112">
        <f>'PLANTILLA V6'!A180</f>
        <v>0</v>
      </c>
      <c r="B180" s="124">
        <f>'PLANTILLA V6'!B180</f>
        <v>0</v>
      </c>
      <c r="C180" s="125">
        <f>'PLANTILLA V6'!C180</f>
        <v>1</v>
      </c>
      <c r="D180" s="116" t="str">
        <f>'PLANTILLA V6'!D180</f>
        <v>pza</v>
      </c>
      <c r="E180" s="125">
        <v>0</v>
      </c>
      <c r="F180" s="116" t="b">
        <v>0</v>
      </c>
      <c r="G180" s="116" t="b">
        <v>0</v>
      </c>
      <c r="H180" s="116" t="b">
        <v>0</v>
      </c>
      <c r="I180" s="116" t="b">
        <v>0</v>
      </c>
      <c r="J180" s="119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22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5.75" customHeight="1" x14ac:dyDescent="0.9">
      <c r="A181" s="112">
        <f>'PLANTILLA V6'!A181</f>
        <v>0</v>
      </c>
      <c r="B181" s="124">
        <f>'PLANTILLA V6'!B181</f>
        <v>0</v>
      </c>
      <c r="C181" s="125">
        <f>'PLANTILLA V6'!C181</f>
        <v>1</v>
      </c>
      <c r="D181" s="116" t="str">
        <f>'PLANTILLA V6'!D181</f>
        <v>pza</v>
      </c>
      <c r="E181" s="125">
        <v>0</v>
      </c>
      <c r="F181" s="116" t="b">
        <v>0</v>
      </c>
      <c r="G181" s="116" t="b">
        <v>0</v>
      </c>
      <c r="H181" s="116" t="b">
        <v>0</v>
      </c>
      <c r="I181" s="116" t="b">
        <v>0</v>
      </c>
      <c r="J181" s="119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22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5.75" customHeight="1" x14ac:dyDescent="0.9">
      <c r="A182" s="112">
        <f>'PLANTILLA V6'!A182</f>
        <v>0</v>
      </c>
      <c r="B182" s="124">
        <f>'PLANTILLA V6'!B182</f>
        <v>0</v>
      </c>
      <c r="C182" s="125">
        <f>'PLANTILLA V6'!C182</f>
        <v>1</v>
      </c>
      <c r="D182" s="116" t="str">
        <f>'PLANTILLA V6'!D182</f>
        <v>pza</v>
      </c>
      <c r="E182" s="125">
        <v>0</v>
      </c>
      <c r="F182" s="116" t="b">
        <v>0</v>
      </c>
      <c r="G182" s="116" t="b">
        <v>0</v>
      </c>
      <c r="H182" s="116" t="b">
        <v>0</v>
      </c>
      <c r="I182" s="116" t="b">
        <v>0</v>
      </c>
      <c r="J182" s="119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22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5.75" customHeight="1" x14ac:dyDescent="0.9">
      <c r="A183" s="112">
        <f>'PLANTILLA V6'!A183</f>
        <v>0</v>
      </c>
      <c r="B183" s="124">
        <f>'PLANTILLA V6'!B183</f>
        <v>0</v>
      </c>
      <c r="C183" s="125">
        <f>'PLANTILLA V6'!C183</f>
        <v>1</v>
      </c>
      <c r="D183" s="116" t="str">
        <f>'PLANTILLA V6'!D183</f>
        <v>pza</v>
      </c>
      <c r="E183" s="125">
        <v>0</v>
      </c>
      <c r="F183" s="116" t="b">
        <v>0</v>
      </c>
      <c r="G183" s="116" t="b">
        <v>0</v>
      </c>
      <c r="H183" s="116" t="b">
        <v>0</v>
      </c>
      <c r="I183" s="116" t="b">
        <v>0</v>
      </c>
      <c r="J183" s="119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22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5.75" customHeight="1" x14ac:dyDescent="0.9">
      <c r="A184" s="112">
        <f>'PLANTILLA V6'!A184</f>
        <v>0</v>
      </c>
      <c r="B184" s="124">
        <f>'PLANTILLA V6'!B184</f>
        <v>0</v>
      </c>
      <c r="C184" s="125">
        <f>'PLANTILLA V6'!C184</f>
        <v>1</v>
      </c>
      <c r="D184" s="116" t="str">
        <f>'PLANTILLA V6'!D184</f>
        <v>pza</v>
      </c>
      <c r="E184" s="125">
        <v>0</v>
      </c>
      <c r="F184" s="116" t="b">
        <v>0</v>
      </c>
      <c r="G184" s="116" t="b">
        <v>0</v>
      </c>
      <c r="H184" s="116" t="b">
        <v>0</v>
      </c>
      <c r="I184" s="116" t="b">
        <v>0</v>
      </c>
      <c r="J184" s="119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22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5.75" customHeight="1" x14ac:dyDescent="0.9">
      <c r="A185" s="171" t="str">
        <f>'PLANTILLA V6'!A185</f>
        <v>Materiales Consumibles</v>
      </c>
      <c r="B185" s="141"/>
      <c r="C185" s="125">
        <f>'PLANTILLA V6'!C185</f>
        <v>0</v>
      </c>
      <c r="D185" s="116"/>
      <c r="E185" s="125"/>
      <c r="F185" s="116"/>
      <c r="G185" s="116"/>
      <c r="H185" s="116"/>
      <c r="I185" s="116"/>
      <c r="J185" s="123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22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5.75" customHeight="1" x14ac:dyDescent="0.9">
      <c r="A186" s="124" t="str">
        <f>'PLANTILLA V6'!A186</f>
        <v>Co</v>
      </c>
      <c r="B186" s="124" t="str">
        <f>'PLANTILLA V6'!B186</f>
        <v>MDF 3 mm de espesor de 30 x 30 cm</v>
      </c>
      <c r="C186" s="125">
        <f>'PLANTILLA V6'!C186</f>
        <v>1</v>
      </c>
      <c r="D186" s="116" t="str">
        <f>'PLANTILLA V6'!D186</f>
        <v>pza</v>
      </c>
      <c r="E186" s="125">
        <v>0</v>
      </c>
      <c r="F186" s="116" t="b">
        <v>0</v>
      </c>
      <c r="G186" s="116" t="b">
        <v>0</v>
      </c>
      <c r="H186" s="116" t="b">
        <v>0</v>
      </c>
      <c r="I186" s="116" t="b">
        <v>0</v>
      </c>
      <c r="J186" s="119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5.75" customHeight="1" x14ac:dyDescent="0.9">
      <c r="A187" s="124" t="str">
        <f>'PLANTILLA V6'!A187</f>
        <v>Co</v>
      </c>
      <c r="B187" s="124" t="str">
        <f>'PLANTILLA V6'!B187</f>
        <v>Cartulina blanca</v>
      </c>
      <c r="C187" s="125">
        <f>'PLANTILLA V6'!C187</f>
        <v>1</v>
      </c>
      <c r="D187" s="116" t="str">
        <f>'PLANTILLA V6'!D187</f>
        <v>pza</v>
      </c>
      <c r="E187" s="125">
        <v>0</v>
      </c>
      <c r="F187" s="116" t="b">
        <v>0</v>
      </c>
      <c r="G187" s="116" t="b">
        <v>0</v>
      </c>
      <c r="H187" s="116" t="b">
        <v>0</v>
      </c>
      <c r="I187" s="116" t="b">
        <v>0</v>
      </c>
      <c r="J187" s="119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5.75" customHeight="1" x14ac:dyDescent="0.9">
      <c r="A188" s="124" t="str">
        <f>'PLANTILLA V6'!A188</f>
        <v>Co</v>
      </c>
      <c r="B188" s="124" t="str">
        <f>'PLANTILLA V6'!B188</f>
        <v>Hojas blancas tamaño carta</v>
      </c>
      <c r="C188" s="125">
        <f>'PLANTILLA V6'!C188</f>
        <v>1</v>
      </c>
      <c r="D188" s="116" t="str">
        <f>'PLANTILLA V6'!D188</f>
        <v>hoja</v>
      </c>
      <c r="E188" s="125">
        <v>0</v>
      </c>
      <c r="F188" s="116" t="b">
        <v>0</v>
      </c>
      <c r="G188" s="116" t="b">
        <v>0</v>
      </c>
      <c r="H188" s="116" t="b">
        <v>0</v>
      </c>
      <c r="I188" s="116" t="b">
        <v>0</v>
      </c>
      <c r="J188" s="119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</row>
    <row r="189" spans="1:26" ht="15.75" customHeight="1" x14ac:dyDescent="0.9">
      <c r="A189" s="124" t="str">
        <f>'PLANTILLA V6'!A189</f>
        <v>Co</v>
      </c>
      <c r="B189" s="124" t="str">
        <f>'PLANTILLA V6'!B189</f>
        <v>Hojas de colores (varios) tamaño carta</v>
      </c>
      <c r="C189" s="125">
        <f>'PLANTILLA V6'!C189</f>
        <v>1</v>
      </c>
      <c r="D189" s="116" t="str">
        <f>'PLANTILLA V6'!D189</f>
        <v>hoja</v>
      </c>
      <c r="E189" s="125">
        <v>0</v>
      </c>
      <c r="F189" s="116" t="b">
        <v>0</v>
      </c>
      <c r="G189" s="116" t="b">
        <v>0</v>
      </c>
      <c r="H189" s="116" t="b">
        <v>0</v>
      </c>
      <c r="I189" s="116" t="b">
        <v>0</v>
      </c>
      <c r="J189" s="119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</row>
    <row r="190" spans="1:26" ht="15.75" customHeight="1" x14ac:dyDescent="0.9">
      <c r="A190" s="124" t="str">
        <f>'PLANTILLA V6'!A190</f>
        <v>Co</v>
      </c>
      <c r="B190" s="124" t="str">
        <f>'PLANTILLA V6'!B190</f>
        <v>Post-it</v>
      </c>
      <c r="C190" s="125">
        <f>'PLANTILLA V6'!C190</f>
        <v>1</v>
      </c>
      <c r="D190" s="116" t="str">
        <f>'PLANTILLA V6'!D190</f>
        <v>bloc de 100 hojas</v>
      </c>
      <c r="E190" s="125">
        <v>0</v>
      </c>
      <c r="F190" s="116" t="b">
        <v>0</v>
      </c>
      <c r="G190" s="116" t="b">
        <v>0</v>
      </c>
      <c r="H190" s="116" t="b">
        <v>0</v>
      </c>
      <c r="I190" s="116" t="b">
        <v>0</v>
      </c>
      <c r="J190" s="119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5.75" customHeight="1" x14ac:dyDescent="0.9">
      <c r="A191" s="124" t="str">
        <f>'PLANTILLA V6'!A191</f>
        <v>Co</v>
      </c>
      <c r="B191" s="124" t="str">
        <f>'PLANTILLA V6'!B191</f>
        <v>Fomi tamaño carta</v>
      </c>
      <c r="C191" s="125">
        <f>'PLANTILLA V6'!C191</f>
        <v>1</v>
      </c>
      <c r="D191" s="116" t="str">
        <f>'PLANTILLA V6'!D191</f>
        <v>hoja</v>
      </c>
      <c r="E191" s="125">
        <v>0</v>
      </c>
      <c r="F191" s="116" t="b">
        <v>0</v>
      </c>
      <c r="G191" s="116" t="b">
        <v>0</v>
      </c>
      <c r="H191" s="116" t="b">
        <v>0</v>
      </c>
      <c r="I191" s="116" t="b">
        <v>0</v>
      </c>
      <c r="J191" s="119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5.75" customHeight="1" x14ac:dyDescent="0.9">
      <c r="A192" s="124" t="str">
        <f>'PLANTILLA V6'!A192</f>
        <v>Co</v>
      </c>
      <c r="B192" s="124" t="str">
        <f>'PLANTILLA V6'!B192</f>
        <v>Papel aluminio</v>
      </c>
      <c r="C192" s="125">
        <f>'PLANTILLA V6'!C192</f>
        <v>1</v>
      </c>
      <c r="D192" s="116" t="str">
        <f>'PLANTILLA V6'!D192</f>
        <v>rollo</v>
      </c>
      <c r="E192" s="125">
        <v>0</v>
      </c>
      <c r="F192" s="116" t="b">
        <v>0</v>
      </c>
      <c r="G192" s="116" t="b">
        <v>0</v>
      </c>
      <c r="H192" s="116" t="b">
        <v>0</v>
      </c>
      <c r="I192" s="116" t="b">
        <v>0</v>
      </c>
      <c r="J192" s="119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5.75" customHeight="1" x14ac:dyDescent="0.9">
      <c r="A193" s="124" t="str">
        <f>'PLANTILLA V6'!A193</f>
        <v>Co</v>
      </c>
      <c r="B193" s="124" t="str">
        <f>'PLANTILLA V6'!B193</f>
        <v>Abatelenguas (palitos planos) 15 cm largo x 18 mm ancho</v>
      </c>
      <c r="C193" s="125">
        <f>'PLANTILLA V6'!C193</f>
        <v>1</v>
      </c>
      <c r="D193" s="116" t="str">
        <f>'PLANTILLA V6'!D193</f>
        <v>pza</v>
      </c>
      <c r="E193" s="125">
        <v>0</v>
      </c>
      <c r="F193" s="116" t="b">
        <v>0</v>
      </c>
      <c r="G193" s="116" t="b">
        <v>0</v>
      </c>
      <c r="H193" s="116" t="b">
        <v>0</v>
      </c>
      <c r="I193" s="116" t="b">
        <v>0</v>
      </c>
      <c r="J193" s="119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5.75" customHeight="1" x14ac:dyDescent="0.9">
      <c r="A194" s="124" t="str">
        <f>'PLANTILLA V6'!A194</f>
        <v>Co</v>
      </c>
      <c r="B194" s="124" t="str">
        <f>'PLANTILLA V6'!B194</f>
        <v xml:space="preserve">Palito de madera redondo 60 largo x 1 cm de diámetro </v>
      </c>
      <c r="C194" s="125">
        <f>'PLANTILLA V6'!C194</f>
        <v>1</v>
      </c>
      <c r="D194" s="116" t="str">
        <f>'PLANTILLA V6'!D194</f>
        <v>pza</v>
      </c>
      <c r="E194" s="125">
        <v>0</v>
      </c>
      <c r="F194" s="116" t="b">
        <v>0</v>
      </c>
      <c r="G194" s="116" t="b">
        <v>0</v>
      </c>
      <c r="H194" s="116" t="b">
        <v>0</v>
      </c>
      <c r="I194" s="116" t="b">
        <v>0</v>
      </c>
      <c r="J194" s="119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5.75" customHeight="1" x14ac:dyDescent="0.9">
      <c r="A195" s="124" t="str">
        <f>'PLANTILLA V6'!A195</f>
        <v>Co</v>
      </c>
      <c r="B195" s="124" t="str">
        <f>'PLANTILLA V6'!B195</f>
        <v xml:space="preserve">Palito de madera redondo 30 largo x 1 cm de diámetro  </v>
      </c>
      <c r="C195" s="125">
        <f>'PLANTILLA V6'!C195</f>
        <v>1</v>
      </c>
      <c r="D195" s="116" t="str">
        <f>'PLANTILLA V6'!D195</f>
        <v>pza</v>
      </c>
      <c r="E195" s="125">
        <v>0</v>
      </c>
      <c r="F195" s="116" t="b">
        <v>0</v>
      </c>
      <c r="G195" s="116" t="b">
        <v>0</v>
      </c>
      <c r="H195" s="116" t="b">
        <v>0</v>
      </c>
      <c r="I195" s="116" t="b">
        <v>0</v>
      </c>
      <c r="J195" s="119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5.75" customHeight="1" x14ac:dyDescent="0.9">
      <c r="A196" s="124" t="str">
        <f>'PLANTILLA V6'!A196</f>
        <v>Co</v>
      </c>
      <c r="B196" s="127" t="str">
        <f>'PLANTILLA V6'!B196</f>
        <v>Cuerda</v>
      </c>
      <c r="C196" s="125">
        <f>'PLANTILLA V6'!C196</f>
        <v>1</v>
      </c>
      <c r="D196" s="116" t="str">
        <f>'PLANTILLA V6'!D196</f>
        <v>metro</v>
      </c>
      <c r="E196" s="125">
        <v>0</v>
      </c>
      <c r="F196" s="116" t="b">
        <v>0</v>
      </c>
      <c r="G196" s="116" t="b">
        <v>0</v>
      </c>
      <c r="H196" s="116" t="b">
        <v>0</v>
      </c>
      <c r="I196" s="116" t="b">
        <v>0</v>
      </c>
      <c r="J196" s="119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5.75" customHeight="1" x14ac:dyDescent="0.9">
      <c r="A197" s="124" t="str">
        <f>'PLANTILLA V6'!A197</f>
        <v>Co</v>
      </c>
      <c r="B197" s="127" t="str">
        <f>'PLANTILLA V6'!B197</f>
        <v>Hilo de coser</v>
      </c>
      <c r="C197" s="125">
        <f>'PLANTILLA V6'!C197</f>
        <v>1</v>
      </c>
      <c r="D197" s="116" t="str">
        <f>'PLANTILLA V6'!D197</f>
        <v>carrete</v>
      </c>
      <c r="E197" s="125">
        <v>0</v>
      </c>
      <c r="F197" s="116" t="b">
        <v>0</v>
      </c>
      <c r="G197" s="116" t="b">
        <v>0</v>
      </c>
      <c r="H197" s="116" t="b">
        <v>0</v>
      </c>
      <c r="I197" s="116" t="b">
        <v>0</v>
      </c>
      <c r="J197" s="119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5.75" customHeight="1" x14ac:dyDescent="0.9">
      <c r="A198" s="124" t="str">
        <f>'PLANTILLA V6'!A198</f>
        <v>Co</v>
      </c>
      <c r="B198" s="127" t="str">
        <f>'PLANTILLA V6'!B198</f>
        <v>Estambre</v>
      </c>
      <c r="C198" s="125">
        <f>'PLANTILLA V6'!C198</f>
        <v>1</v>
      </c>
      <c r="D198" s="116" t="str">
        <f>'PLANTILLA V6'!D198</f>
        <v>metro</v>
      </c>
      <c r="E198" s="125">
        <v>0</v>
      </c>
      <c r="F198" s="116" t="b">
        <v>0</v>
      </c>
      <c r="G198" s="116" t="b">
        <v>0</v>
      </c>
      <c r="H198" s="116" t="b">
        <v>0</v>
      </c>
      <c r="I198" s="116" t="b">
        <v>0</v>
      </c>
      <c r="J198" s="119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5.75" customHeight="1" x14ac:dyDescent="0.9">
      <c r="A199" s="124" t="str">
        <f>'PLANTILLA V6'!A199</f>
        <v>Co</v>
      </c>
      <c r="B199" s="124" t="str">
        <f>'PLANTILLA V6'!B199</f>
        <v>Globos de tamaño # 9</v>
      </c>
      <c r="C199" s="125">
        <f>'PLANTILLA V6'!C199</f>
        <v>1</v>
      </c>
      <c r="D199" s="116" t="str">
        <f>'PLANTILLA V6'!D199</f>
        <v>pza</v>
      </c>
      <c r="E199" s="125">
        <v>0</v>
      </c>
      <c r="F199" s="116" t="b">
        <v>0</v>
      </c>
      <c r="G199" s="116" t="b">
        <v>0</v>
      </c>
      <c r="H199" s="116" t="b">
        <v>0</v>
      </c>
      <c r="I199" s="116" t="b">
        <v>0</v>
      </c>
      <c r="J199" s="119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5.75" customHeight="1" x14ac:dyDescent="0.9">
      <c r="A200" s="124" t="str">
        <f>'PLANTILLA V6'!A200</f>
        <v>Co</v>
      </c>
      <c r="B200" s="124" t="str">
        <f>'PLANTILLA V6'!B200</f>
        <v>Limpiapipas</v>
      </c>
      <c r="C200" s="125">
        <f>'PLANTILLA V6'!C200</f>
        <v>1</v>
      </c>
      <c r="D200" s="116" t="str">
        <f>'PLANTILLA V6'!D200</f>
        <v>pza</v>
      </c>
      <c r="E200" s="125">
        <v>0</v>
      </c>
      <c r="F200" s="116" t="b">
        <v>0</v>
      </c>
      <c r="G200" s="116" t="b">
        <v>0</v>
      </c>
      <c r="H200" s="116" t="b">
        <v>0</v>
      </c>
      <c r="I200" s="116" t="b">
        <v>0</v>
      </c>
      <c r="J200" s="119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5.75" customHeight="1" x14ac:dyDescent="0.9">
      <c r="A201" s="124" t="str">
        <f>'PLANTILLA V6'!A201</f>
        <v>Co</v>
      </c>
      <c r="B201" s="124" t="str">
        <f>'PLANTILLA V6'!B201</f>
        <v>Barra de plastilina 180 g</v>
      </c>
      <c r="C201" s="125">
        <f>'PLANTILLA V6'!C201</f>
        <v>1</v>
      </c>
      <c r="D201" s="116" t="str">
        <f>'PLANTILLA V6'!D201</f>
        <v>pza</v>
      </c>
      <c r="E201" s="125">
        <v>0</v>
      </c>
      <c r="F201" s="116" t="b">
        <v>0</v>
      </c>
      <c r="G201" s="116" t="b">
        <v>0</v>
      </c>
      <c r="H201" s="116" t="b">
        <v>0</v>
      </c>
      <c r="I201" s="116" t="b">
        <v>0</v>
      </c>
      <c r="J201" s="119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5.75" customHeight="1" x14ac:dyDescent="0.9">
      <c r="A202" s="124" t="str">
        <f>'PLANTILLA V6'!A202</f>
        <v>Co</v>
      </c>
      <c r="B202" s="124" t="str">
        <f>'PLANTILLA V6'!B202</f>
        <v>Paquete de 10 barritas de plastilina de colores</v>
      </c>
      <c r="C202" s="125">
        <f>'PLANTILLA V6'!C202</f>
        <v>1</v>
      </c>
      <c r="D202" s="116" t="str">
        <f>'PLANTILLA V6'!D202</f>
        <v>pza</v>
      </c>
      <c r="E202" s="125">
        <v>0</v>
      </c>
      <c r="F202" s="116" t="b">
        <v>0</v>
      </c>
      <c r="G202" s="116" t="b">
        <v>0</v>
      </c>
      <c r="H202" s="116" t="b">
        <v>0</v>
      </c>
      <c r="I202" s="116" t="b">
        <v>0</v>
      </c>
      <c r="J202" s="119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5.75" customHeight="1" x14ac:dyDescent="0.9">
      <c r="A203" s="124" t="str">
        <f>'PLANTILLA V6'!A203</f>
        <v>Co</v>
      </c>
      <c r="B203" s="124" t="str">
        <f>'PLANTILLA V6'!B203</f>
        <v>Fomi moldeable</v>
      </c>
      <c r="C203" s="125">
        <f>'PLANTILLA V6'!C203</f>
        <v>1</v>
      </c>
      <c r="D203" s="116" t="str">
        <f>'PLANTILLA V6'!D203</f>
        <v>bolsa</v>
      </c>
      <c r="E203" s="125">
        <v>0</v>
      </c>
      <c r="F203" s="116" t="b">
        <v>0</v>
      </c>
      <c r="G203" s="116" t="b">
        <v>0</v>
      </c>
      <c r="H203" s="116" t="b">
        <v>0</v>
      </c>
      <c r="I203" s="116" t="b">
        <v>0</v>
      </c>
      <c r="J203" s="119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5.75" customHeight="1" x14ac:dyDescent="0.9">
      <c r="A204" s="124" t="str">
        <f>'PLANTILLA V6'!A204</f>
        <v>Co</v>
      </c>
      <c r="B204" s="126" t="str">
        <f>'PLANTILLA V6'!B204</f>
        <v>Pasta para modelar</v>
      </c>
      <c r="C204" s="125">
        <f>'PLANTILLA V6'!C204</f>
        <v>1</v>
      </c>
      <c r="D204" s="116" t="str">
        <f>'PLANTILLA V6'!D204</f>
        <v>pza</v>
      </c>
      <c r="E204" s="125">
        <v>0</v>
      </c>
      <c r="F204" s="116" t="b">
        <v>0</v>
      </c>
      <c r="G204" s="116" t="b">
        <v>0</v>
      </c>
      <c r="H204" s="116" t="b">
        <v>0</v>
      </c>
      <c r="I204" s="116" t="b">
        <v>0</v>
      </c>
      <c r="J204" s="119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5.75" customHeight="1" x14ac:dyDescent="0.9">
      <c r="A205" s="124" t="str">
        <f>'PLANTILLA V6'!A205</f>
        <v>Co</v>
      </c>
      <c r="B205" s="124" t="str">
        <f>'PLANTILLA V6'!B205</f>
        <v>Silicón frío (bote de 250 ml)</v>
      </c>
      <c r="C205" s="125">
        <f>'PLANTILLA V6'!C205</f>
        <v>1</v>
      </c>
      <c r="D205" s="116" t="str">
        <f>'PLANTILLA V6'!D205</f>
        <v>pza</v>
      </c>
      <c r="E205" s="125">
        <v>0</v>
      </c>
      <c r="F205" s="116" t="b">
        <v>0</v>
      </c>
      <c r="G205" s="116" t="b">
        <v>0</v>
      </c>
      <c r="H205" s="116" t="b">
        <v>0</v>
      </c>
      <c r="I205" s="116" t="b">
        <v>0</v>
      </c>
      <c r="J205" s="119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5.75" customHeight="1" x14ac:dyDescent="0.9">
      <c r="A206" s="124" t="str">
        <f>'PLANTILLA V6'!A206</f>
        <v>Co</v>
      </c>
      <c r="B206" s="124" t="str">
        <f>'PLANTILLA V6'!B206</f>
        <v>Barra de silicón (tubito del diámetro de la pistola de silicón)</v>
      </c>
      <c r="C206" s="125">
        <f>'PLANTILLA V6'!C206</f>
        <v>1</v>
      </c>
      <c r="D206" s="116" t="str">
        <f>'PLANTILLA V6'!D206</f>
        <v>pza</v>
      </c>
      <c r="E206" s="125">
        <v>0</v>
      </c>
      <c r="F206" s="116" t="b">
        <v>0</v>
      </c>
      <c r="G206" s="116" t="b">
        <v>0</v>
      </c>
      <c r="H206" s="116" t="b">
        <v>0</v>
      </c>
      <c r="I206" s="116" t="b">
        <v>0</v>
      </c>
      <c r="J206" s="119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5.75" customHeight="1" x14ac:dyDescent="0.9">
      <c r="A207" s="124" t="str">
        <f>'PLANTILLA V6'!A207</f>
        <v>Co</v>
      </c>
      <c r="B207" s="124" t="str">
        <f>'PLANTILLA V6'!B207</f>
        <v>Pegamento blanco (Resistol) bote de 250 ml</v>
      </c>
      <c r="C207" s="125">
        <f>'PLANTILLA V6'!C207</f>
        <v>1</v>
      </c>
      <c r="D207" s="116" t="str">
        <f>'PLANTILLA V6'!D207</f>
        <v>pza</v>
      </c>
      <c r="E207" s="125">
        <v>0</v>
      </c>
      <c r="F207" s="116" t="b">
        <v>0</v>
      </c>
      <c r="G207" s="116" t="b">
        <v>0</v>
      </c>
      <c r="H207" s="116" t="b">
        <v>0</v>
      </c>
      <c r="I207" s="116" t="b">
        <v>0</v>
      </c>
      <c r="J207" s="119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5.75" customHeight="1" x14ac:dyDescent="0.9">
      <c r="A208" s="124" t="str">
        <f>'PLANTILLA V6'!A208</f>
        <v>Co</v>
      </c>
      <c r="B208" s="124" t="str">
        <f>'PLANTILLA V6'!B208</f>
        <v>Cinta adhesiva (masking tape 110 o cinta azul de pintor) 12 mm ancho x 50 m o similar</v>
      </c>
      <c r="C208" s="125">
        <f>'PLANTILLA V6'!C208</f>
        <v>1</v>
      </c>
      <c r="D208" s="116" t="str">
        <f>'PLANTILLA V6'!D208</f>
        <v>pza</v>
      </c>
      <c r="E208" s="125">
        <v>0</v>
      </c>
      <c r="F208" s="116" t="b">
        <v>0</v>
      </c>
      <c r="G208" s="116" t="b">
        <v>0</v>
      </c>
      <c r="H208" s="116" t="b">
        <v>0</v>
      </c>
      <c r="I208" s="116" t="b">
        <v>0</v>
      </c>
      <c r="J208" s="119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5.75" customHeight="1" x14ac:dyDescent="0.9">
      <c r="A209" s="124" t="str">
        <f>'PLANTILLA V6'!A209</f>
        <v>Co</v>
      </c>
      <c r="B209" s="124" t="str">
        <f>'PLANTILLA V6'!B209</f>
        <v>Cinta adhesiva transparente (diurex) 18 mm ancho x 33 m o similar</v>
      </c>
      <c r="C209" s="125">
        <f>'PLANTILLA V6'!C209</f>
        <v>1</v>
      </c>
      <c r="D209" s="116" t="str">
        <f>'PLANTILLA V6'!D209</f>
        <v>pza</v>
      </c>
      <c r="E209" s="125">
        <v>0</v>
      </c>
      <c r="F209" s="116" t="b">
        <v>0</v>
      </c>
      <c r="G209" s="116" t="b">
        <v>0</v>
      </c>
      <c r="H209" s="116" t="b">
        <v>0</v>
      </c>
      <c r="I209" s="116" t="b">
        <v>0</v>
      </c>
      <c r="J209" s="119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5.75" customHeight="1" x14ac:dyDescent="0.9">
      <c r="A210" s="124" t="str">
        <f>'PLANTILLA V6'!A210</f>
        <v>Co</v>
      </c>
      <c r="B210" s="124" t="str">
        <f>'PLANTILLA V6'!B210</f>
        <v>Liga grande #18 (8 cm largo aproximadamente)</v>
      </c>
      <c r="C210" s="125">
        <f>'PLANTILLA V6'!C210</f>
        <v>1</v>
      </c>
      <c r="D210" s="116" t="str">
        <f>'PLANTILLA V6'!D210</f>
        <v>pza</v>
      </c>
      <c r="E210" s="125">
        <v>0</v>
      </c>
      <c r="F210" s="116" t="b">
        <v>0</v>
      </c>
      <c r="G210" s="116" t="b">
        <v>0</v>
      </c>
      <c r="H210" s="116" t="b">
        <v>0</v>
      </c>
      <c r="I210" s="116" t="b">
        <v>0</v>
      </c>
      <c r="J210" s="119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15.75" customHeight="1" x14ac:dyDescent="0.9">
      <c r="A211" s="124" t="str">
        <f>'PLANTILLA V6'!A211</f>
        <v>Co</v>
      </c>
      <c r="B211" s="124" t="str">
        <f>'PLANTILLA V6'!B211</f>
        <v>Caja de 100 clips</v>
      </c>
      <c r="C211" s="125">
        <f>'PLANTILLA V6'!C211</f>
        <v>1</v>
      </c>
      <c r="D211" s="116" t="str">
        <f>'PLANTILLA V6'!D211</f>
        <v>pza</v>
      </c>
      <c r="E211" s="125">
        <v>0</v>
      </c>
      <c r="F211" s="116" t="b">
        <v>0</v>
      </c>
      <c r="G211" s="116" t="b">
        <v>0</v>
      </c>
      <c r="H211" s="116" t="b">
        <v>0</v>
      </c>
      <c r="I211" s="116" t="b">
        <v>0</v>
      </c>
      <c r="J211" s="119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5.75" customHeight="1" x14ac:dyDescent="0.9">
      <c r="A212" s="124" t="str">
        <f>'PLANTILLA V6'!A212</f>
        <v>Co</v>
      </c>
      <c r="B212" s="124" t="str">
        <f>'PLANTILLA V6'!B212</f>
        <v>Caja de 100 chinchetas</v>
      </c>
      <c r="C212" s="125">
        <f>'PLANTILLA V6'!C212</f>
        <v>1</v>
      </c>
      <c r="D212" s="116" t="str">
        <f>'PLANTILLA V6'!D212</f>
        <v>pza</v>
      </c>
      <c r="E212" s="125">
        <v>0</v>
      </c>
      <c r="F212" s="116" t="b">
        <v>0</v>
      </c>
      <c r="G212" s="116" t="b">
        <v>0</v>
      </c>
      <c r="H212" s="116" t="b">
        <v>0</v>
      </c>
      <c r="I212" s="116" t="b">
        <v>0</v>
      </c>
      <c r="J212" s="119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5.75" customHeight="1" x14ac:dyDescent="0.9">
      <c r="A213" s="124" t="str">
        <f>'PLANTILLA V6'!A213</f>
        <v>Co</v>
      </c>
      <c r="B213" s="124" t="str">
        <f>'PLANTILLA V6'!B213</f>
        <v>Caja de 12 crayolas de diferentes colores</v>
      </c>
      <c r="C213" s="125">
        <f>'PLANTILLA V6'!C213</f>
        <v>1</v>
      </c>
      <c r="D213" s="116" t="str">
        <f>'PLANTILLA V6'!D213</f>
        <v>pza</v>
      </c>
      <c r="E213" s="125">
        <v>0</v>
      </c>
      <c r="F213" s="116" t="b">
        <v>0</v>
      </c>
      <c r="G213" s="116" t="b">
        <v>0</v>
      </c>
      <c r="H213" s="116" t="b">
        <v>0</v>
      </c>
      <c r="I213" s="116" t="b">
        <v>0</v>
      </c>
      <c r="J213" s="119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5.75" customHeight="1" x14ac:dyDescent="0.9">
      <c r="A214" s="124" t="str">
        <f>'PLANTILLA V6'!A214</f>
        <v>Co</v>
      </c>
      <c r="B214" s="124" t="str">
        <f>'PLANTILLA V6'!B214</f>
        <v>Paquete de pinturas acrílicas 20 ml (blanco, negro, rojo, azul, amarillo)</v>
      </c>
      <c r="C214" s="125">
        <f>'PLANTILLA V6'!C214</f>
        <v>1</v>
      </c>
      <c r="D214" s="116" t="str">
        <f>'PLANTILLA V6'!D214</f>
        <v>pza</v>
      </c>
      <c r="E214" s="125">
        <v>0</v>
      </c>
      <c r="F214" s="116" t="b">
        <v>0</v>
      </c>
      <c r="G214" s="116" t="b">
        <v>0</v>
      </c>
      <c r="H214" s="116" t="b">
        <v>0</v>
      </c>
      <c r="I214" s="116" t="b">
        <v>0</v>
      </c>
      <c r="J214" s="119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5.75" customHeight="1" x14ac:dyDescent="0.9">
      <c r="A215" s="124" t="str">
        <f>'PLANTILLA V6'!A215</f>
        <v>Co</v>
      </c>
      <c r="B215" s="124" t="str">
        <f>'PLANTILLA V6'!B215</f>
        <v xml:space="preserve">1 paquete de 100 mondadientes </v>
      </c>
      <c r="C215" s="125">
        <f>'PLANTILLA V6'!C215</f>
        <v>1</v>
      </c>
      <c r="D215" s="116" t="str">
        <f>'PLANTILLA V6'!D215</f>
        <v>pza</v>
      </c>
      <c r="E215" s="125">
        <v>0</v>
      </c>
      <c r="F215" s="116" t="b">
        <v>0</v>
      </c>
      <c r="G215" s="116" t="b">
        <v>0</v>
      </c>
      <c r="H215" s="116" t="b">
        <v>0</v>
      </c>
      <c r="I215" s="116" t="b">
        <v>0</v>
      </c>
      <c r="J215" s="119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5.75" customHeight="1" x14ac:dyDescent="0.9">
      <c r="A216" s="124" t="str">
        <f>'PLANTILLA V6'!A216</f>
        <v>Co</v>
      </c>
      <c r="B216" s="124" t="str">
        <f>'PLANTILLA V6'!B216</f>
        <v>Sal de mesa</v>
      </c>
      <c r="C216" s="125">
        <f>'PLANTILLA V6'!C216</f>
        <v>1</v>
      </c>
      <c r="D216" s="116" t="str">
        <f>'PLANTILLA V6'!D216</f>
        <v>bolsita</v>
      </c>
      <c r="E216" s="125">
        <v>0</v>
      </c>
      <c r="F216" s="116" t="b">
        <v>0</v>
      </c>
      <c r="G216" s="116" t="b">
        <v>0</v>
      </c>
      <c r="H216" s="116" t="b">
        <v>0</v>
      </c>
      <c r="I216" s="116" t="b">
        <v>0</v>
      </c>
      <c r="J216" s="119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5.75" customHeight="1" x14ac:dyDescent="0.9">
      <c r="A217" s="124" t="str">
        <f>'PLANTILLA V6'!A217</f>
        <v>Co</v>
      </c>
      <c r="B217" s="124" t="str">
        <f>'PLANTILLA V6'!B217</f>
        <v>Hojas tamaño carta cuadriculadas</v>
      </c>
      <c r="C217" s="125">
        <f>'PLANTILLA V6'!C217</f>
        <v>1</v>
      </c>
      <c r="D217" s="116" t="str">
        <f>'PLANTILLA V6'!D217</f>
        <v>pza</v>
      </c>
      <c r="E217" s="125">
        <v>0</v>
      </c>
      <c r="F217" s="116" t="b">
        <v>0</v>
      </c>
      <c r="G217" s="116" t="b">
        <v>0</v>
      </c>
      <c r="H217" s="116" t="b">
        <v>0</v>
      </c>
      <c r="I217" s="116" t="b">
        <v>0</v>
      </c>
      <c r="J217" s="119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5.75" customHeight="1" x14ac:dyDescent="0.9">
      <c r="A218" s="124" t="str">
        <f>'PLANTILLA V6'!A218</f>
        <v>Co</v>
      </c>
      <c r="B218" s="116" t="str">
        <f>'PLANTILLA V6'!B218</f>
        <v>Tabla de madera de 3" de espesor de 30 cm x 30 cm (tabla de sacrificio)</v>
      </c>
      <c r="C218" s="125">
        <f>'PLANTILLA V6'!C218</f>
        <v>1</v>
      </c>
      <c r="D218" s="116" t="str">
        <f>'PLANTILLA V6'!D218</f>
        <v>pza</v>
      </c>
      <c r="E218" s="125">
        <v>0</v>
      </c>
      <c r="F218" s="116" t="b">
        <v>0</v>
      </c>
      <c r="G218" s="116" t="b">
        <v>0</v>
      </c>
      <c r="H218" s="116" t="b">
        <v>0</v>
      </c>
      <c r="I218" s="116" t="b">
        <v>0</v>
      </c>
      <c r="J218" s="119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5.75" customHeight="1" x14ac:dyDescent="0.9">
      <c r="A219" s="124" t="str">
        <f>'PLANTILLA V6'!A219</f>
        <v>Co</v>
      </c>
      <c r="B219" s="116" t="str">
        <f>'PLANTILLA V6'!B219</f>
        <v>Tabla salvacortes de 45 x 30 cm (recomendado opcional)</v>
      </c>
      <c r="C219" s="125">
        <f>'PLANTILLA V6'!C219</f>
        <v>1</v>
      </c>
      <c r="D219" s="116" t="str">
        <f>'PLANTILLA V6'!D219</f>
        <v>pza</v>
      </c>
      <c r="E219" s="125">
        <v>0</v>
      </c>
      <c r="F219" s="116" t="b">
        <v>0</v>
      </c>
      <c r="G219" s="116" t="b">
        <v>0</v>
      </c>
      <c r="H219" s="116" t="b">
        <v>0</v>
      </c>
      <c r="I219" s="116" t="b">
        <v>0</v>
      </c>
      <c r="J219" s="119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5.75" customHeight="1" x14ac:dyDescent="0.9">
      <c r="A220" s="124" t="str">
        <f>'PLANTILLA V6'!A220</f>
        <v>Co</v>
      </c>
      <c r="B220" s="116" t="str">
        <f>'PLANTILLA V6'!B220</f>
        <v>Cronómetro</v>
      </c>
      <c r="C220" s="125">
        <f>'PLANTILLA V6'!C220</f>
        <v>1</v>
      </c>
      <c r="D220" s="116" t="str">
        <f>'PLANTILLA V6'!D220</f>
        <v>pza</v>
      </c>
      <c r="E220" s="125">
        <v>0</v>
      </c>
      <c r="F220" s="116" t="b">
        <v>0</v>
      </c>
      <c r="G220" s="116" t="b">
        <v>0</v>
      </c>
      <c r="H220" s="116" t="b">
        <v>0</v>
      </c>
      <c r="I220" s="116" t="b">
        <v>0</v>
      </c>
      <c r="J220" s="119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5.75" customHeight="1" x14ac:dyDescent="0.9">
      <c r="A221" s="124" t="str">
        <f>'PLANTILLA V6'!A221</f>
        <v>Co</v>
      </c>
      <c r="B221" s="116" t="str">
        <f>'PLANTILLA V6'!B221</f>
        <v>Pliego de papel bond</v>
      </c>
      <c r="C221" s="125">
        <f>'PLANTILLA V6'!C221</f>
        <v>1</v>
      </c>
      <c r="D221" s="116" t="str">
        <f>'PLANTILLA V6'!D221</f>
        <v>pza</v>
      </c>
      <c r="E221" s="125">
        <v>0</v>
      </c>
      <c r="F221" s="116" t="b">
        <v>0</v>
      </c>
      <c r="G221" s="116" t="b">
        <v>0</v>
      </c>
      <c r="H221" s="116" t="b">
        <v>0</v>
      </c>
      <c r="I221" s="116" t="b">
        <v>0</v>
      </c>
      <c r="J221" s="119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5.75" customHeight="1" x14ac:dyDescent="0.9">
      <c r="A222" s="124" t="str">
        <f>'PLANTILLA V6'!A222</f>
        <v>Co</v>
      </c>
      <c r="B222" s="116" t="str">
        <f>'PLANTILLA V6'!B222</f>
        <v>Dado</v>
      </c>
      <c r="C222" s="125">
        <f>'PLANTILLA V6'!C222</f>
        <v>1</v>
      </c>
      <c r="D222" s="116" t="str">
        <f>'PLANTILLA V6'!D222</f>
        <v>pza</v>
      </c>
      <c r="E222" s="125">
        <v>0</v>
      </c>
      <c r="F222" s="116" t="b">
        <v>0</v>
      </c>
      <c r="G222" s="116" t="b">
        <v>0</v>
      </c>
      <c r="H222" s="116" t="b">
        <v>0</v>
      </c>
      <c r="I222" s="116" t="b">
        <v>0</v>
      </c>
      <c r="J222" s="119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5.75" customHeight="1" x14ac:dyDescent="0.9">
      <c r="A223" s="70" t="str">
        <f>'PLANTILLA V6'!A223</f>
        <v>Co</v>
      </c>
      <c r="B223" s="74" t="str">
        <f>'PLANTILLA V6'!B223</f>
        <v>Broche latonado tipo alemán de 16 mm de largo  (caja 100 piezas)</v>
      </c>
      <c r="C223" s="37">
        <f>'PLANTILLA V6'!C223</f>
        <v>1</v>
      </c>
      <c r="D223" s="74" t="str">
        <f>'PLANTILLA V6'!D223</f>
        <v>caja</v>
      </c>
      <c r="E223" s="37">
        <v>1</v>
      </c>
      <c r="F223" s="74" t="b">
        <v>0</v>
      </c>
      <c r="G223" s="74" t="b">
        <v>0</v>
      </c>
      <c r="H223" s="74" t="b">
        <v>1</v>
      </c>
      <c r="I223" s="74" t="b">
        <v>0</v>
      </c>
      <c r="J223" s="119" cm="1">
        <f t="array" ref="J223">_xlfn.IFS(LEN(A223)&gt;2,A224,SUM(E223:I223)=0,0,F223,$F$7*F223*E223,G223,$G$7*G223*E223,AND(H223,A223="Co"),$H$7*H223*E223,AND(H223,A223="Re"),$H$7*H223*E223,H223,$J$7*H223*E223,I223,$I$7*I223*E223)</f>
        <v>5.75</v>
      </c>
      <c r="K223" s="9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 x14ac:dyDescent="0.9">
      <c r="A224" s="124" t="str">
        <f>'PLANTILLA V6'!A224</f>
        <v>Co</v>
      </c>
      <c r="B224" s="116" t="str">
        <f>'PLANTILLA V6'!B224</f>
        <v>Broche Sujetadocumentos chico (3/4" o 19 mm)</v>
      </c>
      <c r="C224" s="125">
        <f>'PLANTILLA V6'!C224</f>
        <v>1</v>
      </c>
      <c r="D224" s="116" t="str">
        <f>'PLANTILLA V6'!D224</f>
        <v>pza</v>
      </c>
      <c r="E224" s="125">
        <v>0</v>
      </c>
      <c r="F224" s="116" t="b">
        <v>0</v>
      </c>
      <c r="G224" s="116" t="b">
        <v>0</v>
      </c>
      <c r="H224" s="116" t="b">
        <v>0</v>
      </c>
      <c r="I224" s="116" t="b">
        <v>0</v>
      </c>
      <c r="J224" s="119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22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5.75" customHeight="1" x14ac:dyDescent="0.9">
      <c r="A225" s="124" t="str">
        <f>'PLANTILLA V6'!A225</f>
        <v>Co</v>
      </c>
      <c r="B225" s="116" t="str">
        <f>'PLANTILLA V6'!B225</f>
        <v>Palito plano de madera medidas 0.7 X 7.5 cm.(tipo paleta de hielo)</v>
      </c>
      <c r="C225" s="125">
        <f>'PLANTILLA V6'!C225</f>
        <v>1</v>
      </c>
      <c r="D225" s="116" t="str">
        <f>'PLANTILLA V6'!D225</f>
        <v>pza</v>
      </c>
      <c r="E225" s="125">
        <v>0</v>
      </c>
      <c r="F225" s="116" t="b">
        <v>0</v>
      </c>
      <c r="G225" s="116" t="b">
        <v>0</v>
      </c>
      <c r="H225" s="116" t="b">
        <v>0</v>
      </c>
      <c r="I225" s="116" t="b">
        <v>0</v>
      </c>
      <c r="J225" s="119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22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5.75" customHeight="1" x14ac:dyDescent="0.9">
      <c r="A226" s="124" t="str">
        <f>'PLANTILLA V6'!A226</f>
        <v>Co</v>
      </c>
      <c r="B226" s="116" t="str">
        <f>'PLANTILLA V6'!B226</f>
        <v>Palito de madera redondo 30 largo x 3 mm de diámetro  (tipo brocheta)</v>
      </c>
      <c r="C226" s="125">
        <f>'PLANTILLA V6'!C226</f>
        <v>1</v>
      </c>
      <c r="D226" s="116" t="str">
        <f>'PLANTILLA V6'!D226</f>
        <v>pza</v>
      </c>
      <c r="E226" s="125">
        <v>0</v>
      </c>
      <c r="F226" s="116" t="b">
        <v>0</v>
      </c>
      <c r="G226" s="116" t="b">
        <v>0</v>
      </c>
      <c r="H226" s="116" t="b">
        <v>0</v>
      </c>
      <c r="I226" s="116" t="b">
        <v>0</v>
      </c>
      <c r="J226" s="119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22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5.75" customHeight="1" x14ac:dyDescent="0.9">
      <c r="A227" s="124" t="str">
        <f>'PLANTILLA V6'!A227</f>
        <v>Co</v>
      </c>
      <c r="B227" s="116" t="str">
        <f>'PLANTILLA V6'!B227</f>
        <v>Imán refrigerador</v>
      </c>
      <c r="C227" s="125">
        <f>'PLANTILLA V6'!C227</f>
        <v>1</v>
      </c>
      <c r="D227" s="116" t="str">
        <f>'PLANTILLA V6'!D227</f>
        <v>pza</v>
      </c>
      <c r="E227" s="125">
        <v>0</v>
      </c>
      <c r="F227" s="116" t="b">
        <v>0</v>
      </c>
      <c r="G227" s="116" t="b">
        <v>0</v>
      </c>
      <c r="H227" s="116" t="b">
        <v>0</v>
      </c>
      <c r="I227" s="116" t="b">
        <v>0</v>
      </c>
      <c r="J227" s="119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22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5.75" customHeight="1" x14ac:dyDescent="0.9">
      <c r="A228" s="124" t="str">
        <f>'PLANTILLA V6'!A228</f>
        <v>Co</v>
      </c>
      <c r="B228" s="116" t="str">
        <f>'PLANTILLA V6'!B228</f>
        <v>Paquete de Semillas tipo alpiste o Arroz</v>
      </c>
      <c r="C228" s="125">
        <f>'PLANTILLA V6'!C228</f>
        <v>1</v>
      </c>
      <c r="D228" s="116" t="str">
        <f>'PLANTILLA V6'!D228</f>
        <v>pza</v>
      </c>
      <c r="E228" s="125">
        <v>0</v>
      </c>
      <c r="F228" s="116" t="b">
        <v>0</v>
      </c>
      <c r="G228" s="116" t="b">
        <v>0</v>
      </c>
      <c r="H228" s="116" t="b">
        <v>0</v>
      </c>
      <c r="I228" s="116" t="b">
        <v>0</v>
      </c>
      <c r="J228" s="119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22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5.75" customHeight="1" x14ac:dyDescent="0.9">
      <c r="A229" s="124" t="str">
        <f>'PLANTILLA V6'!A229</f>
        <v>Co</v>
      </c>
      <c r="B229" s="116" t="str">
        <f>'PLANTILLA V6'!B229</f>
        <v>Palito de madera cuadrado</v>
      </c>
      <c r="C229" s="125">
        <f>'PLANTILLA V6'!C229</f>
        <v>1</v>
      </c>
      <c r="D229" s="116" t="str">
        <f>'PLANTILLA V6'!D229</f>
        <v>pza</v>
      </c>
      <c r="E229" s="125">
        <v>0</v>
      </c>
      <c r="F229" s="116" t="b">
        <v>0</v>
      </c>
      <c r="G229" s="116" t="b">
        <v>0</v>
      </c>
      <c r="H229" s="116" t="b">
        <v>0</v>
      </c>
      <c r="I229" s="116" t="b">
        <v>0</v>
      </c>
      <c r="J229" s="119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22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5.75" customHeight="1" x14ac:dyDescent="0.9">
      <c r="A230" s="124" t="str">
        <f>'PLANTILLA V6'!A230</f>
        <v>Co</v>
      </c>
      <c r="B230" s="116" t="str">
        <f>'PLANTILLA V6'!B230</f>
        <v xml:space="preserve">Clip mariposa grande </v>
      </c>
      <c r="C230" s="125">
        <f>'PLANTILLA V6'!C230</f>
        <v>1</v>
      </c>
      <c r="D230" s="116" t="str">
        <f>'PLANTILLA V6'!D230</f>
        <v>pza</v>
      </c>
      <c r="E230" s="125">
        <v>0</v>
      </c>
      <c r="F230" s="116" t="b">
        <v>0</v>
      </c>
      <c r="G230" s="116" t="b">
        <v>0</v>
      </c>
      <c r="H230" s="116" t="b">
        <v>0</v>
      </c>
      <c r="I230" s="116" t="b">
        <v>0</v>
      </c>
      <c r="J230" s="119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22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5.75" customHeight="1" x14ac:dyDescent="0.9">
      <c r="A231" s="124" t="str">
        <f>'PLANTILLA V6'!A231</f>
        <v>Co</v>
      </c>
      <c r="B231" s="116" t="str">
        <f>'PLANTILLA V6'!B231</f>
        <v>Sobre de correspondencia</v>
      </c>
      <c r="C231" s="125">
        <f>'PLANTILLA V6'!C231</f>
        <v>1</v>
      </c>
      <c r="D231" s="116" t="str">
        <f>'PLANTILLA V6'!D231</f>
        <v>pza</v>
      </c>
      <c r="E231" s="125">
        <v>0</v>
      </c>
      <c r="F231" s="116" t="b">
        <v>0</v>
      </c>
      <c r="G231" s="116" t="b">
        <v>0</v>
      </c>
      <c r="H231" s="116" t="b">
        <v>0</v>
      </c>
      <c r="I231" s="116" t="b">
        <v>0</v>
      </c>
      <c r="J231" s="119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22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5.75" customHeight="1" x14ac:dyDescent="0.9">
      <c r="A232" s="124" t="str">
        <f>'PLANTILLA V6'!A232</f>
        <v>Co</v>
      </c>
      <c r="B232" s="116" t="str">
        <f>'PLANTILLA V6'!B232</f>
        <v>Paleta de Acuarelas con pincel</v>
      </c>
      <c r="C232" s="125">
        <f>'PLANTILLA V6'!C232</f>
        <v>1</v>
      </c>
      <c r="D232" s="116" t="str">
        <f>'PLANTILLA V6'!D232</f>
        <v>pza</v>
      </c>
      <c r="E232" s="125">
        <v>0</v>
      </c>
      <c r="F232" s="116" t="b">
        <v>0</v>
      </c>
      <c r="G232" s="116" t="b">
        <v>0</v>
      </c>
      <c r="H232" s="116" t="b">
        <v>0</v>
      </c>
      <c r="I232" s="116" t="b">
        <v>0</v>
      </c>
      <c r="J232" s="119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22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5.75" customHeight="1" x14ac:dyDescent="0.9">
      <c r="A233" s="124" t="str">
        <f>'PLANTILLA V6'!A233</f>
        <v>Co</v>
      </c>
      <c r="B233" s="116" t="str">
        <f>'PLANTILLA V6'!B233</f>
        <v>Paquete de bicarbonato de sodio 100 g</v>
      </c>
      <c r="C233" s="125">
        <f>'PLANTILLA V6'!C233</f>
        <v>1</v>
      </c>
      <c r="D233" s="116" t="str">
        <f>'PLANTILLA V6'!D233</f>
        <v>pza</v>
      </c>
      <c r="E233" s="125">
        <v>0</v>
      </c>
      <c r="F233" s="116" t="b">
        <v>0</v>
      </c>
      <c r="G233" s="116" t="b">
        <v>0</v>
      </c>
      <c r="H233" s="116" t="b">
        <v>0</v>
      </c>
      <c r="I233" s="116" t="b">
        <v>0</v>
      </c>
      <c r="J233" s="119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22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5.75" customHeight="1" x14ac:dyDescent="0.9">
      <c r="A234" s="124" t="str">
        <f>'PLANTILLA V6'!A234</f>
        <v>Co</v>
      </c>
      <c r="B234" s="116" t="str">
        <f>'PLANTILLA V6'!B234</f>
        <v>Botella chica de Vinagre blanco 100 ml (aprox)</v>
      </c>
      <c r="C234" s="125">
        <f>'PLANTILLA V6'!C234</f>
        <v>1</v>
      </c>
      <c r="D234" s="116" t="str">
        <f>'PLANTILLA V6'!D234</f>
        <v>pza</v>
      </c>
      <c r="E234" s="125">
        <v>0</v>
      </c>
      <c r="F234" s="116" t="b">
        <v>0</v>
      </c>
      <c r="G234" s="116" t="b">
        <v>0</v>
      </c>
      <c r="H234" s="116" t="b">
        <v>0</v>
      </c>
      <c r="I234" s="116" t="b">
        <v>0</v>
      </c>
      <c r="J234" s="119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22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5.75" customHeight="1" x14ac:dyDescent="0.9">
      <c r="A235" s="124">
        <f>'PLANTILLA V6'!A235</f>
        <v>0</v>
      </c>
      <c r="B235" s="116">
        <f>'PLANTILLA V6'!B235</f>
        <v>0</v>
      </c>
      <c r="C235" s="125">
        <f>'PLANTILLA V6'!C235</f>
        <v>1</v>
      </c>
      <c r="D235" s="116" t="str">
        <f>'PLANTILLA V6'!D235</f>
        <v>pza</v>
      </c>
      <c r="E235" s="125">
        <v>0</v>
      </c>
      <c r="F235" s="116" t="b">
        <v>0</v>
      </c>
      <c r="G235" s="116" t="b">
        <v>0</v>
      </c>
      <c r="H235" s="116" t="b">
        <v>0</v>
      </c>
      <c r="I235" s="116" t="b">
        <v>0</v>
      </c>
      <c r="J235" s="119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22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5.75" customHeight="1" x14ac:dyDescent="0.9">
      <c r="A236" s="124">
        <f>'PLANTILLA V6'!A236</f>
        <v>0</v>
      </c>
      <c r="B236" s="116">
        <f>'PLANTILLA V6'!B236</f>
        <v>0</v>
      </c>
      <c r="C236" s="125">
        <f>'PLANTILLA V6'!C236</f>
        <v>1</v>
      </c>
      <c r="D236" s="116" t="str">
        <f>'PLANTILLA V6'!D236</f>
        <v>pza</v>
      </c>
      <c r="E236" s="125">
        <v>0</v>
      </c>
      <c r="F236" s="116" t="b">
        <v>0</v>
      </c>
      <c r="G236" s="116" t="b">
        <v>0</v>
      </c>
      <c r="H236" s="116" t="b">
        <v>0</v>
      </c>
      <c r="I236" s="116" t="b">
        <v>0</v>
      </c>
      <c r="J236" s="119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22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5.75" customHeight="1" x14ac:dyDescent="0.9">
      <c r="A237" s="124">
        <f>'PLANTILLA V6'!A237</f>
        <v>0</v>
      </c>
      <c r="B237" s="116">
        <f>'PLANTILLA V6'!B237</f>
        <v>0</v>
      </c>
      <c r="C237" s="125">
        <f>'PLANTILLA V6'!C237</f>
        <v>1</v>
      </c>
      <c r="D237" s="116" t="str">
        <f>'PLANTILLA V6'!D237</f>
        <v>pza</v>
      </c>
      <c r="E237" s="125">
        <v>0</v>
      </c>
      <c r="F237" s="116" t="b">
        <v>0</v>
      </c>
      <c r="G237" s="116" t="b">
        <v>0</v>
      </c>
      <c r="H237" s="116" t="b">
        <v>0</v>
      </c>
      <c r="I237" s="116" t="b">
        <v>0</v>
      </c>
      <c r="J237" s="119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22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5.75" customHeight="1" x14ac:dyDescent="0.9">
      <c r="A238" s="124">
        <f>'PLANTILLA V6'!A238</f>
        <v>0</v>
      </c>
      <c r="B238" s="116">
        <f>'PLANTILLA V6'!B238</f>
        <v>0</v>
      </c>
      <c r="C238" s="125">
        <f>'PLANTILLA V6'!C238</f>
        <v>1</v>
      </c>
      <c r="D238" s="116" t="str">
        <f>'PLANTILLA V6'!D238</f>
        <v>pza</v>
      </c>
      <c r="E238" s="125">
        <v>0</v>
      </c>
      <c r="F238" s="116" t="b">
        <v>0</v>
      </c>
      <c r="G238" s="116" t="b">
        <v>0</v>
      </c>
      <c r="H238" s="116" t="b">
        <v>0</v>
      </c>
      <c r="I238" s="116" t="b">
        <v>0</v>
      </c>
      <c r="J238" s="119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22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5.75" customHeight="1" x14ac:dyDescent="0.9">
      <c r="A239" s="124">
        <f>'PLANTILLA V6'!A239</f>
        <v>0</v>
      </c>
      <c r="B239" s="116">
        <f>'PLANTILLA V6'!B239</f>
        <v>0</v>
      </c>
      <c r="C239" s="125">
        <f>'PLANTILLA V6'!C239</f>
        <v>1</v>
      </c>
      <c r="D239" s="116" t="str">
        <f>'PLANTILLA V6'!D239</f>
        <v>pza</v>
      </c>
      <c r="E239" s="125">
        <v>0</v>
      </c>
      <c r="F239" s="116" t="b">
        <v>0</v>
      </c>
      <c r="G239" s="116" t="b">
        <v>0</v>
      </c>
      <c r="H239" s="116" t="b">
        <v>0</v>
      </c>
      <c r="I239" s="116" t="b">
        <v>0</v>
      </c>
      <c r="J239" s="119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22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5.75" customHeight="1" x14ac:dyDescent="0.9">
      <c r="A240" s="124">
        <f>'PLANTILLA V6'!A240</f>
        <v>0</v>
      </c>
      <c r="B240" s="116">
        <f>'PLANTILLA V6'!B240</f>
        <v>0</v>
      </c>
      <c r="C240" s="125">
        <f>'PLANTILLA V6'!C240</f>
        <v>1</v>
      </c>
      <c r="D240" s="116" t="str">
        <f>'PLANTILLA V6'!D240</f>
        <v>pza</v>
      </c>
      <c r="E240" s="125">
        <v>0</v>
      </c>
      <c r="F240" s="116" t="b">
        <v>0</v>
      </c>
      <c r="G240" s="116" t="b">
        <v>0</v>
      </c>
      <c r="H240" s="116" t="b">
        <v>0</v>
      </c>
      <c r="I240" s="116" t="b">
        <v>0</v>
      </c>
      <c r="J240" s="119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22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5.75" customHeight="1" x14ac:dyDescent="0.9">
      <c r="A241" s="124">
        <f>'PLANTILLA V6'!A241</f>
        <v>0</v>
      </c>
      <c r="B241" s="116">
        <f>'PLANTILLA V6'!B241</f>
        <v>0</v>
      </c>
      <c r="C241" s="125">
        <f>'PLANTILLA V6'!C241</f>
        <v>1</v>
      </c>
      <c r="D241" s="116" t="str">
        <f>'PLANTILLA V6'!D241</f>
        <v>pza</v>
      </c>
      <c r="E241" s="125">
        <v>0</v>
      </c>
      <c r="F241" s="116" t="b">
        <v>0</v>
      </c>
      <c r="G241" s="116" t="b">
        <v>0</v>
      </c>
      <c r="H241" s="116" t="b">
        <v>0</v>
      </c>
      <c r="I241" s="116" t="b">
        <v>0</v>
      </c>
      <c r="J241" s="119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22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5.75" customHeight="1" x14ac:dyDescent="0.9">
      <c r="A242" s="124">
        <f>'PLANTILLA V6'!A242</f>
        <v>0</v>
      </c>
      <c r="B242" s="116">
        <f>'PLANTILLA V6'!B242</f>
        <v>0</v>
      </c>
      <c r="C242" s="125">
        <f>'PLANTILLA V6'!C242</f>
        <v>1</v>
      </c>
      <c r="D242" s="116" t="str">
        <f>'PLANTILLA V6'!D242</f>
        <v>pza</v>
      </c>
      <c r="E242" s="125">
        <v>0</v>
      </c>
      <c r="F242" s="116" t="b">
        <v>0</v>
      </c>
      <c r="G242" s="116" t="b">
        <v>0</v>
      </c>
      <c r="H242" s="116" t="b">
        <v>0</v>
      </c>
      <c r="I242" s="116" t="b">
        <v>0</v>
      </c>
      <c r="J242" s="119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22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5.75" customHeight="1" x14ac:dyDescent="0.9">
      <c r="A243" s="124">
        <f>'PLANTILLA V6'!A243</f>
        <v>0</v>
      </c>
      <c r="B243" s="116">
        <f>'PLANTILLA V6'!B243</f>
        <v>0</v>
      </c>
      <c r="C243" s="125">
        <f>'PLANTILLA V6'!C243</f>
        <v>1</v>
      </c>
      <c r="D243" s="116" t="str">
        <f>'PLANTILLA V6'!D243</f>
        <v>pza</v>
      </c>
      <c r="E243" s="125">
        <v>0</v>
      </c>
      <c r="F243" s="116" t="b">
        <v>0</v>
      </c>
      <c r="G243" s="116" t="b">
        <v>0</v>
      </c>
      <c r="H243" s="116" t="b">
        <v>0</v>
      </c>
      <c r="I243" s="116" t="b">
        <v>0</v>
      </c>
      <c r="J243" s="119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22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5.75" customHeight="1" x14ac:dyDescent="0.9">
      <c r="A244" s="124">
        <f>'PLANTILLA V6'!A244</f>
        <v>0</v>
      </c>
      <c r="B244" s="116">
        <f>'PLANTILLA V6'!B244</f>
        <v>0</v>
      </c>
      <c r="C244" s="125">
        <f>'PLANTILLA V6'!C244</f>
        <v>1</v>
      </c>
      <c r="D244" s="116" t="str">
        <f>'PLANTILLA V6'!D244</f>
        <v>pza</v>
      </c>
      <c r="E244" s="125">
        <v>0</v>
      </c>
      <c r="F244" s="116" t="b">
        <v>0</v>
      </c>
      <c r="G244" s="116" t="b">
        <v>0</v>
      </c>
      <c r="H244" s="116" t="b">
        <v>0</v>
      </c>
      <c r="I244" s="116" t="b">
        <v>0</v>
      </c>
      <c r="J244" s="119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22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5.75" customHeight="1" x14ac:dyDescent="0.9">
      <c r="A245" s="124">
        <f>'PLANTILLA V6'!A245</f>
        <v>0</v>
      </c>
      <c r="B245" s="116">
        <f>'PLANTILLA V6'!B245</f>
        <v>0</v>
      </c>
      <c r="C245" s="125">
        <f>'PLANTILLA V6'!C245</f>
        <v>1</v>
      </c>
      <c r="D245" s="116" t="str">
        <f>'PLANTILLA V6'!D245</f>
        <v>pza</v>
      </c>
      <c r="E245" s="125">
        <v>0</v>
      </c>
      <c r="F245" s="116" t="b">
        <v>0</v>
      </c>
      <c r="G245" s="116" t="b">
        <v>0</v>
      </c>
      <c r="H245" s="116" t="b">
        <v>0</v>
      </c>
      <c r="I245" s="116" t="b">
        <v>0</v>
      </c>
      <c r="J245" s="119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22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5.75" customHeight="1" x14ac:dyDescent="0.9">
      <c r="A246" s="124">
        <f>'PLANTILLA V6'!A246</f>
        <v>0</v>
      </c>
      <c r="B246" s="116">
        <f>'PLANTILLA V6'!B246</f>
        <v>0</v>
      </c>
      <c r="C246" s="125">
        <f>'PLANTILLA V6'!C246</f>
        <v>1</v>
      </c>
      <c r="D246" s="116" t="str">
        <f>'PLANTILLA V6'!D246</f>
        <v>pza</v>
      </c>
      <c r="E246" s="125">
        <v>0</v>
      </c>
      <c r="F246" s="116" t="b">
        <v>0</v>
      </c>
      <c r="G246" s="116" t="b">
        <v>0</v>
      </c>
      <c r="H246" s="116" t="b">
        <v>0</v>
      </c>
      <c r="I246" s="116" t="b">
        <v>0</v>
      </c>
      <c r="J246" s="119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22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5.75" customHeight="1" x14ac:dyDescent="0.9">
      <c r="A247" s="124">
        <f>'PLANTILLA V6'!A247</f>
        <v>0</v>
      </c>
      <c r="B247" s="116">
        <f>'PLANTILLA V6'!B247</f>
        <v>0</v>
      </c>
      <c r="C247" s="125">
        <f>'PLANTILLA V6'!C247</f>
        <v>1</v>
      </c>
      <c r="D247" s="116" t="str">
        <f>'PLANTILLA V6'!D247</f>
        <v>pza</v>
      </c>
      <c r="E247" s="125">
        <v>0</v>
      </c>
      <c r="F247" s="116" t="b">
        <v>0</v>
      </c>
      <c r="G247" s="116" t="b">
        <v>0</v>
      </c>
      <c r="H247" s="116" t="b">
        <v>0</v>
      </c>
      <c r="I247" s="116" t="b">
        <v>0</v>
      </c>
      <c r="J247" s="119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22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5.75" customHeight="1" x14ac:dyDescent="0.9">
      <c r="A248" s="124">
        <f>'PLANTILLA V6'!A248</f>
        <v>0</v>
      </c>
      <c r="B248" s="116">
        <f>'PLANTILLA V6'!B248</f>
        <v>0</v>
      </c>
      <c r="C248" s="125">
        <f>'PLANTILLA V6'!C248</f>
        <v>1</v>
      </c>
      <c r="D248" s="116" t="str">
        <f>'PLANTILLA V6'!D248</f>
        <v>pza</v>
      </c>
      <c r="E248" s="125">
        <v>0</v>
      </c>
      <c r="F248" s="116" t="b">
        <v>0</v>
      </c>
      <c r="G248" s="116" t="b">
        <v>0</v>
      </c>
      <c r="H248" s="116" t="b">
        <v>0</v>
      </c>
      <c r="I248" s="116" t="b">
        <v>0</v>
      </c>
      <c r="J248" s="119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22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5.75" customHeight="1" x14ac:dyDescent="0.9">
      <c r="A249" s="124">
        <f>'PLANTILLA V6'!A249</f>
        <v>0</v>
      </c>
      <c r="B249" s="116">
        <f>'PLANTILLA V6'!B249</f>
        <v>0</v>
      </c>
      <c r="C249" s="125">
        <f>'PLANTILLA V6'!C249</f>
        <v>1</v>
      </c>
      <c r="D249" s="116" t="str">
        <f>'PLANTILLA V6'!D249</f>
        <v>pza</v>
      </c>
      <c r="E249" s="125">
        <v>0</v>
      </c>
      <c r="F249" s="116" t="b">
        <v>0</v>
      </c>
      <c r="G249" s="116" t="b">
        <v>0</v>
      </c>
      <c r="H249" s="116" t="b">
        <v>0</v>
      </c>
      <c r="I249" s="116" t="b">
        <v>0</v>
      </c>
      <c r="J249" s="119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22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5.75" customHeight="1" x14ac:dyDescent="0.9">
      <c r="A250" s="124">
        <f>'PLANTILLA V6'!A250</f>
        <v>0</v>
      </c>
      <c r="B250" s="116">
        <f>'PLANTILLA V6'!B250</f>
        <v>0</v>
      </c>
      <c r="C250" s="125">
        <f>'PLANTILLA V6'!C250</f>
        <v>1</v>
      </c>
      <c r="D250" s="116" t="str">
        <f>'PLANTILLA V6'!D250</f>
        <v>pza</v>
      </c>
      <c r="E250" s="125">
        <v>0</v>
      </c>
      <c r="F250" s="116" t="b">
        <v>0</v>
      </c>
      <c r="G250" s="116" t="b">
        <v>0</v>
      </c>
      <c r="H250" s="116" t="b">
        <v>0</v>
      </c>
      <c r="I250" s="116" t="b">
        <v>0</v>
      </c>
      <c r="J250" s="119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22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5.75" customHeight="1" x14ac:dyDescent="0.9">
      <c r="A251" s="124">
        <f>'PLANTILLA V6'!A251</f>
        <v>0</v>
      </c>
      <c r="B251" s="116">
        <f>'PLANTILLA V6'!B251</f>
        <v>0</v>
      </c>
      <c r="C251" s="125">
        <f>'PLANTILLA V6'!C251</f>
        <v>1</v>
      </c>
      <c r="D251" s="116" t="str">
        <f>'PLANTILLA V6'!D251</f>
        <v>pza</v>
      </c>
      <c r="E251" s="125">
        <v>0</v>
      </c>
      <c r="F251" s="116" t="b">
        <v>0</v>
      </c>
      <c r="G251" s="116" t="b">
        <v>0</v>
      </c>
      <c r="H251" s="116" t="b">
        <v>0</v>
      </c>
      <c r="I251" s="116" t="b">
        <v>0</v>
      </c>
      <c r="J251" s="119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22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5.75" customHeight="1" x14ac:dyDescent="0.9">
      <c r="A252" s="124">
        <f>'PLANTILLA V6'!A252</f>
        <v>0</v>
      </c>
      <c r="B252" s="116">
        <f>'PLANTILLA V6'!B252</f>
        <v>0</v>
      </c>
      <c r="C252" s="125">
        <f>'PLANTILLA V6'!C252</f>
        <v>1</v>
      </c>
      <c r="D252" s="116" t="str">
        <f>'PLANTILLA V6'!D252</f>
        <v>pza</v>
      </c>
      <c r="E252" s="125">
        <v>0</v>
      </c>
      <c r="F252" s="116" t="b">
        <v>0</v>
      </c>
      <c r="G252" s="116" t="b">
        <v>0</v>
      </c>
      <c r="H252" s="116" t="b">
        <v>0</v>
      </c>
      <c r="I252" s="116" t="b">
        <v>0</v>
      </c>
      <c r="J252" s="119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22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5.75" customHeight="1" x14ac:dyDescent="0.9">
      <c r="A253" s="124">
        <f>'PLANTILLA V6'!A253</f>
        <v>0</v>
      </c>
      <c r="B253" s="116">
        <f>'PLANTILLA V6'!B253</f>
        <v>0</v>
      </c>
      <c r="C253" s="125">
        <f>'PLANTILLA V6'!C253</f>
        <v>1</v>
      </c>
      <c r="D253" s="116" t="str">
        <f>'PLANTILLA V6'!D253</f>
        <v>pza</v>
      </c>
      <c r="E253" s="125">
        <v>0</v>
      </c>
      <c r="F253" s="116" t="b">
        <v>0</v>
      </c>
      <c r="G253" s="116" t="b">
        <v>0</v>
      </c>
      <c r="H253" s="116" t="b">
        <v>0</v>
      </c>
      <c r="I253" s="116" t="b">
        <v>0</v>
      </c>
      <c r="J253" s="119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22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5.75" customHeight="1" x14ac:dyDescent="0.9">
      <c r="A254" s="124">
        <f>'PLANTILLA V6'!A254</f>
        <v>0</v>
      </c>
      <c r="B254" s="116">
        <f>'PLANTILLA V6'!B254</f>
        <v>0</v>
      </c>
      <c r="C254" s="125">
        <f>'PLANTILLA V6'!C254</f>
        <v>1</v>
      </c>
      <c r="D254" s="116" t="str">
        <f>'PLANTILLA V6'!D254</f>
        <v>pza</v>
      </c>
      <c r="E254" s="125">
        <v>0</v>
      </c>
      <c r="F254" s="116" t="b">
        <v>0</v>
      </c>
      <c r="G254" s="116" t="b">
        <v>0</v>
      </c>
      <c r="H254" s="116" t="b">
        <v>0</v>
      </c>
      <c r="I254" s="116" t="b">
        <v>0</v>
      </c>
      <c r="J254" s="119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22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5.75" customHeight="1" x14ac:dyDescent="0.9">
      <c r="A255" s="124">
        <f>'PLANTILLA V6'!A255</f>
        <v>0</v>
      </c>
      <c r="B255" s="116">
        <f>'PLANTILLA V6'!B255</f>
        <v>0</v>
      </c>
      <c r="C255" s="125">
        <f>'PLANTILLA V6'!C255</f>
        <v>1</v>
      </c>
      <c r="D255" s="116" t="str">
        <f>'PLANTILLA V6'!D255</f>
        <v>pza</v>
      </c>
      <c r="E255" s="125">
        <v>0</v>
      </c>
      <c r="F255" s="116" t="b">
        <v>0</v>
      </c>
      <c r="G255" s="116" t="b">
        <v>0</v>
      </c>
      <c r="H255" s="116" t="b">
        <v>0</v>
      </c>
      <c r="I255" s="116" t="b">
        <v>0</v>
      </c>
      <c r="J255" s="119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22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5.75" customHeight="1" x14ac:dyDescent="0.9">
      <c r="A256" s="124">
        <f>'PLANTILLA V6'!A256</f>
        <v>0</v>
      </c>
      <c r="B256" s="116">
        <f>'PLANTILLA V6'!B256</f>
        <v>0</v>
      </c>
      <c r="C256" s="125">
        <f>'PLANTILLA V6'!C256</f>
        <v>1</v>
      </c>
      <c r="D256" s="116" t="str">
        <f>'PLANTILLA V6'!D256</f>
        <v>pza</v>
      </c>
      <c r="E256" s="125">
        <v>0</v>
      </c>
      <c r="F256" s="116" t="b">
        <v>0</v>
      </c>
      <c r="G256" s="116" t="b">
        <v>0</v>
      </c>
      <c r="H256" s="116" t="b">
        <v>0</v>
      </c>
      <c r="I256" s="116" t="b">
        <v>0</v>
      </c>
      <c r="J256" s="119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22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5.75" customHeight="1" x14ac:dyDescent="0.9">
      <c r="A257" s="124">
        <f>'PLANTILLA V6'!A257</f>
        <v>0</v>
      </c>
      <c r="B257" s="116">
        <f>'PLANTILLA V6'!B257</f>
        <v>0</v>
      </c>
      <c r="C257" s="125">
        <f>'PLANTILLA V6'!C257</f>
        <v>1</v>
      </c>
      <c r="D257" s="116" t="str">
        <f>'PLANTILLA V6'!D257</f>
        <v>pza</v>
      </c>
      <c r="E257" s="125">
        <v>0</v>
      </c>
      <c r="F257" s="116" t="b">
        <v>0</v>
      </c>
      <c r="G257" s="116" t="b">
        <v>0</v>
      </c>
      <c r="H257" s="116" t="b">
        <v>0</v>
      </c>
      <c r="I257" s="116" t="b">
        <v>0</v>
      </c>
      <c r="J257" s="119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22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5.75" customHeight="1" x14ac:dyDescent="0.9">
      <c r="A258" s="124">
        <f>'PLANTILLA V6'!A258</f>
        <v>0</v>
      </c>
      <c r="B258" s="116">
        <f>'PLANTILLA V6'!B258</f>
        <v>0</v>
      </c>
      <c r="C258" s="125">
        <f>'PLANTILLA V6'!C258</f>
        <v>1</v>
      </c>
      <c r="D258" s="116" t="str">
        <f>'PLANTILLA V6'!D258</f>
        <v>pza</v>
      </c>
      <c r="E258" s="125">
        <v>0</v>
      </c>
      <c r="F258" s="116" t="b">
        <v>0</v>
      </c>
      <c r="G258" s="116" t="b">
        <v>0</v>
      </c>
      <c r="H258" s="116" t="b">
        <v>0</v>
      </c>
      <c r="I258" s="116" t="b">
        <v>0</v>
      </c>
      <c r="J258" s="119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22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5.75" customHeight="1" x14ac:dyDescent="0.9">
      <c r="A259" s="124">
        <f>'PLANTILLA V6'!A259</f>
        <v>0</v>
      </c>
      <c r="B259" s="116">
        <f>'PLANTILLA V6'!B259</f>
        <v>0</v>
      </c>
      <c r="C259" s="125">
        <f>'PLANTILLA V6'!C259</f>
        <v>1</v>
      </c>
      <c r="D259" s="116" t="str">
        <f>'PLANTILLA V6'!D259</f>
        <v>pza</v>
      </c>
      <c r="E259" s="125">
        <v>0</v>
      </c>
      <c r="F259" s="116" t="b">
        <v>0</v>
      </c>
      <c r="G259" s="116" t="b">
        <v>0</v>
      </c>
      <c r="H259" s="116" t="b">
        <v>0</v>
      </c>
      <c r="I259" s="116" t="b">
        <v>0</v>
      </c>
      <c r="J259" s="119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22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5.75" customHeight="1" x14ac:dyDescent="0.9">
      <c r="A260" s="124">
        <f>'PLANTILLA V6'!A260</f>
        <v>0</v>
      </c>
      <c r="B260" s="116">
        <f>'PLANTILLA V6'!B260</f>
        <v>0</v>
      </c>
      <c r="C260" s="125">
        <f>'PLANTILLA V6'!C260</f>
        <v>1</v>
      </c>
      <c r="D260" s="116" t="str">
        <f>'PLANTILLA V6'!D260</f>
        <v>pza</v>
      </c>
      <c r="E260" s="125">
        <v>0</v>
      </c>
      <c r="F260" s="116" t="b">
        <v>0</v>
      </c>
      <c r="G260" s="116" t="b">
        <v>0</v>
      </c>
      <c r="H260" s="116" t="b">
        <v>0</v>
      </c>
      <c r="I260" s="116" t="b">
        <v>0</v>
      </c>
      <c r="J260" s="119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22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5.75" customHeight="1" x14ac:dyDescent="0.9">
      <c r="A261" s="124">
        <f>'PLANTILLA V6'!A261</f>
        <v>0</v>
      </c>
      <c r="B261" s="116">
        <f>'PLANTILLA V6'!B261</f>
        <v>0</v>
      </c>
      <c r="C261" s="125">
        <f>'PLANTILLA V6'!C261</f>
        <v>1</v>
      </c>
      <c r="D261" s="116" t="str">
        <f>'PLANTILLA V6'!D261</f>
        <v>pza</v>
      </c>
      <c r="E261" s="125">
        <v>0</v>
      </c>
      <c r="F261" s="116" t="b">
        <v>0</v>
      </c>
      <c r="G261" s="116" t="b">
        <v>0</v>
      </c>
      <c r="H261" s="116" t="b">
        <v>0</v>
      </c>
      <c r="I261" s="116" t="b">
        <v>0</v>
      </c>
      <c r="J261" s="119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22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5.75" customHeight="1" x14ac:dyDescent="0.9">
      <c r="A262" s="124">
        <f>'PLANTILLA V6'!A262</f>
        <v>0</v>
      </c>
      <c r="B262" s="116">
        <f>'PLANTILLA V6'!B262</f>
        <v>0</v>
      </c>
      <c r="C262" s="125">
        <f>'PLANTILLA V6'!C262</f>
        <v>1</v>
      </c>
      <c r="D262" s="116" t="str">
        <f>'PLANTILLA V6'!D262</f>
        <v>pza</v>
      </c>
      <c r="E262" s="125">
        <v>0</v>
      </c>
      <c r="F262" s="116" t="b">
        <v>0</v>
      </c>
      <c r="G262" s="116" t="b">
        <v>0</v>
      </c>
      <c r="H262" s="116" t="b">
        <v>0</v>
      </c>
      <c r="I262" s="116" t="b">
        <v>0</v>
      </c>
      <c r="J262" s="119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22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5.75" customHeight="1" x14ac:dyDescent="0.9">
      <c r="A263" s="124">
        <f>'PLANTILLA V6'!A263</f>
        <v>0</v>
      </c>
      <c r="B263" s="116">
        <f>'PLANTILLA V6'!B263</f>
        <v>0</v>
      </c>
      <c r="C263" s="125">
        <f>'PLANTILLA V6'!C263</f>
        <v>1</v>
      </c>
      <c r="D263" s="116" t="str">
        <f>'PLANTILLA V6'!D263</f>
        <v>pza</v>
      </c>
      <c r="E263" s="125">
        <v>0</v>
      </c>
      <c r="F263" s="116" t="b">
        <v>0</v>
      </c>
      <c r="G263" s="116" t="b">
        <v>0</v>
      </c>
      <c r="H263" s="116" t="b">
        <v>0</v>
      </c>
      <c r="I263" s="116" t="b">
        <v>0</v>
      </c>
      <c r="J263" s="119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22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5.75" customHeight="1" x14ac:dyDescent="0.9">
      <c r="A264" s="124">
        <f>'PLANTILLA V6'!A264</f>
        <v>0</v>
      </c>
      <c r="B264" s="116">
        <f>'PLANTILLA V6'!B264</f>
        <v>0</v>
      </c>
      <c r="C264" s="125">
        <f>'PLANTILLA V6'!C264</f>
        <v>1</v>
      </c>
      <c r="D264" s="116" t="str">
        <f>'PLANTILLA V6'!D264</f>
        <v>pza</v>
      </c>
      <c r="E264" s="125">
        <v>0</v>
      </c>
      <c r="F264" s="116" t="b">
        <v>0</v>
      </c>
      <c r="G264" s="116" t="b">
        <v>0</v>
      </c>
      <c r="H264" s="116" t="b">
        <v>0</v>
      </c>
      <c r="I264" s="116" t="b">
        <v>0</v>
      </c>
      <c r="J264" s="119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22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5.75" customHeight="1" x14ac:dyDescent="0.9">
      <c r="A265" s="124">
        <f>'PLANTILLA V6'!A265</f>
        <v>0</v>
      </c>
      <c r="B265" s="116">
        <f>'PLANTILLA V6'!B265</f>
        <v>0</v>
      </c>
      <c r="C265" s="125">
        <f>'PLANTILLA V6'!C265</f>
        <v>1</v>
      </c>
      <c r="D265" s="116" t="str">
        <f>'PLANTILLA V6'!D265</f>
        <v>pza</v>
      </c>
      <c r="E265" s="125">
        <v>0</v>
      </c>
      <c r="F265" s="116" t="b">
        <v>0</v>
      </c>
      <c r="G265" s="116" t="b">
        <v>0</v>
      </c>
      <c r="H265" s="116" t="b">
        <v>0</v>
      </c>
      <c r="I265" s="116" t="b">
        <v>0</v>
      </c>
      <c r="J265" s="119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22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5.75" customHeight="1" x14ac:dyDescent="0.9">
      <c r="A266" s="124">
        <f>'PLANTILLA V6'!A266</f>
        <v>0</v>
      </c>
      <c r="B266" s="116">
        <f>'PLANTILLA V6'!B266</f>
        <v>0</v>
      </c>
      <c r="C266" s="125">
        <f>'PLANTILLA V6'!C266</f>
        <v>1</v>
      </c>
      <c r="D266" s="116" t="str">
        <f>'PLANTILLA V6'!D266</f>
        <v>pza</v>
      </c>
      <c r="E266" s="125">
        <v>0</v>
      </c>
      <c r="F266" s="116" t="b">
        <v>0</v>
      </c>
      <c r="G266" s="116" t="b">
        <v>0</v>
      </c>
      <c r="H266" s="116" t="b">
        <v>0</v>
      </c>
      <c r="I266" s="116" t="b">
        <v>0</v>
      </c>
      <c r="J266" s="119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22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5.75" customHeight="1" x14ac:dyDescent="0.9">
      <c r="A267" s="124">
        <f>'PLANTILLA V6'!A267</f>
        <v>0</v>
      </c>
      <c r="B267" s="116">
        <f>'PLANTILLA V6'!B267</f>
        <v>0</v>
      </c>
      <c r="C267" s="125">
        <f>'PLANTILLA V6'!C267</f>
        <v>1</v>
      </c>
      <c r="D267" s="116" t="str">
        <f>'PLANTILLA V6'!D267</f>
        <v>pza</v>
      </c>
      <c r="E267" s="125">
        <v>0</v>
      </c>
      <c r="F267" s="116" t="b">
        <v>0</v>
      </c>
      <c r="G267" s="116" t="b">
        <v>0</v>
      </c>
      <c r="H267" s="116" t="b">
        <v>0</v>
      </c>
      <c r="I267" s="116" t="b">
        <v>0</v>
      </c>
      <c r="J267" s="119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22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5.75" customHeight="1" x14ac:dyDescent="0.9">
      <c r="A268" s="124">
        <f>'PLANTILLA V6'!A268</f>
        <v>0</v>
      </c>
      <c r="B268" s="116">
        <f>'PLANTILLA V6'!B268</f>
        <v>0</v>
      </c>
      <c r="C268" s="125">
        <f>'PLANTILLA V6'!C268</f>
        <v>1</v>
      </c>
      <c r="D268" s="116" t="str">
        <f>'PLANTILLA V6'!D268</f>
        <v>pza</v>
      </c>
      <c r="E268" s="125">
        <v>0</v>
      </c>
      <c r="F268" s="116" t="b">
        <v>0</v>
      </c>
      <c r="G268" s="116" t="b">
        <v>0</v>
      </c>
      <c r="H268" s="116" t="b">
        <v>0</v>
      </c>
      <c r="I268" s="116" t="b">
        <v>0</v>
      </c>
      <c r="J268" s="119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22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5.75" customHeight="1" x14ac:dyDescent="0.9">
      <c r="A269" s="112">
        <f>'PLANTILLA V6'!A269</f>
        <v>0</v>
      </c>
      <c r="B269" s="112">
        <f>'PLANTILLA V6'!B269</f>
        <v>0</v>
      </c>
      <c r="C269" s="125">
        <f>'PLANTILLA V6'!C269</f>
        <v>1</v>
      </c>
      <c r="D269" s="116" t="str">
        <f>'PLANTILLA V6'!D269</f>
        <v>pza</v>
      </c>
      <c r="E269" s="125">
        <v>0</v>
      </c>
      <c r="F269" s="116" t="b">
        <v>0</v>
      </c>
      <c r="G269" s="116" t="b">
        <v>0</v>
      </c>
      <c r="H269" s="116" t="b">
        <v>0</v>
      </c>
      <c r="I269" s="116" t="b">
        <v>0</v>
      </c>
      <c r="J269" s="119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22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5.75" customHeight="1" x14ac:dyDescent="0.9">
      <c r="A270" s="171" t="str">
        <f>'PLANTILLA V6'!A270</f>
        <v>Materiales de Reuso</v>
      </c>
      <c r="B270" s="141"/>
      <c r="C270" s="125">
        <f>'PLANTILLA V6'!C270</f>
        <v>1</v>
      </c>
      <c r="D270" s="116" t="str">
        <f>'PLANTILLA V6'!D270</f>
        <v>pza</v>
      </c>
      <c r="E270" s="125">
        <v>0</v>
      </c>
      <c r="F270" s="116" t="b">
        <v>0</v>
      </c>
      <c r="G270" s="116" t="b">
        <v>0</v>
      </c>
      <c r="H270" s="116" t="b">
        <v>0</v>
      </c>
      <c r="I270" s="116" t="b">
        <v>0</v>
      </c>
      <c r="J270" s="123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22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5.75" customHeight="1" x14ac:dyDescent="0.9">
      <c r="A271" s="124" t="str">
        <f>'PLANTILLA V6'!A271</f>
        <v>Re</v>
      </c>
      <c r="B271" s="124" t="str">
        <f>'PLANTILLA V6'!B271</f>
        <v>Cartón de 3 mm de espesor de 30 x 30 cm</v>
      </c>
      <c r="C271" s="125">
        <f>'PLANTILLA V6'!C271</f>
        <v>1</v>
      </c>
      <c r="D271" s="116" t="str">
        <f>'PLANTILLA V6'!D271</f>
        <v>pza</v>
      </c>
      <c r="E271" s="125">
        <v>0</v>
      </c>
      <c r="F271" s="116" t="b">
        <v>0</v>
      </c>
      <c r="G271" s="116" t="b">
        <v>0</v>
      </c>
      <c r="H271" s="116" t="b">
        <v>0</v>
      </c>
      <c r="I271" s="116" t="b">
        <v>0</v>
      </c>
      <c r="J271" s="119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5.75" customHeight="1" x14ac:dyDescent="0.9">
      <c r="A272" s="124" t="str">
        <f>'PLANTILLA V6'!A272</f>
        <v>Re</v>
      </c>
      <c r="B272" s="124" t="str">
        <f>'PLANTILLA V6'!B272</f>
        <v>Hojas de papel tamaño carta con un lado limpio</v>
      </c>
      <c r="C272" s="125">
        <f>'PLANTILLA V6'!C272</f>
        <v>1</v>
      </c>
      <c r="D272" s="116" t="str">
        <f>'PLANTILLA V6'!D272</f>
        <v>pza</v>
      </c>
      <c r="E272" s="125">
        <v>0</v>
      </c>
      <c r="F272" s="116" t="b">
        <v>0</v>
      </c>
      <c r="G272" s="116" t="b">
        <v>0</v>
      </c>
      <c r="H272" s="116" t="b">
        <v>0</v>
      </c>
      <c r="I272" s="116" t="b">
        <v>0</v>
      </c>
      <c r="J272" s="119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5.75" customHeight="1" x14ac:dyDescent="0.9">
      <c r="A273" s="124" t="str">
        <f>'PLANTILLA V6'!A273</f>
        <v>Re</v>
      </c>
      <c r="B273" s="124" t="str">
        <f>'PLANTILLA V6'!B273</f>
        <v>Bolsa de plástico oscura</v>
      </c>
      <c r="C273" s="125">
        <f>'PLANTILLA V6'!C273</f>
        <v>1</v>
      </c>
      <c r="D273" s="116" t="str">
        <f>'PLANTILLA V6'!D273</f>
        <v>pza</v>
      </c>
      <c r="E273" s="125">
        <v>0</v>
      </c>
      <c r="F273" s="116" t="b">
        <v>0</v>
      </c>
      <c r="G273" s="116" t="b">
        <v>0</v>
      </c>
      <c r="H273" s="116" t="b">
        <v>0</v>
      </c>
      <c r="I273" s="116" t="b">
        <v>0</v>
      </c>
      <c r="J273" s="119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5.75" customHeight="1" x14ac:dyDescent="0.9">
      <c r="A274" s="124" t="str">
        <f>'PLANTILLA V6'!A274</f>
        <v>Re</v>
      </c>
      <c r="B274" s="124" t="str">
        <f>'PLANTILLA V6'!B274</f>
        <v>Botella de PET de 250 ml</v>
      </c>
      <c r="C274" s="125">
        <f>'PLANTILLA V6'!C274</f>
        <v>1</v>
      </c>
      <c r="D274" s="116" t="str">
        <f>'PLANTILLA V6'!D274</f>
        <v>pza</v>
      </c>
      <c r="E274" s="125">
        <v>0</v>
      </c>
      <c r="F274" s="116" t="b">
        <v>0</v>
      </c>
      <c r="G274" s="116" t="b">
        <v>0</v>
      </c>
      <c r="H274" s="116" t="b">
        <v>0</v>
      </c>
      <c r="I274" s="116" t="b">
        <v>0</v>
      </c>
      <c r="J274" s="119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5.75" customHeight="1" x14ac:dyDescent="0.9">
      <c r="A275" s="124" t="str">
        <f>'PLANTILLA V6'!A275</f>
        <v>Re</v>
      </c>
      <c r="B275" s="124" t="str">
        <f>'PLANTILLA V6'!B275</f>
        <v>Botella de PET de 600 ml</v>
      </c>
      <c r="C275" s="125">
        <f>'PLANTILLA V6'!C275</f>
        <v>1</v>
      </c>
      <c r="D275" s="116" t="str">
        <f>'PLANTILLA V6'!D275</f>
        <v>pza</v>
      </c>
      <c r="E275" s="125">
        <v>0</v>
      </c>
      <c r="F275" s="116" t="b">
        <v>0</v>
      </c>
      <c r="G275" s="116" t="b">
        <v>0</v>
      </c>
      <c r="H275" s="116" t="b">
        <v>0</v>
      </c>
      <c r="I275" s="116" t="b">
        <v>0</v>
      </c>
      <c r="J275" s="119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5.75" customHeight="1" x14ac:dyDescent="0.9">
      <c r="A276" s="124" t="str">
        <f>'PLANTILLA V6'!A276</f>
        <v>Re</v>
      </c>
      <c r="B276" s="124" t="str">
        <f>'PLANTILLA V6'!B276</f>
        <v>Botella de PET de 1 l</v>
      </c>
      <c r="C276" s="125">
        <f>'PLANTILLA V6'!C276</f>
        <v>1</v>
      </c>
      <c r="D276" s="116" t="str">
        <f>'PLANTILLA V6'!D276</f>
        <v>pza</v>
      </c>
      <c r="E276" s="125">
        <v>0</v>
      </c>
      <c r="F276" s="116" t="b">
        <v>0</v>
      </c>
      <c r="G276" s="116" t="b">
        <v>0</v>
      </c>
      <c r="H276" s="116" t="b">
        <v>0</v>
      </c>
      <c r="I276" s="116" t="b">
        <v>0</v>
      </c>
      <c r="J276" s="119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5.75" customHeight="1" x14ac:dyDescent="0.9">
      <c r="A277" s="124" t="str">
        <f>'PLANTILLA V6'!A277</f>
        <v>Re</v>
      </c>
      <c r="B277" s="129" t="str">
        <f>'PLANTILLA V6'!B277</f>
        <v>Vaso de plástico desechable (250 ml)</v>
      </c>
      <c r="C277" s="125">
        <f>'PLANTILLA V6'!C277</f>
        <v>1</v>
      </c>
      <c r="D277" s="116" t="str">
        <f>'PLANTILLA V6'!D277</f>
        <v>pza</v>
      </c>
      <c r="E277" s="125">
        <v>0</v>
      </c>
      <c r="F277" s="116" t="b">
        <v>0</v>
      </c>
      <c r="G277" s="116" t="b">
        <v>0</v>
      </c>
      <c r="H277" s="116" t="b">
        <v>0</v>
      </c>
      <c r="I277" s="116" t="b">
        <v>0</v>
      </c>
      <c r="J277" s="119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5.75" customHeight="1" x14ac:dyDescent="0.9">
      <c r="A278" s="124" t="str">
        <f>'PLANTILLA V6'!A278</f>
        <v>Re</v>
      </c>
      <c r="B278" s="124" t="str">
        <f>'PLANTILLA V6'!B278</f>
        <v>Tetrapack de 250 ml</v>
      </c>
      <c r="C278" s="125">
        <f>'PLANTILLA V6'!C278</f>
        <v>1</v>
      </c>
      <c r="D278" s="116" t="str">
        <f>'PLANTILLA V6'!D278</f>
        <v>pza</v>
      </c>
      <c r="E278" s="125">
        <v>0</v>
      </c>
      <c r="F278" s="116" t="b">
        <v>0</v>
      </c>
      <c r="G278" s="116" t="b">
        <v>0</v>
      </c>
      <c r="H278" s="116" t="b">
        <v>0</v>
      </c>
      <c r="I278" s="116" t="b">
        <v>0</v>
      </c>
      <c r="J278" s="119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5.75" customHeight="1" x14ac:dyDescent="0.9">
      <c r="A279" s="124" t="str">
        <f>'PLANTILLA V6'!A279</f>
        <v>Re</v>
      </c>
      <c r="B279" s="124" t="str">
        <f>'PLANTILLA V6'!B279</f>
        <v>Tetrapack de 500 ml</v>
      </c>
      <c r="C279" s="125">
        <f>'PLANTILLA V6'!C279</f>
        <v>1</v>
      </c>
      <c r="D279" s="116" t="str">
        <f>'PLANTILLA V6'!D279</f>
        <v>pza</v>
      </c>
      <c r="E279" s="125">
        <v>0</v>
      </c>
      <c r="F279" s="116" t="b">
        <v>0</v>
      </c>
      <c r="G279" s="116" t="b">
        <v>0</v>
      </c>
      <c r="H279" s="116" t="b">
        <v>0</v>
      </c>
      <c r="I279" s="116" t="b">
        <v>0</v>
      </c>
      <c r="J279" s="119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5.75" customHeight="1" x14ac:dyDescent="0.9">
      <c r="A280" s="124" t="str">
        <f>'PLANTILLA V6'!A280</f>
        <v>Re</v>
      </c>
      <c r="B280" s="124" t="str">
        <f>'PLANTILLA V6'!B280</f>
        <v>Tetrapack de 1 l</v>
      </c>
      <c r="C280" s="125">
        <f>'PLANTILLA V6'!C280</f>
        <v>1</v>
      </c>
      <c r="D280" s="116" t="str">
        <f>'PLANTILLA V6'!D280</f>
        <v>pza</v>
      </c>
      <c r="E280" s="125">
        <v>0</v>
      </c>
      <c r="F280" s="116" t="b">
        <v>0</v>
      </c>
      <c r="G280" s="116" t="b">
        <v>0</v>
      </c>
      <c r="H280" s="116" t="b">
        <v>0</v>
      </c>
      <c r="I280" s="116" t="b">
        <v>0</v>
      </c>
      <c r="J280" s="119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5.75" customHeight="1" x14ac:dyDescent="0.9">
      <c r="A281" s="124" t="str">
        <f>'PLANTILLA V6'!A281</f>
        <v>Re</v>
      </c>
      <c r="B281" s="124" t="str">
        <f>'PLANTILLA V6'!B281</f>
        <v>Tubo de cartón de papel de baño</v>
      </c>
      <c r="C281" s="125">
        <f>'PLANTILLA V6'!C281</f>
        <v>1</v>
      </c>
      <c r="D281" s="116" t="str">
        <f>'PLANTILLA V6'!D281</f>
        <v>pza</v>
      </c>
      <c r="E281" s="125">
        <v>0</v>
      </c>
      <c r="F281" s="116" t="b">
        <v>0</v>
      </c>
      <c r="G281" s="116" t="b">
        <v>0</v>
      </c>
      <c r="H281" s="116" t="b">
        <v>0</v>
      </c>
      <c r="I281" s="116" t="b">
        <v>0</v>
      </c>
      <c r="J281" s="119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5.75" customHeight="1" x14ac:dyDescent="0.9">
      <c r="A282" s="124" t="str">
        <f>'PLANTILLA V6'!A282</f>
        <v>Re</v>
      </c>
      <c r="B282" s="124" t="str">
        <f>'PLANTILLA V6'!B282</f>
        <v>Periódico</v>
      </c>
      <c r="C282" s="125">
        <f>'PLANTILLA V6'!C282</f>
        <v>1</v>
      </c>
      <c r="D282" s="116" t="str">
        <f>'PLANTILLA V6'!D282</f>
        <v>pza</v>
      </c>
      <c r="E282" s="125">
        <v>0</v>
      </c>
      <c r="F282" s="116" t="b">
        <v>0</v>
      </c>
      <c r="G282" s="116" t="b">
        <v>0</v>
      </c>
      <c r="H282" s="116" t="b">
        <v>0</v>
      </c>
      <c r="I282" s="116" t="b">
        <v>0</v>
      </c>
      <c r="J282" s="119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5.75" customHeight="1" x14ac:dyDescent="0.9">
      <c r="A283" s="124" t="str">
        <f>'PLANTILLA V6'!A283</f>
        <v>Re</v>
      </c>
      <c r="B283" s="124" t="str">
        <f>'PLANTILLA V6'!B283</f>
        <v>Tela de reúso (tamaño de 1 playera aproximadamente)</v>
      </c>
      <c r="C283" s="125">
        <f>'PLANTILLA V6'!C283</f>
        <v>1</v>
      </c>
      <c r="D283" s="116" t="str">
        <f>'PLANTILLA V6'!D283</f>
        <v>pza</v>
      </c>
      <c r="E283" s="125">
        <v>0</v>
      </c>
      <c r="F283" s="116" t="b">
        <v>0</v>
      </c>
      <c r="G283" s="116" t="b">
        <v>0</v>
      </c>
      <c r="H283" s="116" t="b">
        <v>0</v>
      </c>
      <c r="I283" s="116" t="b">
        <v>0</v>
      </c>
      <c r="J283" s="119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5.75" customHeight="1" x14ac:dyDescent="0.9">
      <c r="A284" s="70" t="str">
        <f>'PLANTILLA V6'!A284</f>
        <v>Re</v>
      </c>
      <c r="B284" s="70" t="str">
        <f>'PLANTILLA V6'!B284</f>
        <v>Caja de cereal o cartón delgado (caja de 300 g) aproximadamente</v>
      </c>
      <c r="C284" s="37">
        <f>'PLANTILLA V6'!C284</f>
        <v>1</v>
      </c>
      <c r="D284" s="74" t="str">
        <f>'PLANTILLA V6'!D284</f>
        <v>pza</v>
      </c>
      <c r="E284" s="37">
        <v>1</v>
      </c>
      <c r="F284" s="74" t="b">
        <v>0</v>
      </c>
      <c r="G284" s="74" t="b">
        <v>0</v>
      </c>
      <c r="H284" s="74" t="b">
        <v>1</v>
      </c>
      <c r="I284" s="74" t="b">
        <v>0</v>
      </c>
      <c r="J284" s="119" cm="1">
        <f t="array" ref="J284">_xlfn.IFS(LEN(A284)&gt;2,A285,SUM(E284:I284)=0,0,F284,$F$7*F284*E284,G284,$G$7*G284*E284,AND(H284,A284="Co"),$H$7*H284*E284,AND(H284,A284="Re"),$H$7*H284*E284,H284,$J$7*H284*E284,I284,$I$7*I284*E284)</f>
        <v>5.75</v>
      </c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 x14ac:dyDescent="0.9">
      <c r="A285" s="124" t="str">
        <f>'PLANTILLA V6'!A285</f>
        <v>Re</v>
      </c>
      <c r="B285" s="124" t="str">
        <f>'PLANTILLA V6'!B285</f>
        <v xml:space="preserve">Taparrosca de botella de PET 3 cm de diámetro </v>
      </c>
      <c r="C285" s="125">
        <f>'PLANTILLA V6'!C285</f>
        <v>1</v>
      </c>
      <c r="D285" s="116" t="str">
        <f>'PLANTILLA V6'!D285</f>
        <v>pza</v>
      </c>
      <c r="E285" s="125">
        <v>0</v>
      </c>
      <c r="F285" s="116" t="b">
        <v>0</v>
      </c>
      <c r="G285" s="116" t="b">
        <v>0</v>
      </c>
      <c r="H285" s="116" t="b">
        <v>0</v>
      </c>
      <c r="I285" s="116" t="b">
        <v>0</v>
      </c>
      <c r="J285" s="119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5.75" customHeight="1" x14ac:dyDescent="0.9">
      <c r="A286" s="124" t="str">
        <f>'PLANTILLA V6'!A286</f>
        <v>Re</v>
      </c>
      <c r="B286" s="124" t="str">
        <f>'PLANTILLA V6'!B286</f>
        <v>Taparrosca de 5 cm de diámetro aproximadamente (tipo garrafón)</v>
      </c>
      <c r="C286" s="125">
        <f>'PLANTILLA V6'!C286</f>
        <v>1</v>
      </c>
      <c r="D286" s="116" t="str">
        <f>'PLANTILLA V6'!D286</f>
        <v>pza</v>
      </c>
      <c r="E286" s="125">
        <v>0</v>
      </c>
      <c r="F286" s="116" t="b">
        <v>0</v>
      </c>
      <c r="G286" s="116" t="b">
        <v>0</v>
      </c>
      <c r="H286" s="116" t="b">
        <v>0</v>
      </c>
      <c r="I286" s="116" t="b">
        <v>0</v>
      </c>
      <c r="J286" s="119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5.75" customHeight="1" x14ac:dyDescent="0.9">
      <c r="A287" s="124" t="str">
        <f>'PLANTILLA V6'!A287</f>
        <v>Re</v>
      </c>
      <c r="B287" s="124" t="str">
        <f>'PLANTILLA V6'!B287</f>
        <v>Tapa de 10 cm de diámetro  aproximadamente</v>
      </c>
      <c r="C287" s="125">
        <f>'PLANTILLA V6'!C287</f>
        <v>1</v>
      </c>
      <c r="D287" s="116" t="str">
        <f>'PLANTILLA V6'!D287</f>
        <v>pza</v>
      </c>
      <c r="E287" s="125">
        <v>0</v>
      </c>
      <c r="F287" s="116" t="b">
        <v>0</v>
      </c>
      <c r="G287" s="116" t="b">
        <v>0</v>
      </c>
      <c r="H287" s="116" t="b">
        <v>0</v>
      </c>
      <c r="I287" s="116" t="b">
        <v>0</v>
      </c>
      <c r="J287" s="119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5.75" customHeight="1" x14ac:dyDescent="0.9">
      <c r="A288" s="124" t="str">
        <f>'PLANTILLA V6'!A288</f>
        <v>Re</v>
      </c>
      <c r="B288" s="124" t="str">
        <f>'PLANTILLA V6'!B288</f>
        <v>Lija para madera grado 60</v>
      </c>
      <c r="C288" s="125">
        <f>'PLANTILLA V6'!C288</f>
        <v>1</v>
      </c>
      <c r="D288" s="116" t="str">
        <f>'PLANTILLA V6'!D288</f>
        <v>pza</v>
      </c>
      <c r="E288" s="125">
        <v>0</v>
      </c>
      <c r="F288" s="116" t="b">
        <v>0</v>
      </c>
      <c r="G288" s="116" t="b">
        <v>0</v>
      </c>
      <c r="H288" s="116" t="b">
        <v>0</v>
      </c>
      <c r="I288" s="116" t="b">
        <v>0</v>
      </c>
      <c r="J288" s="119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5.75" customHeight="1" x14ac:dyDescent="0.9">
      <c r="A289" s="116" t="str">
        <f>'PLANTILLA V6'!A289</f>
        <v>Re</v>
      </c>
      <c r="B289" s="116" t="str">
        <f>'PLANTILLA V6'!B289</f>
        <v>Plato de plástico de 20 cm de diámetro (aproximadamente)</v>
      </c>
      <c r="C289" s="125">
        <f>'PLANTILLA V6'!C289</f>
        <v>1</v>
      </c>
      <c r="D289" s="116" t="str">
        <f>'PLANTILLA V6'!D289</f>
        <v>pza</v>
      </c>
      <c r="E289" s="125">
        <v>0</v>
      </c>
      <c r="F289" s="116" t="b">
        <v>0</v>
      </c>
      <c r="G289" s="116" t="b">
        <v>0</v>
      </c>
      <c r="H289" s="116" t="b">
        <v>0</v>
      </c>
      <c r="I289" s="116" t="b">
        <v>0</v>
      </c>
      <c r="J289" s="119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22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5.75" customHeight="1" x14ac:dyDescent="0.9">
      <c r="A290" s="116" t="str">
        <f>'PLANTILLA V6'!A290</f>
        <v>Re</v>
      </c>
      <c r="B290" s="116" t="str">
        <f>'PLANTILLA V6'!B290</f>
        <v>Envase redondo de plástico de 500 ml aprox (tipo crema o de yogurt)</v>
      </c>
      <c r="C290" s="125">
        <f>'PLANTILLA V6'!C290</f>
        <v>1</v>
      </c>
      <c r="D290" s="116" t="str">
        <f>'PLANTILLA V6'!D290</f>
        <v>pza</v>
      </c>
      <c r="E290" s="125">
        <v>0</v>
      </c>
      <c r="F290" s="116" t="b">
        <v>0</v>
      </c>
      <c r="G290" s="116" t="b">
        <v>0</v>
      </c>
      <c r="H290" s="116" t="b">
        <v>0</v>
      </c>
      <c r="I290" s="116" t="b">
        <v>0</v>
      </c>
      <c r="J290" s="119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5.75" customHeight="1" x14ac:dyDescent="0.9">
      <c r="A291" s="116" t="str">
        <f>'PLANTILLA V6'!A291</f>
        <v>Re</v>
      </c>
      <c r="B291" s="116" t="str">
        <f>'PLANTILLA V6'!B291</f>
        <v>Cajita rectangular pequeña tamaño aprox: 11 x 5 cm x 1 cm (tipo de medicamento)</v>
      </c>
      <c r="C291" s="125">
        <f>'PLANTILLA V6'!C291</f>
        <v>1</v>
      </c>
      <c r="D291" s="116" t="str">
        <f>'PLANTILLA V6'!D291</f>
        <v>pza</v>
      </c>
      <c r="E291" s="125">
        <v>0</v>
      </c>
      <c r="F291" s="116" t="b">
        <v>0</v>
      </c>
      <c r="G291" s="116" t="b">
        <v>0</v>
      </c>
      <c r="H291" s="116" t="b">
        <v>0</v>
      </c>
      <c r="I291" s="116" t="b">
        <v>0</v>
      </c>
      <c r="J291" s="119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5.75" customHeight="1" x14ac:dyDescent="0.9">
      <c r="A292" s="116" t="str">
        <f>'PLANTILLA V6'!A292</f>
        <v>Re</v>
      </c>
      <c r="B292" s="116" t="str">
        <f>'PLANTILLA V6'!B292</f>
        <v>Cajita cuadrada tamaño aprox: 11 cm (tipo Kleenex)</v>
      </c>
      <c r="C292" s="125">
        <f>'PLANTILLA V6'!C292</f>
        <v>1</v>
      </c>
      <c r="D292" s="116" t="str">
        <f>'PLANTILLA V6'!D292</f>
        <v>pza</v>
      </c>
      <c r="E292" s="125">
        <v>0</v>
      </c>
      <c r="F292" s="116" t="b">
        <v>0</v>
      </c>
      <c r="G292" s="116" t="b">
        <v>0</v>
      </c>
      <c r="H292" s="116" t="b">
        <v>0</v>
      </c>
      <c r="I292" s="116" t="b">
        <v>0</v>
      </c>
      <c r="J292" s="119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5.75" customHeight="1" x14ac:dyDescent="0.9">
      <c r="A293" s="116" t="str">
        <f>'PLANTILLA V6'!A293</f>
        <v>Re</v>
      </c>
      <c r="B293" s="116" t="str">
        <f>'PLANTILLA V6'!B293</f>
        <v>Popote</v>
      </c>
      <c r="C293" s="125">
        <f>'PLANTILLA V6'!C293</f>
        <v>1</v>
      </c>
      <c r="D293" s="116" t="str">
        <f>'PLANTILLA V6'!D293</f>
        <v>pza</v>
      </c>
      <c r="E293" s="125">
        <v>0</v>
      </c>
      <c r="F293" s="116" t="b">
        <v>0</v>
      </c>
      <c r="G293" s="116" t="b">
        <v>0</v>
      </c>
      <c r="H293" s="116" t="b">
        <v>0</v>
      </c>
      <c r="I293" s="116" t="b">
        <v>0</v>
      </c>
      <c r="J293" s="119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5.75" customHeight="1" x14ac:dyDescent="0.9">
      <c r="A294" s="116" t="str">
        <f>'PLANTILLA V6'!A294</f>
        <v>Re</v>
      </c>
      <c r="B294" s="116" t="str">
        <f>'PLANTILLA V6'!B294</f>
        <v>Plastinudos o cincho de alambre (tipo sujetador para pan)</v>
      </c>
      <c r="C294" s="125">
        <f>'PLANTILLA V6'!C294</f>
        <v>1</v>
      </c>
      <c r="D294" s="116" t="str">
        <f>'PLANTILLA V6'!D294</f>
        <v>pza</v>
      </c>
      <c r="E294" s="125">
        <v>0</v>
      </c>
      <c r="F294" s="116" t="b">
        <v>0</v>
      </c>
      <c r="G294" s="116" t="b">
        <v>0</v>
      </c>
      <c r="H294" s="116" t="b">
        <v>0</v>
      </c>
      <c r="I294" s="116" t="b">
        <v>0</v>
      </c>
      <c r="J294" s="119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5.75" customHeight="1" x14ac:dyDescent="0.9">
      <c r="A295" s="116" t="str">
        <f>'PLANTILLA V6'!A295</f>
        <v>Re</v>
      </c>
      <c r="B295" s="116" t="str">
        <f>'PLANTILLA V6'!B295</f>
        <v>Cuchara desechable</v>
      </c>
      <c r="C295" s="125">
        <f>'PLANTILLA V6'!C295</f>
        <v>1</v>
      </c>
      <c r="D295" s="116" t="str">
        <f>'PLANTILLA V6'!D295</f>
        <v>pza</v>
      </c>
      <c r="E295" s="125">
        <v>0</v>
      </c>
      <c r="F295" s="116" t="b">
        <v>0</v>
      </c>
      <c r="G295" s="116" t="b">
        <v>0</v>
      </c>
      <c r="H295" s="116" t="b">
        <v>0</v>
      </c>
      <c r="I295" s="116" t="b">
        <v>0</v>
      </c>
      <c r="J295" s="119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5.75" customHeight="1" x14ac:dyDescent="0.9">
      <c r="A296" s="116" t="str">
        <f>'PLANTILLA V6'!A296</f>
        <v>Re</v>
      </c>
      <c r="B296" s="116" t="str">
        <f>'PLANTILLA V6'!B296</f>
        <v>Caja de cartón de zapátos o similar</v>
      </c>
      <c r="C296" s="125">
        <f>'PLANTILLA V6'!C296</f>
        <v>1</v>
      </c>
      <c r="D296" s="116" t="str">
        <f>'PLANTILLA V6'!D296</f>
        <v>pza</v>
      </c>
      <c r="E296" s="125">
        <v>0</v>
      </c>
      <c r="F296" s="116" t="b">
        <v>0</v>
      </c>
      <c r="G296" s="116" t="b">
        <v>0</v>
      </c>
      <c r="H296" s="116" t="b">
        <v>0</v>
      </c>
      <c r="I296" s="116" t="b">
        <v>0</v>
      </c>
      <c r="J296" s="119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5.75" customHeight="1" x14ac:dyDescent="0.9">
      <c r="A297" s="116" t="str">
        <f>'PLANTILLA V6'!A297</f>
        <v>Re</v>
      </c>
      <c r="B297" s="116" t="str">
        <f>'PLANTILLA V6'!B297</f>
        <v xml:space="preserve">Caja de cartón de 3mm espesor de 65 x 55 x 35 cm aproximadamente </v>
      </c>
      <c r="C297" s="125">
        <f>'PLANTILLA V6'!C297</f>
        <v>1</v>
      </c>
      <c r="D297" s="116" t="str">
        <f>'PLANTILLA V6'!D297</f>
        <v>pza</v>
      </c>
      <c r="E297" s="125">
        <v>0</v>
      </c>
      <c r="F297" s="116" t="b">
        <v>0</v>
      </c>
      <c r="G297" s="116" t="b">
        <v>0</v>
      </c>
      <c r="H297" s="116" t="b">
        <v>0</v>
      </c>
      <c r="I297" s="116" t="b">
        <v>0</v>
      </c>
      <c r="J297" s="119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5.75" customHeight="1" x14ac:dyDescent="0.9">
      <c r="A298" s="116" t="str">
        <f>'PLANTILLA V6'!A298</f>
        <v>Re</v>
      </c>
      <c r="B298" s="116" t="str">
        <f>'PLANTILLA V6'!B298</f>
        <v>Lámina de cartón de 3mm de espesor de 95 x 65 cm</v>
      </c>
      <c r="C298" s="125">
        <f>'PLANTILLA V6'!C298</f>
        <v>1</v>
      </c>
      <c r="D298" s="116" t="str">
        <f>'PLANTILLA V6'!D298</f>
        <v>pza</v>
      </c>
      <c r="E298" s="125">
        <v>0</v>
      </c>
      <c r="F298" s="116" t="b">
        <v>0</v>
      </c>
      <c r="G298" s="116" t="b">
        <v>0</v>
      </c>
      <c r="H298" s="116" t="b">
        <v>0</v>
      </c>
      <c r="I298" s="116" t="b">
        <v>0</v>
      </c>
      <c r="J298" s="119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5.75" customHeight="1" x14ac:dyDescent="0.9">
      <c r="A299" s="116" t="str">
        <f>'PLANTILLA V6'!A299</f>
        <v>Re</v>
      </c>
      <c r="B299" s="116" t="str">
        <f>'PLANTILLA V6'!B299</f>
        <v>Hojas de plantas</v>
      </c>
      <c r="C299" s="125">
        <f>'PLANTILLA V6'!C299</f>
        <v>1</v>
      </c>
      <c r="D299" s="116" t="str">
        <f>'PLANTILLA V6'!D299</f>
        <v>pza</v>
      </c>
      <c r="E299" s="125">
        <v>0</v>
      </c>
      <c r="F299" s="116" t="b">
        <v>0</v>
      </c>
      <c r="G299" s="116" t="b">
        <v>0</v>
      </c>
      <c r="H299" s="116" t="b">
        <v>0</v>
      </c>
      <c r="I299" s="116" t="b">
        <v>0</v>
      </c>
      <c r="J299" s="119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5.75" customHeight="1" x14ac:dyDescent="0.9">
      <c r="A300" s="74" t="str">
        <f>'PLANTILLA V6'!A300</f>
        <v>Re</v>
      </c>
      <c r="B300" s="74" t="str">
        <f>'PLANTILLA V6'!B300</f>
        <v>Papel Kraft</v>
      </c>
      <c r="C300" s="37">
        <f>'PLANTILLA V6'!C300</f>
        <v>1</v>
      </c>
      <c r="D300" s="74" t="str">
        <f>'PLANTILLA V6'!D300</f>
        <v>metro</v>
      </c>
      <c r="E300" s="37">
        <v>1</v>
      </c>
      <c r="F300" s="74" t="b">
        <v>0</v>
      </c>
      <c r="G300" s="74" t="b">
        <v>0</v>
      </c>
      <c r="H300" s="74" t="b">
        <v>1</v>
      </c>
      <c r="I300" s="74" t="b">
        <v>0</v>
      </c>
      <c r="J300" s="119" cm="1">
        <f t="array" ref="J300">_xlfn.IFS(LEN(A300)&gt;2,A301,SUM(E300:I300)=0,0,F300,$F$7*F300*E300,G300,$G$7*G300*E300,AND(H300,A300="Co"),$H$7*H300*E300,AND(H300,A300="Re"),$H$7*H300*E300,H300,$J$7*H300*E300,I300,$I$7*I300*E300)</f>
        <v>5.75</v>
      </c>
      <c r="K300" s="9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customHeight="1" x14ac:dyDescent="0.9">
      <c r="A301" s="116" t="str">
        <f>'PLANTILLA V6'!A301</f>
        <v>Re</v>
      </c>
      <c r="B301" s="116">
        <f>'PLANTILLA V6'!B301</f>
        <v>0</v>
      </c>
      <c r="C301" s="125">
        <f>'PLANTILLA V6'!C301</f>
        <v>1</v>
      </c>
      <c r="D301" s="116" t="str">
        <f>'PLANTILLA V6'!D301</f>
        <v>pza</v>
      </c>
      <c r="E301" s="125">
        <v>0</v>
      </c>
      <c r="F301" s="116" t="b">
        <v>0</v>
      </c>
      <c r="G301" s="116" t="b">
        <v>0</v>
      </c>
      <c r="H301" s="116" t="b">
        <v>0</v>
      </c>
      <c r="I301" s="116" t="b">
        <v>0</v>
      </c>
      <c r="J301" s="119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22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5.75" customHeight="1" x14ac:dyDescent="0.9">
      <c r="A302" s="116">
        <f>'PLANTILLA V6'!A302</f>
        <v>0</v>
      </c>
      <c r="B302" s="116">
        <f>'PLANTILLA V6'!B302</f>
        <v>0</v>
      </c>
      <c r="C302" s="125">
        <f>'PLANTILLA V6'!C302</f>
        <v>1</v>
      </c>
      <c r="D302" s="116" t="str">
        <f>'PLANTILLA V6'!D302</f>
        <v>pza</v>
      </c>
      <c r="E302" s="125">
        <v>0</v>
      </c>
      <c r="F302" s="116" t="b">
        <v>0</v>
      </c>
      <c r="G302" s="116" t="b">
        <v>0</v>
      </c>
      <c r="H302" s="116" t="b">
        <v>0</v>
      </c>
      <c r="I302" s="116" t="b">
        <v>0</v>
      </c>
      <c r="J302" s="119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5.75" customHeight="1" x14ac:dyDescent="0.9">
      <c r="A303" s="116">
        <f>'PLANTILLA V6'!A303</f>
        <v>0</v>
      </c>
      <c r="B303" s="116">
        <f>'PLANTILLA V6'!B303</f>
        <v>0</v>
      </c>
      <c r="C303" s="125">
        <f>'PLANTILLA V6'!C303</f>
        <v>1</v>
      </c>
      <c r="D303" s="116" t="str">
        <f>'PLANTILLA V6'!D303</f>
        <v>pza</v>
      </c>
      <c r="E303" s="125">
        <v>0</v>
      </c>
      <c r="F303" s="116" t="b">
        <v>0</v>
      </c>
      <c r="G303" s="116" t="b">
        <v>0</v>
      </c>
      <c r="H303" s="116" t="b">
        <v>0</v>
      </c>
      <c r="I303" s="116" t="b">
        <v>0</v>
      </c>
      <c r="J303" s="119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5.75" customHeight="1" x14ac:dyDescent="0.9">
      <c r="A304" s="116">
        <f>'PLANTILLA V6'!A304</f>
        <v>0</v>
      </c>
      <c r="B304" s="116">
        <f>'PLANTILLA V6'!B304</f>
        <v>0</v>
      </c>
      <c r="C304" s="125">
        <f>'PLANTILLA V6'!C304</f>
        <v>1</v>
      </c>
      <c r="D304" s="116" t="str">
        <f>'PLANTILLA V6'!D304</f>
        <v>pza</v>
      </c>
      <c r="E304" s="125">
        <v>0</v>
      </c>
      <c r="F304" s="116" t="b">
        <v>0</v>
      </c>
      <c r="G304" s="116" t="b">
        <v>0</v>
      </c>
      <c r="H304" s="116" t="b">
        <v>0</v>
      </c>
      <c r="I304" s="116" t="b">
        <v>0</v>
      </c>
      <c r="J304" s="119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5.75" customHeight="1" x14ac:dyDescent="0.9">
      <c r="A305" s="116">
        <f>'PLANTILLA V6'!A305</f>
        <v>0</v>
      </c>
      <c r="B305" s="116">
        <f>'PLANTILLA V6'!B305</f>
        <v>0</v>
      </c>
      <c r="C305" s="125">
        <f>'PLANTILLA V6'!C305</f>
        <v>1</v>
      </c>
      <c r="D305" s="116" t="str">
        <f>'PLANTILLA V6'!D305</f>
        <v>pza</v>
      </c>
      <c r="E305" s="125">
        <v>0</v>
      </c>
      <c r="F305" s="116" t="b">
        <v>0</v>
      </c>
      <c r="G305" s="116" t="b">
        <v>0</v>
      </c>
      <c r="H305" s="116" t="b">
        <v>0</v>
      </c>
      <c r="I305" s="116" t="b">
        <v>0</v>
      </c>
      <c r="J305" s="119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5.75" customHeight="1" x14ac:dyDescent="0.9">
      <c r="A306" s="116">
        <f>'PLANTILLA V6'!A306</f>
        <v>0</v>
      </c>
      <c r="B306" s="116">
        <f>'PLANTILLA V6'!B306</f>
        <v>0</v>
      </c>
      <c r="C306" s="125">
        <f>'PLANTILLA V6'!C306</f>
        <v>1</v>
      </c>
      <c r="D306" s="116" t="str">
        <f>'PLANTILLA V6'!D306</f>
        <v>pza</v>
      </c>
      <c r="E306" s="125">
        <v>0</v>
      </c>
      <c r="F306" s="116" t="b">
        <v>0</v>
      </c>
      <c r="G306" s="116" t="b">
        <v>0</v>
      </c>
      <c r="H306" s="116" t="b">
        <v>0</v>
      </c>
      <c r="I306" s="116" t="b">
        <v>0</v>
      </c>
      <c r="J306" s="119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5.75" customHeight="1" x14ac:dyDescent="0.9">
      <c r="A307" s="116">
        <f>'PLANTILLA V6'!A307</f>
        <v>0</v>
      </c>
      <c r="B307" s="116">
        <f>'PLANTILLA V6'!B307</f>
        <v>0</v>
      </c>
      <c r="C307" s="125">
        <f>'PLANTILLA V6'!C307</f>
        <v>1</v>
      </c>
      <c r="D307" s="116" t="str">
        <f>'PLANTILLA V6'!D307</f>
        <v>pza</v>
      </c>
      <c r="E307" s="125">
        <v>0</v>
      </c>
      <c r="F307" s="116" t="b">
        <v>0</v>
      </c>
      <c r="G307" s="116" t="b">
        <v>0</v>
      </c>
      <c r="H307" s="116" t="b">
        <v>0</v>
      </c>
      <c r="I307" s="116" t="b">
        <v>0</v>
      </c>
      <c r="J307" s="119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5.75" customHeight="1" x14ac:dyDescent="0.9">
      <c r="A308" s="116">
        <f>'PLANTILLA V6'!A308</f>
        <v>0</v>
      </c>
      <c r="B308" s="116">
        <f>'PLANTILLA V6'!B308</f>
        <v>0</v>
      </c>
      <c r="C308" s="125">
        <f>'PLANTILLA V6'!C308</f>
        <v>1</v>
      </c>
      <c r="D308" s="116" t="str">
        <f>'PLANTILLA V6'!D308</f>
        <v>pza</v>
      </c>
      <c r="E308" s="125">
        <v>0</v>
      </c>
      <c r="F308" s="116" t="b">
        <v>0</v>
      </c>
      <c r="G308" s="116" t="b">
        <v>0</v>
      </c>
      <c r="H308" s="116" t="b">
        <v>0</v>
      </c>
      <c r="I308" s="116" t="b">
        <v>0</v>
      </c>
      <c r="J308" s="119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5.75" customHeight="1" x14ac:dyDescent="0.9">
      <c r="A309" s="116">
        <f>'PLANTILLA V6'!A309</f>
        <v>0</v>
      </c>
      <c r="B309" s="116">
        <f>'PLANTILLA V6'!B309</f>
        <v>0</v>
      </c>
      <c r="C309" s="125">
        <f>'PLANTILLA V6'!C309</f>
        <v>1</v>
      </c>
      <c r="D309" s="116" t="str">
        <f>'PLANTILLA V6'!D309</f>
        <v>pza</v>
      </c>
      <c r="E309" s="125">
        <v>0</v>
      </c>
      <c r="F309" s="116" t="b">
        <v>0</v>
      </c>
      <c r="G309" s="116" t="b">
        <v>0</v>
      </c>
      <c r="H309" s="116" t="b">
        <v>0</v>
      </c>
      <c r="I309" s="116" t="b">
        <v>0</v>
      </c>
      <c r="J309" s="119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5.75" customHeight="1" x14ac:dyDescent="0.9">
      <c r="A310" s="124">
        <f>'PLANTILLA V6'!A310</f>
        <v>0</v>
      </c>
      <c r="B310" s="116">
        <f>'PLANTILLA V6'!B310</f>
        <v>0</v>
      </c>
      <c r="C310" s="125">
        <f>'PLANTILLA V6'!C310</f>
        <v>1</v>
      </c>
      <c r="D310" s="116" t="str">
        <f>'PLANTILLA V6'!D310</f>
        <v>pza</v>
      </c>
      <c r="E310" s="125">
        <v>0</v>
      </c>
      <c r="F310" s="116" t="b">
        <v>0</v>
      </c>
      <c r="G310" s="116" t="b">
        <v>0</v>
      </c>
      <c r="H310" s="116" t="b">
        <v>0</v>
      </c>
      <c r="I310" s="116" t="b">
        <v>0</v>
      </c>
      <c r="J310" s="119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5.75" customHeight="1" x14ac:dyDescent="0.9">
      <c r="A311" s="116">
        <f>'PLANTILLA V6'!A311</f>
        <v>0</v>
      </c>
      <c r="B311" s="116">
        <f>'PLANTILLA V6'!B311</f>
        <v>0</v>
      </c>
      <c r="C311" s="125">
        <f>'PLANTILLA V6'!C311</f>
        <v>1</v>
      </c>
      <c r="D311" s="116" t="str">
        <f>'PLANTILLA V6'!D311</f>
        <v>pza</v>
      </c>
      <c r="E311" s="125">
        <v>0</v>
      </c>
      <c r="F311" s="116" t="b">
        <v>0</v>
      </c>
      <c r="G311" s="116" t="b">
        <v>0</v>
      </c>
      <c r="H311" s="116" t="b">
        <v>0</v>
      </c>
      <c r="I311" s="116" t="b">
        <v>0</v>
      </c>
      <c r="J311" s="119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5.75" customHeight="1" x14ac:dyDescent="0.9">
      <c r="A312" s="116">
        <f>'PLANTILLA V6'!A312</f>
        <v>0</v>
      </c>
      <c r="B312" s="116">
        <f>'PLANTILLA V6'!B312</f>
        <v>0</v>
      </c>
      <c r="C312" s="125">
        <f>'PLANTILLA V6'!C312</f>
        <v>1</v>
      </c>
      <c r="D312" s="116" t="str">
        <f>'PLANTILLA V6'!D312</f>
        <v>pza</v>
      </c>
      <c r="E312" s="125">
        <v>0</v>
      </c>
      <c r="F312" s="116" t="b">
        <v>0</v>
      </c>
      <c r="G312" s="116" t="b">
        <v>0</v>
      </c>
      <c r="H312" s="116" t="b">
        <v>0</v>
      </c>
      <c r="I312" s="116" t="b">
        <v>0</v>
      </c>
      <c r="J312" s="119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5.75" customHeight="1" x14ac:dyDescent="0.9">
      <c r="A313" s="116">
        <f>'PLANTILLA V6'!A313</f>
        <v>0</v>
      </c>
      <c r="B313" s="116">
        <f>'PLANTILLA V6'!B313</f>
        <v>0</v>
      </c>
      <c r="C313" s="125">
        <f>'PLANTILLA V6'!C313</f>
        <v>1</v>
      </c>
      <c r="D313" s="116" t="str">
        <f>'PLANTILLA V6'!D313</f>
        <v>pza</v>
      </c>
      <c r="E313" s="125">
        <v>0</v>
      </c>
      <c r="F313" s="116" t="b">
        <v>0</v>
      </c>
      <c r="G313" s="116" t="b">
        <v>0</v>
      </c>
      <c r="H313" s="116" t="b">
        <v>0</v>
      </c>
      <c r="I313" s="116" t="b">
        <v>0</v>
      </c>
      <c r="J313" s="119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5.75" customHeight="1" x14ac:dyDescent="0.9">
      <c r="A314" s="116">
        <f>'PLANTILLA V6'!A314</f>
        <v>0</v>
      </c>
      <c r="B314" s="116">
        <f>'PLANTILLA V6'!B314</f>
        <v>0</v>
      </c>
      <c r="C314" s="125">
        <f>'PLANTILLA V6'!C314</f>
        <v>1</v>
      </c>
      <c r="D314" s="116" t="str">
        <f>'PLANTILLA V6'!D314</f>
        <v>pza</v>
      </c>
      <c r="E314" s="125">
        <v>0</v>
      </c>
      <c r="F314" s="116" t="b">
        <v>0</v>
      </c>
      <c r="G314" s="116" t="b">
        <v>0</v>
      </c>
      <c r="H314" s="116" t="b">
        <v>0</v>
      </c>
      <c r="I314" s="116" t="b">
        <v>0</v>
      </c>
      <c r="J314" s="119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5.75" customHeight="1" x14ac:dyDescent="0.9">
      <c r="A315" s="116">
        <f>'PLANTILLA V6'!A315</f>
        <v>0</v>
      </c>
      <c r="B315" s="116">
        <f>'PLANTILLA V6'!B315</f>
        <v>0</v>
      </c>
      <c r="C315" s="125">
        <f>'PLANTILLA V6'!C315</f>
        <v>1</v>
      </c>
      <c r="D315" s="116" t="str">
        <f>'PLANTILLA V6'!D315</f>
        <v>pza</v>
      </c>
      <c r="E315" s="125">
        <v>0</v>
      </c>
      <c r="F315" s="116" t="b">
        <v>0</v>
      </c>
      <c r="G315" s="116" t="b">
        <v>0</v>
      </c>
      <c r="H315" s="116" t="b">
        <v>0</v>
      </c>
      <c r="I315" s="116" t="b">
        <v>0</v>
      </c>
      <c r="J315" s="119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5.75" customHeight="1" x14ac:dyDescent="0.9">
      <c r="A316" s="116">
        <f>'PLANTILLA V6'!A316</f>
        <v>0</v>
      </c>
      <c r="B316" s="116">
        <f>'PLANTILLA V6'!B316</f>
        <v>0</v>
      </c>
      <c r="C316" s="125">
        <f>'PLANTILLA V6'!C316</f>
        <v>1</v>
      </c>
      <c r="D316" s="116" t="str">
        <f>'PLANTILLA V6'!D316</f>
        <v>pza</v>
      </c>
      <c r="E316" s="125">
        <v>0</v>
      </c>
      <c r="F316" s="116" t="b">
        <v>0</v>
      </c>
      <c r="G316" s="116" t="b">
        <v>0</v>
      </c>
      <c r="H316" s="116" t="b">
        <v>0</v>
      </c>
      <c r="I316" s="116" t="b">
        <v>0</v>
      </c>
      <c r="J316" s="119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5.75" customHeight="1" x14ac:dyDescent="0.9">
      <c r="A317" s="116">
        <f>'PLANTILLA V6'!A317</f>
        <v>0</v>
      </c>
      <c r="B317" s="116">
        <f>'PLANTILLA V6'!B317</f>
        <v>0</v>
      </c>
      <c r="C317" s="125">
        <f>'PLANTILLA V6'!C317</f>
        <v>1</v>
      </c>
      <c r="D317" s="116" t="str">
        <f>'PLANTILLA V6'!D317</f>
        <v>pza</v>
      </c>
      <c r="E317" s="125">
        <v>0</v>
      </c>
      <c r="F317" s="116" t="b">
        <v>0</v>
      </c>
      <c r="G317" s="116" t="b">
        <v>0</v>
      </c>
      <c r="H317" s="116" t="b">
        <v>0</v>
      </c>
      <c r="I317" s="116" t="b">
        <v>0</v>
      </c>
      <c r="J317" s="119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5.75" customHeight="1" x14ac:dyDescent="0.9">
      <c r="A318" s="116">
        <f>'PLANTILLA V6'!A318</f>
        <v>0</v>
      </c>
      <c r="B318" s="116">
        <f>'PLANTILLA V6'!B318</f>
        <v>0</v>
      </c>
      <c r="C318" s="125">
        <f>'PLANTILLA V6'!C318</f>
        <v>1</v>
      </c>
      <c r="D318" s="116" t="str">
        <f>'PLANTILLA V6'!D318</f>
        <v>pza</v>
      </c>
      <c r="E318" s="125">
        <v>0</v>
      </c>
      <c r="F318" s="116" t="b">
        <v>0</v>
      </c>
      <c r="G318" s="116" t="b">
        <v>0</v>
      </c>
      <c r="H318" s="116" t="b">
        <v>0</v>
      </c>
      <c r="I318" s="116" t="b">
        <v>0</v>
      </c>
      <c r="J318" s="119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5.75" customHeight="1" x14ac:dyDescent="0.9">
      <c r="A319" s="116">
        <f>'PLANTILLA V6'!A319</f>
        <v>0</v>
      </c>
      <c r="B319" s="116">
        <f>'PLANTILLA V6'!B319</f>
        <v>0</v>
      </c>
      <c r="C319" s="125">
        <f>'PLANTILLA V6'!C319</f>
        <v>1</v>
      </c>
      <c r="D319" s="116" t="str">
        <f>'PLANTILLA V6'!D319</f>
        <v>pza</v>
      </c>
      <c r="E319" s="125">
        <v>0</v>
      </c>
      <c r="F319" s="116" t="b">
        <v>0</v>
      </c>
      <c r="G319" s="116" t="b">
        <v>0</v>
      </c>
      <c r="H319" s="116" t="b">
        <v>0</v>
      </c>
      <c r="I319" s="116" t="b">
        <v>0</v>
      </c>
      <c r="J319" s="119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5.75" customHeight="1" x14ac:dyDescent="0.9">
      <c r="A320" s="116">
        <f>'PLANTILLA V6'!A320</f>
        <v>0</v>
      </c>
      <c r="B320" s="116">
        <f>'PLANTILLA V6'!B320</f>
        <v>0</v>
      </c>
      <c r="C320" s="125">
        <f>'PLANTILLA V6'!C320</f>
        <v>1</v>
      </c>
      <c r="D320" s="116" t="str">
        <f>'PLANTILLA V6'!D320</f>
        <v>pza</v>
      </c>
      <c r="E320" s="125">
        <v>0</v>
      </c>
      <c r="F320" s="116" t="b">
        <v>0</v>
      </c>
      <c r="G320" s="116" t="b">
        <v>0</v>
      </c>
      <c r="H320" s="116" t="b">
        <v>0</v>
      </c>
      <c r="I320" s="116" t="b">
        <v>0</v>
      </c>
      <c r="J320" s="119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5.75" customHeight="1" x14ac:dyDescent="0.9">
      <c r="A321" s="116">
        <f>'PLANTILLA V6'!A321</f>
        <v>0</v>
      </c>
      <c r="B321" s="116">
        <f>'PLANTILLA V6'!B321</f>
        <v>0</v>
      </c>
      <c r="C321" s="125">
        <f>'PLANTILLA V6'!C321</f>
        <v>1</v>
      </c>
      <c r="D321" s="116" t="str">
        <f>'PLANTILLA V6'!D321</f>
        <v>pza</v>
      </c>
      <c r="E321" s="125">
        <v>0</v>
      </c>
      <c r="F321" s="116" t="b">
        <v>0</v>
      </c>
      <c r="G321" s="116" t="b">
        <v>0</v>
      </c>
      <c r="H321" s="116" t="b">
        <v>0</v>
      </c>
      <c r="I321" s="116" t="b">
        <v>0</v>
      </c>
      <c r="J321" s="119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5.75" customHeight="1" x14ac:dyDescent="0.9">
      <c r="A322" s="116">
        <f>'PLANTILLA V6'!A322</f>
        <v>0</v>
      </c>
      <c r="B322" s="116">
        <f>'PLANTILLA V6'!B322</f>
        <v>0</v>
      </c>
      <c r="C322" s="125">
        <f>'PLANTILLA V6'!C322</f>
        <v>1</v>
      </c>
      <c r="D322" s="116" t="str">
        <f>'PLANTILLA V6'!D322</f>
        <v>pza</v>
      </c>
      <c r="E322" s="125">
        <v>0</v>
      </c>
      <c r="F322" s="116" t="b">
        <v>0</v>
      </c>
      <c r="G322" s="116" t="b">
        <v>0</v>
      </c>
      <c r="H322" s="116" t="b">
        <v>0</v>
      </c>
      <c r="I322" s="116" t="b">
        <v>0</v>
      </c>
      <c r="J322" s="119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5.75" customHeight="1" x14ac:dyDescent="0.9">
      <c r="A323" s="116">
        <f>'PLANTILLA V6'!A323</f>
        <v>0</v>
      </c>
      <c r="B323" s="116">
        <f>'PLANTILLA V6'!B323</f>
        <v>0</v>
      </c>
      <c r="C323" s="125">
        <f>'PLANTILLA V6'!C323</f>
        <v>1</v>
      </c>
      <c r="D323" s="116" t="str">
        <f>'PLANTILLA V6'!D323</f>
        <v>pza</v>
      </c>
      <c r="E323" s="125">
        <v>0</v>
      </c>
      <c r="F323" s="116" t="b">
        <v>0</v>
      </c>
      <c r="G323" s="116" t="b">
        <v>0</v>
      </c>
      <c r="H323" s="116" t="b">
        <v>0</v>
      </c>
      <c r="I323" s="116" t="b">
        <v>0</v>
      </c>
      <c r="J323" s="119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5.75" customHeight="1" x14ac:dyDescent="0.9">
      <c r="A324" s="116">
        <f>'PLANTILLA V6'!A324</f>
        <v>0</v>
      </c>
      <c r="B324" s="116">
        <f>'PLANTILLA V6'!B324</f>
        <v>0</v>
      </c>
      <c r="C324" s="125">
        <f>'PLANTILLA V6'!C324</f>
        <v>1</v>
      </c>
      <c r="D324" s="116" t="str">
        <f>'PLANTILLA V6'!D324</f>
        <v>pza</v>
      </c>
      <c r="E324" s="125">
        <v>0</v>
      </c>
      <c r="F324" s="116" t="b">
        <v>0</v>
      </c>
      <c r="G324" s="116" t="b">
        <v>0</v>
      </c>
      <c r="H324" s="116" t="b">
        <v>0</v>
      </c>
      <c r="I324" s="116" t="b">
        <v>0</v>
      </c>
      <c r="J324" s="119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5.75" customHeight="1" x14ac:dyDescent="0.9">
      <c r="A325" s="116">
        <f>'PLANTILLA V6'!A325</f>
        <v>0</v>
      </c>
      <c r="B325" s="116">
        <f>'PLANTILLA V6'!B325</f>
        <v>0</v>
      </c>
      <c r="C325" s="125">
        <f>'PLANTILLA V6'!C325</f>
        <v>1</v>
      </c>
      <c r="D325" s="116" t="str">
        <f>'PLANTILLA V6'!D325</f>
        <v>pza</v>
      </c>
      <c r="E325" s="125">
        <v>0</v>
      </c>
      <c r="F325" s="116" t="b">
        <v>0</v>
      </c>
      <c r="G325" s="116" t="b">
        <v>0</v>
      </c>
      <c r="H325" s="116" t="b">
        <v>0</v>
      </c>
      <c r="I325" s="116" t="b">
        <v>0</v>
      </c>
      <c r="J325" s="119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5.75" customHeight="1" x14ac:dyDescent="0.9">
      <c r="A326" s="116">
        <f>'PLANTILLA V6'!A326</f>
        <v>0</v>
      </c>
      <c r="B326" s="116">
        <f>'PLANTILLA V6'!B326</f>
        <v>0</v>
      </c>
      <c r="C326" s="125">
        <f>'PLANTILLA V6'!C326</f>
        <v>1</v>
      </c>
      <c r="D326" s="116" t="str">
        <f>'PLANTILLA V6'!D326</f>
        <v>pza</v>
      </c>
      <c r="E326" s="125">
        <v>0</v>
      </c>
      <c r="F326" s="116" t="b">
        <v>0</v>
      </c>
      <c r="G326" s="116" t="b">
        <v>0</v>
      </c>
      <c r="H326" s="116" t="b">
        <v>0</v>
      </c>
      <c r="I326" s="116" t="b">
        <v>0</v>
      </c>
      <c r="J326" s="119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5.75" customHeight="1" x14ac:dyDescent="0.9">
      <c r="A327" s="116">
        <f>'PLANTILLA V6'!A327</f>
        <v>0</v>
      </c>
      <c r="B327" s="116">
        <f>'PLANTILLA V6'!B327</f>
        <v>0</v>
      </c>
      <c r="C327" s="125">
        <f>'PLANTILLA V6'!C327</f>
        <v>1</v>
      </c>
      <c r="D327" s="116" t="str">
        <f>'PLANTILLA V6'!D327</f>
        <v>pza</v>
      </c>
      <c r="E327" s="125">
        <v>0</v>
      </c>
      <c r="F327" s="116" t="b">
        <v>0</v>
      </c>
      <c r="G327" s="116" t="b">
        <v>0</v>
      </c>
      <c r="H327" s="116" t="b">
        <v>0</v>
      </c>
      <c r="I327" s="116" t="b">
        <v>0</v>
      </c>
      <c r="J327" s="119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5.75" customHeight="1" x14ac:dyDescent="0.9">
      <c r="A328" s="116">
        <f>'PLANTILLA V6'!A328</f>
        <v>0</v>
      </c>
      <c r="B328" s="116">
        <f>'PLANTILLA V6'!B328</f>
        <v>0</v>
      </c>
      <c r="C328" s="125">
        <f>'PLANTILLA V6'!C328</f>
        <v>1</v>
      </c>
      <c r="D328" s="116" t="str">
        <f>'PLANTILLA V6'!D328</f>
        <v>pza</v>
      </c>
      <c r="E328" s="125">
        <v>0</v>
      </c>
      <c r="F328" s="116" t="b">
        <v>0</v>
      </c>
      <c r="G328" s="116" t="b">
        <v>0</v>
      </c>
      <c r="H328" s="116" t="b">
        <v>0</v>
      </c>
      <c r="I328" s="116" t="b">
        <v>0</v>
      </c>
      <c r="J328" s="119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5.75" customHeight="1" x14ac:dyDescent="0.9">
      <c r="A329" s="116">
        <f>'PLANTILLA V6'!A329</f>
        <v>0</v>
      </c>
      <c r="B329" s="116">
        <f>'PLANTILLA V6'!B329</f>
        <v>0</v>
      </c>
      <c r="C329" s="125">
        <f>'PLANTILLA V6'!C329</f>
        <v>1</v>
      </c>
      <c r="D329" s="116" t="str">
        <f>'PLANTILLA V6'!D329</f>
        <v>pza</v>
      </c>
      <c r="E329" s="125">
        <v>0</v>
      </c>
      <c r="F329" s="116" t="b">
        <v>0</v>
      </c>
      <c r="G329" s="116" t="b">
        <v>0</v>
      </c>
      <c r="H329" s="116" t="b">
        <v>0</v>
      </c>
      <c r="I329" s="116" t="b">
        <v>0</v>
      </c>
      <c r="J329" s="119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5.75" customHeight="1" x14ac:dyDescent="0.9">
      <c r="A330" s="116">
        <f>'PLANTILLA V6'!A330</f>
        <v>0</v>
      </c>
      <c r="B330" s="116">
        <f>'PLANTILLA V6'!B330</f>
        <v>0</v>
      </c>
      <c r="C330" s="125">
        <f>'PLANTILLA V6'!C330</f>
        <v>1</v>
      </c>
      <c r="D330" s="116" t="str">
        <f>'PLANTILLA V6'!D330</f>
        <v>pza</v>
      </c>
      <c r="E330" s="125">
        <v>0</v>
      </c>
      <c r="F330" s="116" t="b">
        <v>0</v>
      </c>
      <c r="G330" s="116" t="b">
        <v>0</v>
      </c>
      <c r="H330" s="116" t="b">
        <v>0</v>
      </c>
      <c r="I330" s="116" t="b">
        <v>0</v>
      </c>
      <c r="J330" s="119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5.75" customHeight="1" x14ac:dyDescent="0.9">
      <c r="A331" s="116">
        <f>'PLANTILLA V6'!A331</f>
        <v>0</v>
      </c>
      <c r="B331" s="116">
        <f>'PLANTILLA V6'!B331</f>
        <v>0</v>
      </c>
      <c r="C331" s="125">
        <f>'PLANTILLA V6'!C331</f>
        <v>1</v>
      </c>
      <c r="D331" s="116" t="str">
        <f>'PLANTILLA V6'!D331</f>
        <v>pza</v>
      </c>
      <c r="E331" s="125">
        <v>0</v>
      </c>
      <c r="F331" s="116" t="b">
        <v>0</v>
      </c>
      <c r="G331" s="116" t="b">
        <v>0</v>
      </c>
      <c r="H331" s="116" t="b">
        <v>0</v>
      </c>
      <c r="I331" s="116" t="b">
        <v>0</v>
      </c>
      <c r="J331" s="119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5.75" customHeight="1" x14ac:dyDescent="0.9">
      <c r="A332" s="116">
        <f>'PLANTILLA V6'!A332</f>
        <v>0</v>
      </c>
      <c r="B332" s="116">
        <f>'PLANTILLA V6'!B332</f>
        <v>0</v>
      </c>
      <c r="C332" s="125">
        <f>'PLANTILLA V6'!C332</f>
        <v>1</v>
      </c>
      <c r="D332" s="116" t="str">
        <f>'PLANTILLA V6'!D332</f>
        <v>pza</v>
      </c>
      <c r="E332" s="125">
        <v>0</v>
      </c>
      <c r="F332" s="116" t="b">
        <v>0</v>
      </c>
      <c r="G332" s="116" t="b">
        <v>0</v>
      </c>
      <c r="H332" s="116" t="b">
        <v>0</v>
      </c>
      <c r="I332" s="116" t="b">
        <v>0</v>
      </c>
      <c r="J332" s="119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5.75" customHeight="1" x14ac:dyDescent="0.9">
      <c r="A333" s="116">
        <f>'PLANTILLA V6'!A333</f>
        <v>0</v>
      </c>
      <c r="B333" s="116">
        <f>'PLANTILLA V6'!B333</f>
        <v>0</v>
      </c>
      <c r="C333" s="125">
        <f>'PLANTILLA V6'!C333</f>
        <v>1</v>
      </c>
      <c r="D333" s="116" t="str">
        <f>'PLANTILLA V6'!D333</f>
        <v>pza</v>
      </c>
      <c r="E333" s="125">
        <v>0</v>
      </c>
      <c r="F333" s="116" t="b">
        <v>0</v>
      </c>
      <c r="G333" s="116" t="b">
        <v>0</v>
      </c>
      <c r="H333" s="116" t="b">
        <v>0</v>
      </c>
      <c r="I333" s="116" t="b">
        <v>0</v>
      </c>
      <c r="J333" s="119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5.75" customHeight="1" x14ac:dyDescent="0.9">
      <c r="A334" s="116">
        <f>'PLANTILLA V6'!A334</f>
        <v>0</v>
      </c>
      <c r="B334" s="116">
        <f>'PLANTILLA V6'!B334</f>
        <v>0</v>
      </c>
      <c r="C334" s="125">
        <f>'PLANTILLA V6'!C334</f>
        <v>1</v>
      </c>
      <c r="D334" s="116" t="str">
        <f>'PLANTILLA V6'!D334</f>
        <v>pza</v>
      </c>
      <c r="E334" s="125">
        <v>0</v>
      </c>
      <c r="F334" s="116" t="b">
        <v>0</v>
      </c>
      <c r="G334" s="116" t="b">
        <v>0</v>
      </c>
      <c r="H334" s="116" t="b">
        <v>0</v>
      </c>
      <c r="I334" s="116" t="b">
        <v>0</v>
      </c>
      <c r="J334" s="119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5.75" customHeight="1" x14ac:dyDescent="0.9">
      <c r="A335" s="116">
        <f>'PLANTILLA V6'!A335</f>
        <v>0</v>
      </c>
      <c r="B335" s="116">
        <f>'PLANTILLA V6'!B335</f>
        <v>0</v>
      </c>
      <c r="C335" s="125">
        <f>'PLANTILLA V6'!C335</f>
        <v>1</v>
      </c>
      <c r="D335" s="116" t="str">
        <f>'PLANTILLA V6'!D335</f>
        <v>pza</v>
      </c>
      <c r="E335" s="125">
        <v>0</v>
      </c>
      <c r="F335" s="116" t="b">
        <v>0</v>
      </c>
      <c r="G335" s="116" t="b">
        <v>0</v>
      </c>
      <c r="H335" s="116" t="b">
        <v>0</v>
      </c>
      <c r="I335" s="116" t="b">
        <v>0</v>
      </c>
      <c r="J335" s="119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5.75" customHeight="1" x14ac:dyDescent="0.9">
      <c r="A336" s="116">
        <f>'PLANTILLA V6'!A336</f>
        <v>0</v>
      </c>
      <c r="B336" s="116">
        <f>'PLANTILLA V6'!B336</f>
        <v>0</v>
      </c>
      <c r="C336" s="125">
        <f>'PLANTILLA V6'!C336</f>
        <v>1</v>
      </c>
      <c r="D336" s="116" t="str">
        <f>'PLANTILLA V6'!D336</f>
        <v>pza</v>
      </c>
      <c r="E336" s="125">
        <v>0</v>
      </c>
      <c r="F336" s="116" t="b">
        <v>0</v>
      </c>
      <c r="G336" s="116" t="b">
        <v>0</v>
      </c>
      <c r="H336" s="116" t="b">
        <v>0</v>
      </c>
      <c r="I336" s="116" t="b">
        <v>0</v>
      </c>
      <c r="J336" s="119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5.75" customHeight="1" x14ac:dyDescent="0.9">
      <c r="A337" s="116">
        <f>'PLANTILLA V6'!A337</f>
        <v>0</v>
      </c>
      <c r="B337" s="116">
        <f>'PLANTILLA V6'!B337</f>
        <v>0</v>
      </c>
      <c r="C337" s="125">
        <f>'PLANTILLA V6'!C337</f>
        <v>1</v>
      </c>
      <c r="D337" s="116" t="str">
        <f>'PLANTILLA V6'!D337</f>
        <v>pza</v>
      </c>
      <c r="E337" s="125">
        <v>0</v>
      </c>
      <c r="F337" s="116" t="b">
        <v>0</v>
      </c>
      <c r="G337" s="116" t="b">
        <v>0</v>
      </c>
      <c r="H337" s="116" t="b">
        <v>0</v>
      </c>
      <c r="I337" s="116" t="b">
        <v>0</v>
      </c>
      <c r="J337" s="119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5.75" customHeight="1" x14ac:dyDescent="0.9">
      <c r="A338" s="116">
        <f>'PLANTILLA V6'!A338</f>
        <v>0</v>
      </c>
      <c r="B338" s="116">
        <f>'PLANTILLA V6'!B338</f>
        <v>0</v>
      </c>
      <c r="C338" s="125">
        <f>'PLANTILLA V6'!C338</f>
        <v>1</v>
      </c>
      <c r="D338" s="116" t="str">
        <f>'PLANTILLA V6'!D338</f>
        <v>pza</v>
      </c>
      <c r="E338" s="125">
        <v>0</v>
      </c>
      <c r="F338" s="116" t="b">
        <v>0</v>
      </c>
      <c r="G338" s="116" t="b">
        <v>0</v>
      </c>
      <c r="H338" s="116" t="b">
        <v>0</v>
      </c>
      <c r="I338" s="116" t="b">
        <v>0</v>
      </c>
      <c r="J338" s="119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5.75" customHeight="1" x14ac:dyDescent="0.9">
      <c r="A339" s="116">
        <f>'PLANTILLA V6'!A339</f>
        <v>0</v>
      </c>
      <c r="B339" s="116">
        <f>'PLANTILLA V6'!B339</f>
        <v>0</v>
      </c>
      <c r="C339" s="116">
        <f>'PLANTILLA V6'!C339</f>
        <v>0</v>
      </c>
      <c r="D339" s="116">
        <f>'PLANTILLA V6'!D339</f>
        <v>0</v>
      </c>
      <c r="E339" s="125"/>
      <c r="F339" s="116"/>
      <c r="G339" s="116"/>
      <c r="H339" s="116"/>
      <c r="I339" s="116"/>
      <c r="J339" s="119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5.75" customHeight="1" x14ac:dyDescent="0.9">
      <c r="A340" s="116">
        <f>'PLANTILLA V6'!A340</f>
        <v>0</v>
      </c>
      <c r="B340" s="116">
        <f>'PLANTILLA V6'!B340</f>
        <v>0</v>
      </c>
      <c r="C340" s="116">
        <f>'PLANTILLA V6'!C340</f>
        <v>0</v>
      </c>
      <c r="D340" s="116">
        <f>'PLANTILLA V6'!D340</f>
        <v>0</v>
      </c>
      <c r="E340" s="125"/>
      <c r="F340" s="116"/>
      <c r="G340" s="116"/>
      <c r="H340" s="116"/>
      <c r="I340" s="116"/>
      <c r="J340" s="119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5.75" customHeight="1" x14ac:dyDescent="0.9">
      <c r="A341" s="116">
        <f>'PLANTILLA V6'!A341</f>
        <v>0</v>
      </c>
      <c r="B341" s="116">
        <f>'PLANTILLA V6'!B341</f>
        <v>0</v>
      </c>
      <c r="C341" s="116">
        <f>'PLANTILLA V6'!C341</f>
        <v>0</v>
      </c>
      <c r="D341" s="116">
        <f>'PLANTILLA V6'!D341</f>
        <v>0</v>
      </c>
      <c r="E341" s="125"/>
      <c r="F341" s="116"/>
      <c r="G341" s="116"/>
      <c r="H341" s="116"/>
      <c r="I341" s="116"/>
      <c r="J341" s="119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5.75" customHeight="1" x14ac:dyDescent="0.9">
      <c r="A342" s="116">
        <f>'PLANTILLA V6'!A342</f>
        <v>0</v>
      </c>
      <c r="B342" s="116">
        <f>'PLANTILLA V6'!B342</f>
        <v>0</v>
      </c>
      <c r="C342" s="116">
        <f>'PLANTILLA V6'!C342</f>
        <v>0</v>
      </c>
      <c r="D342" s="116">
        <f>'PLANTILLA V6'!D342</f>
        <v>0</v>
      </c>
      <c r="E342" s="125"/>
      <c r="F342" s="116"/>
      <c r="G342" s="116"/>
      <c r="H342" s="116"/>
      <c r="I342" s="116"/>
      <c r="J342" s="119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5.75" customHeight="1" x14ac:dyDescent="0.9">
      <c r="A343" s="116">
        <f>'PLANTILLA V6'!A343</f>
        <v>0</v>
      </c>
      <c r="B343" s="116">
        <f>'PLANTILLA V6'!B343</f>
        <v>0</v>
      </c>
      <c r="C343" s="116">
        <f>'PLANTILLA V6'!C343</f>
        <v>0</v>
      </c>
      <c r="D343" s="116">
        <f>'PLANTILLA V6'!D343</f>
        <v>0</v>
      </c>
      <c r="E343" s="125"/>
      <c r="F343" s="116"/>
      <c r="G343" s="116"/>
      <c r="H343" s="116"/>
      <c r="I343" s="116"/>
      <c r="J343" s="119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5.75" customHeight="1" x14ac:dyDescent="0.9">
      <c r="A344" s="116">
        <f>'PLANTILLA V6'!A344</f>
        <v>0</v>
      </c>
      <c r="B344" s="116">
        <f>'PLANTILLA V6'!B344</f>
        <v>0</v>
      </c>
      <c r="C344" s="116">
        <f>'PLANTILLA V6'!C344</f>
        <v>0</v>
      </c>
      <c r="D344" s="116">
        <f>'PLANTILLA V6'!D344</f>
        <v>0</v>
      </c>
      <c r="E344" s="125"/>
      <c r="F344" s="116"/>
      <c r="G344" s="116"/>
      <c r="H344" s="116"/>
      <c r="I344" s="116"/>
      <c r="J344" s="119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5.75" customHeight="1" x14ac:dyDescent="0.9">
      <c r="A345" s="116">
        <f>'PLANTILLA V6'!A345</f>
        <v>0</v>
      </c>
      <c r="B345" s="116">
        <f>'PLANTILLA V6'!B345</f>
        <v>0</v>
      </c>
      <c r="C345" s="116">
        <f>'PLANTILLA V6'!C345</f>
        <v>0</v>
      </c>
      <c r="D345" s="116">
        <f>'PLANTILLA V6'!D345</f>
        <v>0</v>
      </c>
      <c r="E345" s="125"/>
      <c r="F345" s="116"/>
      <c r="G345" s="116"/>
      <c r="H345" s="116"/>
      <c r="I345" s="116"/>
      <c r="J345" s="119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5.75" customHeight="1" x14ac:dyDescent="0.9">
      <c r="A346" s="116">
        <f>'PLANTILLA V6'!A346</f>
        <v>0</v>
      </c>
      <c r="B346" s="116">
        <f>'PLANTILLA V6'!B346</f>
        <v>0</v>
      </c>
      <c r="C346" s="116">
        <f>'PLANTILLA V6'!C346</f>
        <v>0</v>
      </c>
      <c r="D346" s="116">
        <f>'PLANTILLA V6'!D346</f>
        <v>0</v>
      </c>
      <c r="E346" s="125"/>
      <c r="F346" s="116"/>
      <c r="G346" s="116"/>
      <c r="H346" s="116"/>
      <c r="I346" s="116"/>
      <c r="J346" s="119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5.75" customHeight="1" x14ac:dyDescent="0.9">
      <c r="A347" s="116">
        <f>'PLANTILLA V6'!A347</f>
        <v>0</v>
      </c>
      <c r="B347" s="116">
        <f>'PLANTILLA V6'!B347</f>
        <v>0</v>
      </c>
      <c r="C347" s="116">
        <f>'PLANTILLA V6'!C347</f>
        <v>0</v>
      </c>
      <c r="D347" s="116">
        <f>'PLANTILLA V6'!D347</f>
        <v>0</v>
      </c>
      <c r="E347" s="125"/>
      <c r="F347" s="116"/>
      <c r="G347" s="116"/>
      <c r="H347" s="116"/>
      <c r="I347" s="116"/>
      <c r="J347" s="119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5.75" customHeight="1" x14ac:dyDescent="0.9">
      <c r="A348" s="116">
        <f>'PLANTILLA V6'!A348</f>
        <v>0</v>
      </c>
      <c r="B348" s="116">
        <f>'PLANTILLA V6'!B348</f>
        <v>0</v>
      </c>
      <c r="C348" s="116">
        <f>'PLANTILLA V6'!C348</f>
        <v>0</v>
      </c>
      <c r="D348" s="116">
        <f>'PLANTILLA V6'!D348</f>
        <v>0</v>
      </c>
      <c r="E348" s="125"/>
      <c r="F348" s="116"/>
      <c r="G348" s="116"/>
      <c r="H348" s="116"/>
      <c r="I348" s="116"/>
      <c r="J348" s="119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5.75" customHeight="1" x14ac:dyDescent="0.9">
      <c r="A349" s="116">
        <f>'PLANTILLA V6'!A349</f>
        <v>0</v>
      </c>
      <c r="B349" s="116">
        <f>'PLANTILLA V6'!B349</f>
        <v>0</v>
      </c>
      <c r="C349" s="116">
        <f>'PLANTILLA V6'!C349</f>
        <v>0</v>
      </c>
      <c r="D349" s="116">
        <f>'PLANTILLA V6'!D349</f>
        <v>0</v>
      </c>
      <c r="E349" s="125"/>
      <c r="F349" s="116"/>
      <c r="G349" s="116"/>
      <c r="H349" s="116"/>
      <c r="I349" s="116"/>
      <c r="J349" s="119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5.75" customHeight="1" x14ac:dyDescent="0.9">
      <c r="A350" s="116">
        <f>'PLANTILLA V6'!A350</f>
        <v>0</v>
      </c>
      <c r="B350" s="116">
        <f>'PLANTILLA V6'!B350</f>
        <v>0</v>
      </c>
      <c r="C350" s="116">
        <f>'PLANTILLA V6'!C350</f>
        <v>0</v>
      </c>
      <c r="D350" s="116">
        <f>'PLANTILLA V6'!D350</f>
        <v>0</v>
      </c>
      <c r="E350" s="125"/>
      <c r="F350" s="116"/>
      <c r="G350" s="116"/>
      <c r="H350" s="116"/>
      <c r="I350" s="116"/>
      <c r="J350" s="119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5.75" customHeight="1" x14ac:dyDescent="0.9">
      <c r="A351" s="116">
        <f>'PLANTILLA V6'!A351</f>
        <v>0</v>
      </c>
      <c r="B351" s="116">
        <f>'PLANTILLA V6'!B351</f>
        <v>0</v>
      </c>
      <c r="C351" s="116">
        <f>'PLANTILLA V6'!C351</f>
        <v>0</v>
      </c>
      <c r="D351" s="116">
        <f>'PLANTILLA V6'!D351</f>
        <v>0</v>
      </c>
      <c r="E351" s="125"/>
      <c r="F351" s="116"/>
      <c r="G351" s="116"/>
      <c r="H351" s="116"/>
      <c r="I351" s="116"/>
      <c r="J351" s="119" cm="1">
        <f t="array" ref="J351">_xlfn.IFS(LEN(A351)&gt;2,A352,SUM(E351:I351)=0,0,F351,$F$7*F351*E351,G351,$G$7*G351*E351,AND(H351,A351="Co"),$H$7*H351*E351,AND(H351,A351="Re"),$H$7*H351*E351,H351,$J$7*H351*E351,I351,$I$7*I351*E351)</f>
        <v>0</v>
      </c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5.75" customHeight="1" x14ac:dyDescent="0.9">
      <c r="A352" s="116">
        <f>'PLANTILLA V6'!A352</f>
        <v>0</v>
      </c>
      <c r="B352" s="116">
        <f>'PLANTILLA V6'!B352</f>
        <v>0</v>
      </c>
      <c r="C352" s="116">
        <f>'PLANTILLA V6'!C352</f>
        <v>0</v>
      </c>
      <c r="D352" s="116">
        <f>'PLANTILLA V6'!D352</f>
        <v>0</v>
      </c>
      <c r="E352" s="125"/>
      <c r="F352" s="116"/>
      <c r="G352" s="116"/>
      <c r="H352" s="116"/>
      <c r="I352" s="116"/>
      <c r="J352" s="119" cm="1">
        <f t="array" ref="J352">_xlfn.IFS(LEN(A352)&gt;2,A353,SUM(E352:I352)=0,0,F352,$F$7*F352*E352,G352,$G$7*G352*E352,AND(H352,A352="Co"),$H$7*H352*E352,AND(H352,A352="Re"),$H$7*H352*E352,H352,$J$7*H352*E352,I352,$I$7*I352*E352)</f>
        <v>0</v>
      </c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5.75" customHeight="1" x14ac:dyDescent="0.9">
      <c r="A353" s="116">
        <f>'PLANTILLA V6'!A353</f>
        <v>0</v>
      </c>
      <c r="B353" s="116">
        <f>'PLANTILLA V6'!B353</f>
        <v>0</v>
      </c>
      <c r="C353" s="116">
        <f>'PLANTILLA V6'!C353</f>
        <v>0</v>
      </c>
      <c r="D353" s="116">
        <f>'PLANTILLA V6'!D353</f>
        <v>0</v>
      </c>
      <c r="E353" s="125"/>
      <c r="F353" s="116"/>
      <c r="G353" s="116"/>
      <c r="H353" s="116"/>
      <c r="I353" s="116"/>
      <c r="J353" s="119" cm="1">
        <f t="array" ref="J353">_xlfn.IFS(LEN(A353)&gt;2,A354,SUM(E353:I353)=0,0,F353,$F$7*F353*E353,G353,$G$7*G353*E353,AND(H353,A353="Co"),$H$7*H353*E353,AND(H353,A353="Re"),$H$7*H353*E353,H353,$J$7*H353*E353,I353,$I$7*I353*E353)</f>
        <v>0</v>
      </c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5.75" customHeight="1" x14ac:dyDescent="0.9">
      <c r="A354" s="116">
        <f>'PLANTILLA V6'!A354</f>
        <v>0</v>
      </c>
      <c r="B354" s="116">
        <f>'PLANTILLA V6'!B354</f>
        <v>0</v>
      </c>
      <c r="C354" s="116">
        <f>'PLANTILLA V6'!C354</f>
        <v>0</v>
      </c>
      <c r="D354" s="116">
        <f>'PLANTILLA V6'!D354</f>
        <v>0</v>
      </c>
      <c r="E354" s="125"/>
      <c r="F354" s="116"/>
      <c r="G354" s="116"/>
      <c r="H354" s="116"/>
      <c r="I354" s="116"/>
      <c r="J354" s="128">
        <f>(('PLANTILLA V6'!Tot_alumnos*F354)+('PLANTILLA V6'!X_parejas*G354)+('PLANTILLA V6'!x_equipo_4* H354)+('PLANTILLA V6'!Grupal*I354))*E354</f>
        <v>0</v>
      </c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5.75" customHeight="1" x14ac:dyDescent="0.9">
      <c r="A355" s="116">
        <f>'PLANTILLA V6'!A355</f>
        <v>0</v>
      </c>
      <c r="B355" s="116">
        <f>'PLANTILLA V6'!B355</f>
        <v>0</v>
      </c>
      <c r="C355" s="116">
        <f>'PLANTILLA V6'!C355</f>
        <v>0</v>
      </c>
      <c r="D355" s="116">
        <f>'PLANTILLA V6'!D355</f>
        <v>0</v>
      </c>
      <c r="E355" s="125"/>
      <c r="F355" s="116"/>
      <c r="G355" s="116"/>
      <c r="H355" s="116"/>
      <c r="I355" s="116"/>
      <c r="J355" s="128">
        <f>(('PLANTILLA V6'!Tot_alumnos*F355)+('PLANTILLA V6'!X_parejas*G355)+('PLANTILLA V6'!x_equipo_4* H355)+('PLANTILLA V6'!Grupal*I355))*E355</f>
        <v>0</v>
      </c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5.75" customHeight="1" x14ac:dyDescent="0.9">
      <c r="A356" s="116">
        <f>'PLANTILLA V6'!A356</f>
        <v>0</v>
      </c>
      <c r="B356" s="116">
        <f>'PLANTILLA V6'!B356</f>
        <v>0</v>
      </c>
      <c r="C356" s="116">
        <f>'PLANTILLA V6'!C356</f>
        <v>0</v>
      </c>
      <c r="D356" s="116">
        <f>'PLANTILLA V6'!D356</f>
        <v>0</v>
      </c>
      <c r="E356" s="125"/>
      <c r="F356" s="116"/>
      <c r="G356" s="116"/>
      <c r="H356" s="116"/>
      <c r="I356" s="116"/>
      <c r="J356" s="128">
        <f>(('PLANTILLA V6'!Tot_alumnos*F356)+('PLANTILLA V6'!X_parejas*G356)+('PLANTILLA V6'!x_equipo_4* H356)+('PLANTILLA V6'!Grupal*I356))*E356</f>
        <v>0</v>
      </c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5.75" customHeight="1" x14ac:dyDescent="0.9">
      <c r="A357" s="116">
        <f>'PLANTILLA V6'!A357</f>
        <v>0</v>
      </c>
      <c r="B357" s="116">
        <f>'PLANTILLA V6'!B357</f>
        <v>0</v>
      </c>
      <c r="C357" s="116">
        <f>'PLANTILLA V6'!C357</f>
        <v>0</v>
      </c>
      <c r="D357" s="116">
        <f>'PLANTILLA V6'!D357</f>
        <v>0</v>
      </c>
      <c r="E357" s="125"/>
      <c r="F357" s="116"/>
      <c r="G357" s="116"/>
      <c r="H357" s="116"/>
      <c r="I357" s="116"/>
      <c r="J357" s="128">
        <f>(('PLANTILLA V6'!Tot_alumnos*F357)+('PLANTILLA V6'!X_parejas*G357)+('PLANTILLA V6'!x_equipo_4* H357)+('PLANTILLA V6'!Grupal*I357))*E357</f>
        <v>0</v>
      </c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5.75" customHeight="1" x14ac:dyDescent="0.9">
      <c r="A358" s="116">
        <f>'PLANTILLA V6'!A358</f>
        <v>0</v>
      </c>
      <c r="B358" s="116">
        <f>'PLANTILLA V6'!B358</f>
        <v>0</v>
      </c>
      <c r="C358" s="116">
        <f>'PLANTILLA V6'!C358</f>
        <v>0</v>
      </c>
      <c r="D358" s="116">
        <f>'PLANTILLA V6'!D358</f>
        <v>0</v>
      </c>
      <c r="E358" s="125"/>
      <c r="F358" s="116"/>
      <c r="G358" s="116"/>
      <c r="H358" s="116"/>
      <c r="I358" s="116"/>
      <c r="J358" s="128">
        <f>(('PLANTILLA V6'!Tot_alumnos*F358)+('PLANTILLA V6'!X_parejas*G358)+('PLANTILLA V6'!x_equipo_4* H358)+('PLANTILLA V6'!Grupal*I358))*E358</f>
        <v>0</v>
      </c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5.75" customHeight="1" x14ac:dyDescent="0.9">
      <c r="A359" s="116">
        <f>'PLANTILLA V6'!A359</f>
        <v>0</v>
      </c>
      <c r="B359" s="116">
        <f>'PLANTILLA V6'!B359</f>
        <v>0</v>
      </c>
      <c r="C359" s="116">
        <f>'PLANTILLA V6'!C359</f>
        <v>0</v>
      </c>
      <c r="D359" s="116">
        <f>'PLANTILLA V6'!D359</f>
        <v>0</v>
      </c>
      <c r="E359" s="125"/>
      <c r="F359" s="116"/>
      <c r="G359" s="116"/>
      <c r="H359" s="116"/>
      <c r="I359" s="116"/>
      <c r="J359" s="128">
        <f>(('PLANTILLA V6'!Tot_alumnos*F359)+('PLANTILLA V6'!X_parejas*G359)+('PLANTILLA V6'!x_equipo_4* H359)+('PLANTILLA V6'!Grupal*I359))*E359</f>
        <v>0</v>
      </c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5.75" customHeight="1" x14ac:dyDescent="0.9">
      <c r="A360" s="116">
        <f>'PLANTILLA V6'!A360</f>
        <v>0</v>
      </c>
      <c r="B360" s="116">
        <f>'PLANTILLA V6'!B360</f>
        <v>0</v>
      </c>
      <c r="C360" s="116">
        <f>'PLANTILLA V6'!C360</f>
        <v>0</v>
      </c>
      <c r="D360" s="116">
        <f>'PLANTILLA V6'!D360</f>
        <v>0</v>
      </c>
      <c r="E360" s="125"/>
      <c r="F360" s="116"/>
      <c r="G360" s="116"/>
      <c r="H360" s="116"/>
      <c r="I360" s="116"/>
      <c r="J360" s="128">
        <f>(('PLANTILLA V6'!Tot_alumnos*F360)+('PLANTILLA V6'!X_parejas*G360)+('PLANTILLA V6'!x_equipo_4* H360)+('PLANTILLA V6'!Grupal*I360))*E360</f>
        <v>0</v>
      </c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5.75" customHeight="1" x14ac:dyDescent="0.9">
      <c r="A361" s="116">
        <f>'PLANTILLA V6'!A361</f>
        <v>0</v>
      </c>
      <c r="B361" s="116">
        <f>'PLANTILLA V6'!B361</f>
        <v>0</v>
      </c>
      <c r="C361" s="116">
        <f>'PLANTILLA V6'!C361</f>
        <v>0</v>
      </c>
      <c r="D361" s="116">
        <f>'PLANTILLA V6'!D361</f>
        <v>0</v>
      </c>
      <c r="E361" s="125"/>
      <c r="F361" s="116"/>
      <c r="G361" s="116"/>
      <c r="H361" s="116"/>
      <c r="I361" s="116"/>
      <c r="J361" s="128">
        <f>(('PLANTILLA V6'!Tot_alumnos*F361)+('PLANTILLA V6'!X_parejas*G361)+('PLANTILLA V6'!x_equipo_4* H361)+('PLANTILLA V6'!Grupal*I361))*E361</f>
        <v>0</v>
      </c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5.75" customHeight="1" x14ac:dyDescent="0.9">
      <c r="A362" s="116">
        <f>'PLANTILLA V6'!A362</f>
        <v>0</v>
      </c>
      <c r="B362" s="116">
        <f>'PLANTILLA V6'!B362</f>
        <v>0</v>
      </c>
      <c r="C362" s="116">
        <f>'PLANTILLA V6'!C362</f>
        <v>0</v>
      </c>
      <c r="D362" s="116">
        <f>'PLANTILLA V6'!D362</f>
        <v>0</v>
      </c>
      <c r="E362" s="125"/>
      <c r="F362" s="116"/>
      <c r="G362" s="116"/>
      <c r="H362" s="116"/>
      <c r="I362" s="116"/>
      <c r="J362" s="128">
        <f>(('PLANTILLA V6'!Tot_alumnos*F362)+('PLANTILLA V6'!X_parejas*G362)+('PLANTILLA V6'!x_equipo_4* H362)+('PLANTILLA V6'!Grupal*I362))*E362</f>
        <v>0</v>
      </c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5.75" customHeight="1" x14ac:dyDescent="0.9">
      <c r="A363" s="116">
        <f>'PLANTILLA V6'!A363</f>
        <v>0</v>
      </c>
      <c r="B363" s="116">
        <f>'PLANTILLA V6'!B363</f>
        <v>0</v>
      </c>
      <c r="C363" s="116">
        <f>'PLANTILLA V6'!C363</f>
        <v>0</v>
      </c>
      <c r="D363" s="116">
        <f>'PLANTILLA V6'!D363</f>
        <v>0</v>
      </c>
      <c r="E363" s="125"/>
      <c r="F363" s="116"/>
      <c r="G363" s="116"/>
      <c r="H363" s="116"/>
      <c r="I363" s="116"/>
      <c r="J363" s="128">
        <f>(('PLANTILLA V6'!Tot_alumnos*F363)+('PLANTILLA V6'!X_parejas*G363)+('PLANTILLA V6'!x_equipo_4* H363)+('PLANTILLA V6'!Grupal*I363))*E363</f>
        <v>0</v>
      </c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5.75" customHeight="1" x14ac:dyDescent="0.9">
      <c r="A364" s="116">
        <f>'PLANTILLA V6'!A364</f>
        <v>0</v>
      </c>
      <c r="B364" s="116">
        <f>'PLANTILLA V6'!B364</f>
        <v>0</v>
      </c>
      <c r="C364" s="116">
        <f>'PLANTILLA V6'!C364</f>
        <v>0</v>
      </c>
      <c r="D364" s="116">
        <f>'PLANTILLA V6'!D364</f>
        <v>0</v>
      </c>
      <c r="E364" s="125"/>
      <c r="F364" s="116"/>
      <c r="G364" s="116"/>
      <c r="H364" s="116"/>
      <c r="I364" s="116"/>
      <c r="J364" s="128">
        <f>(('PLANTILLA V6'!Tot_alumnos*F364)+('PLANTILLA V6'!X_parejas*G364)+('PLANTILLA V6'!x_equipo_4* H364)+('PLANTILLA V6'!Grupal*I364))*E364</f>
        <v>0</v>
      </c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5.75" customHeight="1" x14ac:dyDescent="0.9">
      <c r="A365" s="116">
        <f>'PLANTILLA V6'!A365</f>
        <v>0</v>
      </c>
      <c r="B365" s="116">
        <f>'PLANTILLA V6'!B365</f>
        <v>0</v>
      </c>
      <c r="C365" s="116">
        <f>'PLANTILLA V6'!C365</f>
        <v>0</v>
      </c>
      <c r="D365" s="116">
        <f>'PLANTILLA V6'!D365</f>
        <v>0</v>
      </c>
      <c r="E365" s="125"/>
      <c r="F365" s="116"/>
      <c r="G365" s="116"/>
      <c r="H365" s="116"/>
      <c r="I365" s="116"/>
      <c r="J365" s="128">
        <f>(('PLANTILLA V6'!Tot_alumnos*F365)+('PLANTILLA V6'!X_parejas*G365)+('PLANTILLA V6'!x_equipo_4* H365)+('PLANTILLA V6'!Grupal*I365))*E365</f>
        <v>0</v>
      </c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5.75" customHeight="1" x14ac:dyDescent="0.9">
      <c r="A366" s="116">
        <f>'PLANTILLA V6'!A366</f>
        <v>0</v>
      </c>
      <c r="B366" s="116">
        <f>'PLANTILLA V6'!B366</f>
        <v>0</v>
      </c>
      <c r="C366" s="116">
        <f>'PLANTILLA V6'!C366</f>
        <v>0</v>
      </c>
      <c r="D366" s="116">
        <f>'PLANTILLA V6'!D366</f>
        <v>0</v>
      </c>
      <c r="E366" s="125"/>
      <c r="F366" s="116"/>
      <c r="G366" s="116"/>
      <c r="H366" s="116"/>
      <c r="I366" s="116"/>
      <c r="J366" s="128">
        <f>(('PLANTILLA V6'!Tot_alumnos*F366)+('PLANTILLA V6'!X_parejas*G366)+('PLANTILLA V6'!x_equipo_4* H366)+('PLANTILLA V6'!Grupal*I366))*E366</f>
        <v>0</v>
      </c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5.75" customHeight="1" x14ac:dyDescent="0.45">
      <c r="A367" s="74">
        <f>'PLANTILLA V6'!A367</f>
        <v>0</v>
      </c>
      <c r="B367" s="74">
        <f>'PLANTILLA V6'!B367</f>
        <v>0</v>
      </c>
      <c r="C367" s="74">
        <f>'PLANTILLA V6'!C367</f>
        <v>0</v>
      </c>
      <c r="D367" s="74"/>
      <c r="E367" s="110"/>
      <c r="F367" s="74"/>
      <c r="G367" s="74"/>
      <c r="H367" s="74"/>
      <c r="I367" s="74"/>
      <c r="J367" s="92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 x14ac:dyDescent="0.45">
      <c r="A368" s="74">
        <f>'PLANTILLA V6'!A368</f>
        <v>0</v>
      </c>
      <c r="B368" s="74">
        <f>'PLANTILLA V6'!B368</f>
        <v>0</v>
      </c>
      <c r="C368" s="74">
        <f>'PLANTILLA V6'!C368</f>
        <v>0</v>
      </c>
      <c r="D368" s="74"/>
      <c r="E368" s="110"/>
      <c r="F368" s="74"/>
      <c r="G368" s="74"/>
      <c r="H368" s="74"/>
      <c r="I368" s="74"/>
      <c r="J368" s="92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 x14ac:dyDescent="0.45">
      <c r="A369" s="74">
        <f>'PLANTILLA V6'!A369</f>
        <v>0</v>
      </c>
      <c r="B369" s="74">
        <f>'PLANTILLA V6'!B369</f>
        <v>0</v>
      </c>
      <c r="C369" s="74">
        <f>'PLANTILLA V6'!C369</f>
        <v>0</v>
      </c>
      <c r="D369" s="74"/>
      <c r="E369" s="110"/>
      <c r="F369" s="74"/>
      <c r="G369" s="74"/>
      <c r="H369" s="74"/>
      <c r="I369" s="74"/>
      <c r="J369" s="92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 x14ac:dyDescent="0.45">
      <c r="A370" s="74">
        <f>'PLANTILLA V6'!A370</f>
        <v>0</v>
      </c>
      <c r="B370" s="74">
        <f>'PLANTILLA V6'!B370</f>
        <v>0</v>
      </c>
      <c r="C370" s="74">
        <f>'PLANTILLA V6'!C370</f>
        <v>0</v>
      </c>
      <c r="D370" s="74"/>
      <c r="E370" s="110"/>
      <c r="F370" s="74"/>
      <c r="G370" s="74"/>
      <c r="H370" s="74"/>
      <c r="I370" s="74"/>
      <c r="J370" s="92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 x14ac:dyDescent="0.45">
      <c r="A371" s="74">
        <f>'PLANTILLA V6'!A371</f>
        <v>0</v>
      </c>
      <c r="B371" s="74">
        <f>'PLANTILLA V6'!B371</f>
        <v>0</v>
      </c>
      <c r="C371" s="74">
        <f>'PLANTILLA V6'!C371</f>
        <v>0</v>
      </c>
      <c r="D371" s="74"/>
      <c r="E371" s="110"/>
      <c r="F371" s="74"/>
      <c r="G371" s="74"/>
      <c r="H371" s="74"/>
      <c r="I371" s="74"/>
      <c r="J371" s="92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 x14ac:dyDescent="0.45">
      <c r="A372" s="74">
        <f>'PLANTILLA V6'!A372</f>
        <v>0</v>
      </c>
      <c r="B372" s="74">
        <f>'PLANTILLA V6'!B372</f>
        <v>0</v>
      </c>
      <c r="C372" s="74">
        <f>'PLANTILLA V6'!C372</f>
        <v>0</v>
      </c>
      <c r="D372" s="74"/>
      <c r="E372" s="110"/>
      <c r="F372" s="74"/>
      <c r="G372" s="74"/>
      <c r="H372" s="74"/>
      <c r="I372" s="74"/>
      <c r="J372" s="92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 x14ac:dyDescent="0.45">
      <c r="A373" s="74">
        <f>'PLANTILLA V6'!A373</f>
        <v>0</v>
      </c>
      <c r="B373" s="74">
        <f>'PLANTILLA V6'!B373</f>
        <v>0</v>
      </c>
      <c r="C373" s="74">
        <f>'PLANTILLA V6'!C373</f>
        <v>0</v>
      </c>
      <c r="D373" s="74"/>
      <c r="E373" s="110"/>
      <c r="F373" s="74"/>
      <c r="G373" s="74"/>
      <c r="H373" s="74"/>
      <c r="I373" s="74"/>
      <c r="J373" s="92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 x14ac:dyDescent="0.45">
      <c r="A374" s="74">
        <f>'PLANTILLA V6'!A374</f>
        <v>0</v>
      </c>
      <c r="B374" s="74">
        <f>'PLANTILLA V6'!B374</f>
        <v>0</v>
      </c>
      <c r="C374" s="74">
        <f>'PLANTILLA V6'!C374</f>
        <v>0</v>
      </c>
      <c r="D374" s="74"/>
      <c r="E374" s="110"/>
      <c r="F374" s="74"/>
      <c r="G374" s="74"/>
      <c r="H374" s="74"/>
      <c r="I374" s="74"/>
      <c r="J374" s="92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 x14ac:dyDescent="0.45">
      <c r="A375" s="74">
        <f>'PLANTILLA V6'!A375</f>
        <v>0</v>
      </c>
      <c r="B375" s="74">
        <f>'PLANTILLA V6'!B375</f>
        <v>0</v>
      </c>
      <c r="C375" s="74">
        <f>'PLANTILLA V6'!C375</f>
        <v>0</v>
      </c>
      <c r="D375" s="74"/>
      <c r="E375" s="110"/>
      <c r="F375" s="74"/>
      <c r="G375" s="74"/>
      <c r="H375" s="74"/>
      <c r="I375" s="74"/>
      <c r="J375" s="92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 x14ac:dyDescent="0.45">
      <c r="A376" s="74">
        <f>'PLANTILLA V6'!A376</f>
        <v>0</v>
      </c>
      <c r="B376" s="74">
        <f>'PLANTILLA V6'!B376</f>
        <v>0</v>
      </c>
      <c r="C376" s="74">
        <f>'PLANTILLA V6'!C376</f>
        <v>0</v>
      </c>
      <c r="D376" s="74"/>
      <c r="E376" s="110"/>
      <c r="F376" s="74"/>
      <c r="G376" s="74"/>
      <c r="H376" s="74"/>
      <c r="I376" s="74"/>
      <c r="J376" s="92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 x14ac:dyDescent="0.45">
      <c r="A377" s="74">
        <f>'PLANTILLA V6'!A377</f>
        <v>0</v>
      </c>
      <c r="B377" s="74">
        <f>'PLANTILLA V6'!B377</f>
        <v>0</v>
      </c>
      <c r="C377" s="74">
        <f>'PLANTILLA V6'!C377</f>
        <v>0</v>
      </c>
      <c r="D377" s="74"/>
      <c r="E377" s="37"/>
      <c r="F377" s="74"/>
      <c r="G377" s="74"/>
      <c r="H377" s="74"/>
      <c r="I377" s="74"/>
      <c r="J377" s="92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 x14ac:dyDescent="0.45">
      <c r="A378" s="74">
        <f>'PLANTILLA V6'!A378</f>
        <v>0</v>
      </c>
      <c r="B378" s="74">
        <f>'PLANTILLA V6'!B378</f>
        <v>0</v>
      </c>
      <c r="C378" s="74">
        <f>'PLANTILLA V6'!C378</f>
        <v>0</v>
      </c>
      <c r="D378" s="74"/>
      <c r="E378" s="37"/>
      <c r="F378" s="74"/>
      <c r="G378" s="74"/>
      <c r="H378" s="74"/>
      <c r="I378" s="74"/>
      <c r="J378" s="92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 x14ac:dyDescent="0.45">
      <c r="A379" s="74">
        <f>'PLANTILLA V6'!A379</f>
        <v>0</v>
      </c>
      <c r="B379" s="74">
        <f>'PLANTILLA V6'!B379</f>
        <v>0</v>
      </c>
      <c r="C379" s="74">
        <f>'PLANTILLA V6'!C379</f>
        <v>0</v>
      </c>
      <c r="D379" s="74"/>
      <c r="E379" s="37"/>
      <c r="F379" s="74"/>
      <c r="G379" s="74"/>
      <c r="H379" s="74"/>
      <c r="I379" s="74"/>
      <c r="J379" s="92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 x14ac:dyDescent="0.45">
      <c r="A380" s="74">
        <f>'PLANTILLA V6'!A380</f>
        <v>0</v>
      </c>
      <c r="B380" s="74">
        <f>'PLANTILLA V6'!B380</f>
        <v>0</v>
      </c>
      <c r="C380" s="74">
        <f>'PLANTILLA V6'!C380</f>
        <v>0</v>
      </c>
      <c r="D380" s="74"/>
      <c r="E380" s="37"/>
      <c r="F380" s="74"/>
      <c r="G380" s="74"/>
      <c r="H380" s="74"/>
      <c r="I380" s="74"/>
      <c r="J380" s="92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 x14ac:dyDescent="0.45">
      <c r="A381" s="74">
        <f>'PLANTILLA V6'!A381</f>
        <v>0</v>
      </c>
      <c r="B381" s="74">
        <f>'PLANTILLA V6'!B381</f>
        <v>0</v>
      </c>
      <c r="C381" s="74">
        <f>'PLANTILLA V6'!C381</f>
        <v>0</v>
      </c>
      <c r="D381" s="74"/>
      <c r="E381" s="37"/>
      <c r="F381" s="74"/>
      <c r="G381" s="74"/>
      <c r="H381" s="74"/>
      <c r="I381" s="74"/>
      <c r="J381" s="10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 x14ac:dyDescent="0.45">
      <c r="A382" s="74">
        <f>'PLANTILLA V6'!A382</f>
        <v>0</v>
      </c>
      <c r="B382" s="74">
        <f>'PLANTILLA V6'!B382</f>
        <v>0</v>
      </c>
      <c r="C382" s="74">
        <f>'PLANTILLA V6'!C382</f>
        <v>0</v>
      </c>
      <c r="D382" s="74"/>
      <c r="E382" s="37"/>
      <c r="F382" s="74"/>
      <c r="G382" s="74"/>
      <c r="H382" s="74"/>
      <c r="I382" s="74"/>
      <c r="J382" s="10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 x14ac:dyDescent="0.45">
      <c r="A383" s="74">
        <f>'PLANTILLA V6'!A383</f>
        <v>0</v>
      </c>
      <c r="B383" s="74">
        <f>'PLANTILLA V6'!B383</f>
        <v>0</v>
      </c>
      <c r="C383" s="74">
        <f>'PLANTILLA V6'!C383</f>
        <v>0</v>
      </c>
      <c r="D383" s="74"/>
      <c r="E383" s="37"/>
      <c r="F383" s="74"/>
      <c r="G383" s="74"/>
      <c r="H383" s="74"/>
      <c r="I383" s="74"/>
      <c r="J383" s="10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 x14ac:dyDescent="0.45">
      <c r="A384" s="74">
        <f>'PLANTILLA V6'!A384</f>
        <v>0</v>
      </c>
      <c r="B384" s="74">
        <f>'PLANTILLA V6'!B384</f>
        <v>0</v>
      </c>
      <c r="C384" s="74">
        <f>'PLANTILLA V6'!C384</f>
        <v>0</v>
      </c>
      <c r="D384" s="74"/>
      <c r="E384" s="37"/>
      <c r="F384" s="74"/>
      <c r="G384" s="74"/>
      <c r="H384" s="74"/>
      <c r="I384" s="74"/>
      <c r="J384" s="10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 x14ac:dyDescent="0.45">
      <c r="A385" s="74">
        <f>'PLANTILLA V6'!A385</f>
        <v>0</v>
      </c>
      <c r="B385" s="74">
        <f>'PLANTILLA V6'!B385</f>
        <v>0</v>
      </c>
      <c r="C385" s="74">
        <f>'PLANTILLA V6'!C385</f>
        <v>0</v>
      </c>
      <c r="D385" s="74"/>
      <c r="E385" s="37"/>
      <c r="F385" s="74"/>
      <c r="G385" s="74"/>
      <c r="H385" s="74"/>
      <c r="I385" s="74"/>
      <c r="J385" s="10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 x14ac:dyDescent="0.45">
      <c r="A386" s="74">
        <f>'PLANTILLA V6'!A386</f>
        <v>0</v>
      </c>
      <c r="B386" s="74">
        <f>'PLANTILLA V6'!B386</f>
        <v>0</v>
      </c>
      <c r="C386" s="74">
        <f>'PLANTILLA V6'!C386</f>
        <v>0</v>
      </c>
      <c r="D386" s="74">
        <f>'PLANTILLA V6'!D386</f>
        <v>0</v>
      </c>
      <c r="E386" s="37">
        <f>'PLANTILLA V6'!E386</f>
        <v>0</v>
      </c>
      <c r="F386" s="74">
        <f>'PLANTILLA V6'!F386</f>
        <v>0</v>
      </c>
      <c r="G386" s="74">
        <f>'PLANTILLA V6'!G386</f>
        <v>0</v>
      </c>
      <c r="H386" s="74">
        <f>'PLANTILLA V6'!H386</f>
        <v>0</v>
      </c>
      <c r="I386" s="74">
        <f>'PLANTILLA V6'!I386</f>
        <v>0</v>
      </c>
      <c r="J386" s="104">
        <f>'PLANTILLA V6'!J386</f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 x14ac:dyDescent="0.45">
      <c r="A387" s="74">
        <f>'PLANTILLA V6'!A387</f>
        <v>0</v>
      </c>
      <c r="B387" s="74">
        <f>'PLANTILLA V6'!B387</f>
        <v>0</v>
      </c>
      <c r="C387" s="74">
        <f>'PLANTILLA V6'!C387</f>
        <v>0</v>
      </c>
      <c r="D387" s="74">
        <f>'PLANTILLA V6'!D387</f>
        <v>0</v>
      </c>
      <c r="E387" s="37">
        <f>'PLANTILLA V6'!E387</f>
        <v>0</v>
      </c>
      <c r="F387" s="74">
        <f>'PLANTILLA V6'!F387</f>
        <v>0</v>
      </c>
      <c r="G387" s="74">
        <f>'PLANTILLA V6'!G387</f>
        <v>0</v>
      </c>
      <c r="H387" s="74">
        <f>'PLANTILLA V6'!H387</f>
        <v>0</v>
      </c>
      <c r="I387" s="74">
        <f>'PLANTILLA V6'!I387</f>
        <v>0</v>
      </c>
      <c r="J387" s="104">
        <f>'PLANTILLA V6'!J387</f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 x14ac:dyDescent="0.45">
      <c r="A388" s="74">
        <f>'PLANTILLA V6'!A388</f>
        <v>0</v>
      </c>
      <c r="B388" s="74">
        <f>'PLANTILLA V6'!B388</f>
        <v>0</v>
      </c>
      <c r="C388" s="74">
        <f>'PLANTILLA V6'!C388</f>
        <v>0</v>
      </c>
      <c r="D388" s="74">
        <f>'PLANTILLA V6'!D388</f>
        <v>0</v>
      </c>
      <c r="E388" s="37">
        <f>'PLANTILLA V6'!E388</f>
        <v>0</v>
      </c>
      <c r="F388" s="74">
        <f>'PLANTILLA V6'!F388</f>
        <v>0</v>
      </c>
      <c r="G388" s="74">
        <f>'PLANTILLA V6'!G388</f>
        <v>0</v>
      </c>
      <c r="H388" s="74">
        <f>'PLANTILLA V6'!H388</f>
        <v>0</v>
      </c>
      <c r="I388" s="74">
        <f>'PLANTILLA V6'!I388</f>
        <v>0</v>
      </c>
      <c r="J388" s="104">
        <f>'PLANTILLA V6'!J388</f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 x14ac:dyDescent="0.45">
      <c r="A389" s="74">
        <f>'PLANTILLA V6'!A389</f>
        <v>0</v>
      </c>
      <c r="B389" s="74">
        <f>'PLANTILLA V6'!B389</f>
        <v>0</v>
      </c>
      <c r="C389" s="74">
        <f>'PLANTILLA V6'!C389</f>
        <v>0</v>
      </c>
      <c r="D389" s="74">
        <f>'PLANTILLA V6'!D389</f>
        <v>0</v>
      </c>
      <c r="E389" s="37">
        <f>'PLANTILLA V6'!E389</f>
        <v>0</v>
      </c>
      <c r="F389" s="74">
        <f>'PLANTILLA V6'!F389</f>
        <v>0</v>
      </c>
      <c r="G389" s="74">
        <f>'PLANTILLA V6'!G389</f>
        <v>0</v>
      </c>
      <c r="H389" s="74">
        <f>'PLANTILLA V6'!H389</f>
        <v>0</v>
      </c>
      <c r="I389" s="74">
        <f>'PLANTILLA V6'!I389</f>
        <v>0</v>
      </c>
      <c r="J389" s="104">
        <f>'PLANTILLA V6'!J389</f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 x14ac:dyDescent="0.45">
      <c r="A390" s="74">
        <f>'PLANTILLA V6'!A390</f>
        <v>0</v>
      </c>
      <c r="B390" s="74">
        <f>'PLANTILLA V6'!B390</f>
        <v>0</v>
      </c>
      <c r="C390" s="74">
        <f>'PLANTILLA V6'!C390</f>
        <v>0</v>
      </c>
      <c r="D390" s="74">
        <f>'PLANTILLA V6'!D390</f>
        <v>0</v>
      </c>
      <c r="E390" s="37">
        <f>'PLANTILLA V6'!E390</f>
        <v>0</v>
      </c>
      <c r="F390" s="74">
        <f>'PLANTILLA V6'!F390</f>
        <v>0</v>
      </c>
      <c r="G390" s="74">
        <f>'PLANTILLA V6'!G390</f>
        <v>0</v>
      </c>
      <c r="H390" s="74">
        <f>'PLANTILLA V6'!H390</f>
        <v>0</v>
      </c>
      <c r="I390" s="74">
        <f>'PLANTILLA V6'!I390</f>
        <v>0</v>
      </c>
      <c r="J390" s="104">
        <f>'PLANTILLA V6'!J390</f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 x14ac:dyDescent="0.45">
      <c r="A391" s="74">
        <f>'PLANTILLA V6'!A391</f>
        <v>0</v>
      </c>
      <c r="B391" s="74">
        <f>'PLANTILLA V6'!B391</f>
        <v>0</v>
      </c>
      <c r="C391" s="74">
        <f>'PLANTILLA V6'!C391</f>
        <v>0</v>
      </c>
      <c r="D391" s="74">
        <f>'PLANTILLA V6'!D391</f>
        <v>0</v>
      </c>
      <c r="E391" s="37">
        <f>'PLANTILLA V6'!E391</f>
        <v>0</v>
      </c>
      <c r="F391" s="74">
        <f>'PLANTILLA V6'!F391</f>
        <v>0</v>
      </c>
      <c r="G391" s="74">
        <f>'PLANTILLA V6'!G391</f>
        <v>0</v>
      </c>
      <c r="H391" s="74">
        <f>'PLANTILLA V6'!H391</f>
        <v>0</v>
      </c>
      <c r="I391" s="74">
        <f>'PLANTILLA V6'!I391</f>
        <v>0</v>
      </c>
      <c r="J391" s="104">
        <f>'PLANTILLA V6'!J391</f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 x14ac:dyDescent="0.45">
      <c r="A392" s="74">
        <f>'PLANTILLA V6'!A392</f>
        <v>0</v>
      </c>
      <c r="B392" s="74">
        <f>'PLANTILLA V6'!B392</f>
        <v>0</v>
      </c>
      <c r="C392" s="74">
        <f>'PLANTILLA V6'!C392</f>
        <v>0</v>
      </c>
      <c r="D392" s="74">
        <f>'PLANTILLA V6'!D392</f>
        <v>0</v>
      </c>
      <c r="E392" s="37">
        <f>'PLANTILLA V6'!E392</f>
        <v>0</v>
      </c>
      <c r="F392" s="74">
        <f>'PLANTILLA V6'!F392</f>
        <v>0</v>
      </c>
      <c r="G392" s="74">
        <f>'PLANTILLA V6'!G392</f>
        <v>0</v>
      </c>
      <c r="H392" s="74">
        <f>'PLANTILLA V6'!H392</f>
        <v>0</v>
      </c>
      <c r="I392" s="74">
        <f>'PLANTILLA V6'!I392</f>
        <v>0</v>
      </c>
      <c r="J392" s="104">
        <f>'PLANTILLA V6'!J392</f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 x14ac:dyDescent="0.45">
      <c r="A393" s="74">
        <f>'PLANTILLA V6'!A393</f>
        <v>0</v>
      </c>
      <c r="B393" s="74">
        <f>'PLANTILLA V6'!B393</f>
        <v>0</v>
      </c>
      <c r="C393" s="74">
        <f>'PLANTILLA V6'!C393</f>
        <v>0</v>
      </c>
      <c r="D393" s="74">
        <f>'PLANTILLA V6'!D393</f>
        <v>0</v>
      </c>
      <c r="E393" s="37">
        <f>'PLANTILLA V6'!E393</f>
        <v>0</v>
      </c>
      <c r="F393" s="74">
        <f>'PLANTILLA V6'!F393</f>
        <v>0</v>
      </c>
      <c r="G393" s="74">
        <f>'PLANTILLA V6'!G393</f>
        <v>0</v>
      </c>
      <c r="H393" s="74">
        <f>'PLANTILLA V6'!H393</f>
        <v>0</v>
      </c>
      <c r="I393" s="74">
        <f>'PLANTILLA V6'!I393</f>
        <v>0</v>
      </c>
      <c r="J393" s="104">
        <f>'PLANTILLA V6'!J393</f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 x14ac:dyDescent="0.45">
      <c r="A394" s="74">
        <f>'PLANTILLA V6'!A394</f>
        <v>0</v>
      </c>
      <c r="B394" s="74">
        <f>'PLANTILLA V6'!B394</f>
        <v>0</v>
      </c>
      <c r="C394" s="74">
        <f>'PLANTILLA V6'!C394</f>
        <v>0</v>
      </c>
      <c r="D394" s="74">
        <f>'PLANTILLA V6'!D394</f>
        <v>0</v>
      </c>
      <c r="E394" s="37">
        <f>'PLANTILLA V6'!E394</f>
        <v>0</v>
      </c>
      <c r="F394" s="74">
        <f>'PLANTILLA V6'!F394</f>
        <v>0</v>
      </c>
      <c r="G394" s="74">
        <f>'PLANTILLA V6'!G394</f>
        <v>0</v>
      </c>
      <c r="H394" s="74">
        <f>'PLANTILLA V6'!H394</f>
        <v>0</v>
      </c>
      <c r="I394" s="74">
        <f>'PLANTILLA V6'!I394</f>
        <v>0</v>
      </c>
      <c r="J394" s="104">
        <f>'PLANTILLA V6'!J394</f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 x14ac:dyDescent="0.45">
      <c r="A395" s="74">
        <f>'PLANTILLA V6'!A395</f>
        <v>0</v>
      </c>
      <c r="B395" s="74">
        <f>'PLANTILLA V6'!B395</f>
        <v>0</v>
      </c>
      <c r="C395" s="74">
        <f>'PLANTILLA V6'!C395</f>
        <v>0</v>
      </c>
      <c r="D395" s="74">
        <f>'PLANTILLA V6'!D395</f>
        <v>0</v>
      </c>
      <c r="E395" s="37">
        <f>'PLANTILLA V6'!E395</f>
        <v>0</v>
      </c>
      <c r="F395" s="74">
        <f>'PLANTILLA V6'!F395</f>
        <v>0</v>
      </c>
      <c r="G395" s="74">
        <f>'PLANTILLA V6'!G395</f>
        <v>0</v>
      </c>
      <c r="H395" s="74">
        <f>'PLANTILLA V6'!H395</f>
        <v>0</v>
      </c>
      <c r="I395" s="74">
        <f>'PLANTILLA V6'!I395</f>
        <v>0</v>
      </c>
      <c r="J395" s="104">
        <f>'PLANTILLA V6'!J395</f>
        <v>0</v>
      </c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 x14ac:dyDescent="0.45">
      <c r="A396" s="74">
        <f>'PLANTILLA V6'!A396</f>
        <v>0</v>
      </c>
      <c r="B396" s="74">
        <f>'PLANTILLA V6'!B396</f>
        <v>0</v>
      </c>
      <c r="C396" s="74">
        <f>'PLANTILLA V6'!C396</f>
        <v>0</v>
      </c>
      <c r="D396" s="74">
        <f>'PLANTILLA V6'!D396</f>
        <v>0</v>
      </c>
      <c r="E396" s="37">
        <f>'PLANTILLA V6'!E396</f>
        <v>0</v>
      </c>
      <c r="F396" s="74">
        <f>'PLANTILLA V6'!F396</f>
        <v>0</v>
      </c>
      <c r="G396" s="74">
        <f>'PLANTILLA V6'!G396</f>
        <v>0</v>
      </c>
      <c r="H396" s="74">
        <f>'PLANTILLA V6'!H396</f>
        <v>0</v>
      </c>
      <c r="I396" s="74">
        <f>'PLANTILLA V6'!I396</f>
        <v>0</v>
      </c>
      <c r="J396" s="104">
        <f>'PLANTILLA V6'!J396</f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 x14ac:dyDescent="0.45">
      <c r="A397" s="74">
        <f>'PLANTILLA V6'!A397</f>
        <v>0</v>
      </c>
      <c r="B397" s="74">
        <f>'PLANTILLA V6'!B397</f>
        <v>0</v>
      </c>
      <c r="C397" s="74">
        <f>'PLANTILLA V6'!C397</f>
        <v>0</v>
      </c>
      <c r="D397" s="74">
        <f>'PLANTILLA V6'!D397</f>
        <v>0</v>
      </c>
      <c r="E397" s="37">
        <f>'PLANTILLA V6'!E397</f>
        <v>0</v>
      </c>
      <c r="F397" s="74">
        <f>'PLANTILLA V6'!F397</f>
        <v>0</v>
      </c>
      <c r="G397" s="74">
        <f>'PLANTILLA V6'!G397</f>
        <v>0</v>
      </c>
      <c r="H397" s="74">
        <f>'PLANTILLA V6'!H397</f>
        <v>0</v>
      </c>
      <c r="I397" s="74">
        <f>'PLANTILLA V6'!I397</f>
        <v>0</v>
      </c>
      <c r="J397" s="104">
        <f>'PLANTILLA V6'!J397</f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 x14ac:dyDescent="0.45">
      <c r="A398" s="74">
        <f>'PLANTILLA V6'!A398</f>
        <v>0</v>
      </c>
      <c r="B398" s="74">
        <f>'PLANTILLA V6'!B398</f>
        <v>0</v>
      </c>
      <c r="C398" s="74">
        <f>'PLANTILLA V6'!C398</f>
        <v>0</v>
      </c>
      <c r="D398" s="74">
        <f>'PLANTILLA V6'!D398</f>
        <v>0</v>
      </c>
      <c r="E398" s="37">
        <f>'PLANTILLA V6'!E398</f>
        <v>0</v>
      </c>
      <c r="F398" s="74">
        <f>'PLANTILLA V6'!F398</f>
        <v>0</v>
      </c>
      <c r="G398" s="74">
        <f>'PLANTILLA V6'!G398</f>
        <v>0</v>
      </c>
      <c r="H398" s="74">
        <f>'PLANTILLA V6'!H398</f>
        <v>0</v>
      </c>
      <c r="I398" s="74">
        <f>'PLANTILLA V6'!I398</f>
        <v>0</v>
      </c>
      <c r="J398" s="104">
        <f>'PLANTILLA V6'!J398</f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 x14ac:dyDescent="0.45">
      <c r="A399" s="74">
        <f>'PLANTILLA V6'!A399</f>
        <v>0</v>
      </c>
      <c r="B399" s="74">
        <f>'PLANTILLA V6'!B399</f>
        <v>0</v>
      </c>
      <c r="C399" s="74">
        <f>'PLANTILLA V6'!C399</f>
        <v>0</v>
      </c>
      <c r="D399" s="74">
        <f>'PLANTILLA V6'!D399</f>
        <v>0</v>
      </c>
      <c r="E399" s="37">
        <f>'PLANTILLA V6'!E399</f>
        <v>0</v>
      </c>
      <c r="F399" s="74">
        <f>'PLANTILLA V6'!F399</f>
        <v>0</v>
      </c>
      <c r="G399" s="74">
        <f>'PLANTILLA V6'!G399</f>
        <v>0</v>
      </c>
      <c r="H399" s="74">
        <f>'PLANTILLA V6'!H399</f>
        <v>0</v>
      </c>
      <c r="I399" s="74">
        <f>'PLANTILLA V6'!I399</f>
        <v>0</v>
      </c>
      <c r="J399" s="104">
        <f>'PLANTILLA V6'!J399</f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 x14ac:dyDescent="0.45">
      <c r="A400" s="74">
        <f>'PLANTILLA V6'!A400</f>
        <v>0</v>
      </c>
      <c r="B400" s="74">
        <f>'PLANTILLA V6'!B400</f>
        <v>0</v>
      </c>
      <c r="C400" s="74">
        <f>'PLANTILLA V6'!C400</f>
        <v>0</v>
      </c>
      <c r="D400" s="74">
        <f>'PLANTILLA V6'!D400</f>
        <v>0</v>
      </c>
      <c r="E400" s="37">
        <f>'PLANTILLA V6'!E400</f>
        <v>0</v>
      </c>
      <c r="F400" s="74">
        <f>'PLANTILLA V6'!F400</f>
        <v>0</v>
      </c>
      <c r="G400" s="74">
        <f>'PLANTILLA V6'!G400</f>
        <v>0</v>
      </c>
      <c r="H400" s="74">
        <f>'PLANTILLA V6'!H400</f>
        <v>0</v>
      </c>
      <c r="I400" s="74">
        <f>'PLANTILLA V6'!I400</f>
        <v>0</v>
      </c>
      <c r="J400" s="104">
        <f>'PLANTILLA V6'!J400</f>
        <v>0</v>
      </c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 x14ac:dyDescent="0.45">
      <c r="A401" s="74">
        <f>'PLANTILLA V6'!A401</f>
        <v>0</v>
      </c>
      <c r="B401" s="74">
        <f>'PLANTILLA V6'!B401</f>
        <v>0</v>
      </c>
      <c r="C401" s="74">
        <f>'PLANTILLA V6'!C401</f>
        <v>0</v>
      </c>
      <c r="D401" s="74">
        <f>'PLANTILLA V6'!D401</f>
        <v>0</v>
      </c>
      <c r="E401" s="37">
        <f>'PLANTILLA V6'!E401</f>
        <v>0</v>
      </c>
      <c r="F401" s="74">
        <f>'PLANTILLA V6'!F401</f>
        <v>0</v>
      </c>
      <c r="G401" s="74">
        <f>'PLANTILLA V6'!G401</f>
        <v>0</v>
      </c>
      <c r="H401" s="74">
        <f>'PLANTILLA V6'!H401</f>
        <v>0</v>
      </c>
      <c r="I401" s="74">
        <f>'PLANTILLA V6'!I401</f>
        <v>0</v>
      </c>
      <c r="J401" s="104">
        <f>'PLANTILLA V6'!J401</f>
        <v>0</v>
      </c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 x14ac:dyDescent="0.45">
      <c r="A402" s="74">
        <f>'PLANTILLA V6'!A402</f>
        <v>0</v>
      </c>
      <c r="B402" s="74">
        <f>'PLANTILLA V6'!B402</f>
        <v>0</v>
      </c>
      <c r="C402" s="74">
        <f>'PLANTILLA V6'!C402</f>
        <v>0</v>
      </c>
      <c r="D402" s="74">
        <f>'PLANTILLA V6'!D402</f>
        <v>0</v>
      </c>
      <c r="E402" s="37">
        <f>'PLANTILLA V6'!E402</f>
        <v>0</v>
      </c>
      <c r="F402" s="74">
        <f>'PLANTILLA V6'!F402</f>
        <v>0</v>
      </c>
      <c r="G402" s="74">
        <f>'PLANTILLA V6'!G402</f>
        <v>0</v>
      </c>
      <c r="H402" s="74">
        <f>'PLANTILLA V6'!H402</f>
        <v>0</v>
      </c>
      <c r="I402" s="74">
        <f>'PLANTILLA V6'!I402</f>
        <v>0</v>
      </c>
      <c r="J402" s="104">
        <f>'PLANTILLA V6'!J402</f>
        <v>0</v>
      </c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 x14ac:dyDescent="0.45">
      <c r="A403" s="74">
        <f>'PLANTILLA V6'!A403</f>
        <v>0</v>
      </c>
      <c r="B403" s="74">
        <f>'PLANTILLA V6'!B403</f>
        <v>0</v>
      </c>
      <c r="C403" s="74">
        <f>'PLANTILLA V6'!C403</f>
        <v>0</v>
      </c>
      <c r="D403" s="74">
        <f>'PLANTILLA V6'!D403</f>
        <v>0</v>
      </c>
      <c r="E403" s="37">
        <f>'PLANTILLA V6'!E403</f>
        <v>0</v>
      </c>
      <c r="F403" s="74">
        <f>'PLANTILLA V6'!F403</f>
        <v>0</v>
      </c>
      <c r="G403" s="74">
        <f>'PLANTILLA V6'!G403</f>
        <v>0</v>
      </c>
      <c r="H403" s="74">
        <f>'PLANTILLA V6'!H403</f>
        <v>0</v>
      </c>
      <c r="I403" s="74">
        <f>'PLANTILLA V6'!I403</f>
        <v>0</v>
      </c>
      <c r="J403" s="104">
        <f>'PLANTILLA V6'!J403</f>
        <v>0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 x14ac:dyDescent="0.45">
      <c r="A404" s="74">
        <f>'PLANTILLA V6'!A404</f>
        <v>0</v>
      </c>
      <c r="B404" s="74">
        <f>'PLANTILLA V6'!B404</f>
        <v>0</v>
      </c>
      <c r="C404" s="74">
        <f>'PLANTILLA V6'!C404</f>
        <v>0</v>
      </c>
      <c r="D404" s="74">
        <f>'PLANTILLA V6'!D404</f>
        <v>0</v>
      </c>
      <c r="E404" s="37">
        <f>'PLANTILLA V6'!E404</f>
        <v>0</v>
      </c>
      <c r="F404" s="74">
        <f>'PLANTILLA V6'!F404</f>
        <v>0</v>
      </c>
      <c r="G404" s="74">
        <f>'PLANTILLA V6'!G404</f>
        <v>0</v>
      </c>
      <c r="H404" s="74">
        <f>'PLANTILLA V6'!H404</f>
        <v>0</v>
      </c>
      <c r="I404" s="74">
        <f>'PLANTILLA V6'!I404</f>
        <v>0</v>
      </c>
      <c r="J404" s="104">
        <f>'PLANTILLA V6'!J404</f>
        <v>0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 x14ac:dyDescent="0.45">
      <c r="A405" s="74">
        <f>'PLANTILLA V6'!A405</f>
        <v>0</v>
      </c>
      <c r="B405" s="74">
        <f>'PLANTILLA V6'!B405</f>
        <v>0</v>
      </c>
      <c r="C405" s="74">
        <f>'PLANTILLA V6'!C405</f>
        <v>0</v>
      </c>
      <c r="D405" s="74">
        <f>'PLANTILLA V6'!D405</f>
        <v>0</v>
      </c>
      <c r="E405" s="37">
        <f>'PLANTILLA V6'!E405</f>
        <v>0</v>
      </c>
      <c r="F405" s="74">
        <f>'PLANTILLA V6'!F405</f>
        <v>0</v>
      </c>
      <c r="G405" s="74">
        <f>'PLANTILLA V6'!G405</f>
        <v>0</v>
      </c>
      <c r="H405" s="74">
        <f>'PLANTILLA V6'!H405</f>
        <v>0</v>
      </c>
      <c r="I405" s="74">
        <f>'PLANTILLA V6'!I405</f>
        <v>0</v>
      </c>
      <c r="J405" s="104">
        <f>'PLANTILLA V6'!J405</f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 x14ac:dyDescent="0.45">
      <c r="A406" s="74">
        <f>'PLANTILLA V6'!A406</f>
        <v>0</v>
      </c>
      <c r="B406" s="74">
        <f>'PLANTILLA V6'!B406</f>
        <v>0</v>
      </c>
      <c r="C406" s="74">
        <f>'PLANTILLA V6'!C406</f>
        <v>0</v>
      </c>
      <c r="D406" s="74">
        <f>'PLANTILLA V6'!D406</f>
        <v>0</v>
      </c>
      <c r="E406" s="37">
        <f>'PLANTILLA V6'!E406</f>
        <v>0</v>
      </c>
      <c r="F406" s="74">
        <f>'PLANTILLA V6'!F406</f>
        <v>0</v>
      </c>
      <c r="G406" s="74">
        <f>'PLANTILLA V6'!G406</f>
        <v>0</v>
      </c>
      <c r="H406" s="74">
        <f>'PLANTILLA V6'!H406</f>
        <v>0</v>
      </c>
      <c r="I406" s="74">
        <f>'PLANTILLA V6'!I406</f>
        <v>0</v>
      </c>
      <c r="J406" s="104">
        <f>'PLANTILLA V6'!J406</f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 x14ac:dyDescent="0.45">
      <c r="A407" s="74">
        <f>'PLANTILLA V6'!A407</f>
        <v>0</v>
      </c>
      <c r="B407" s="74">
        <f>'PLANTILLA V6'!B407</f>
        <v>0</v>
      </c>
      <c r="C407" s="74">
        <f>'PLANTILLA V6'!C407</f>
        <v>0</v>
      </c>
      <c r="D407" s="74">
        <f>'PLANTILLA V6'!D407</f>
        <v>0</v>
      </c>
      <c r="E407" s="37">
        <f>'PLANTILLA V6'!E407</f>
        <v>0</v>
      </c>
      <c r="F407" s="74">
        <f>'PLANTILLA V6'!F407</f>
        <v>0</v>
      </c>
      <c r="G407" s="74">
        <f>'PLANTILLA V6'!G407</f>
        <v>0</v>
      </c>
      <c r="H407" s="74">
        <f>'PLANTILLA V6'!H407</f>
        <v>0</v>
      </c>
      <c r="I407" s="74">
        <f>'PLANTILLA V6'!I407</f>
        <v>0</v>
      </c>
      <c r="J407" s="104">
        <f>'PLANTILLA V6'!J407</f>
        <v>0</v>
      </c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 x14ac:dyDescent="0.45">
      <c r="A408" s="74">
        <f>'PLANTILLA V6'!A408</f>
        <v>0</v>
      </c>
      <c r="B408" s="74">
        <f>'PLANTILLA V6'!B408</f>
        <v>0</v>
      </c>
      <c r="C408" s="74">
        <f>'PLANTILLA V6'!C408</f>
        <v>0</v>
      </c>
      <c r="D408" s="74">
        <f>'PLANTILLA V6'!D408</f>
        <v>0</v>
      </c>
      <c r="E408" s="37">
        <f>'PLANTILLA V6'!E408</f>
        <v>0</v>
      </c>
      <c r="F408" s="74">
        <f>'PLANTILLA V6'!F408</f>
        <v>0</v>
      </c>
      <c r="G408" s="74">
        <f>'PLANTILLA V6'!G408</f>
        <v>0</v>
      </c>
      <c r="H408" s="74">
        <f>'PLANTILLA V6'!H408</f>
        <v>0</v>
      </c>
      <c r="I408" s="74">
        <f>'PLANTILLA V6'!I408</f>
        <v>0</v>
      </c>
      <c r="J408" s="104">
        <f>'PLANTILLA V6'!J408</f>
        <v>0</v>
      </c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 x14ac:dyDescent="0.45">
      <c r="A409" s="74">
        <f>'PLANTILLA V6'!A409</f>
        <v>0</v>
      </c>
      <c r="B409" s="74">
        <f>'PLANTILLA V6'!B409</f>
        <v>0</v>
      </c>
      <c r="C409" s="74">
        <f>'PLANTILLA V6'!C409</f>
        <v>0</v>
      </c>
      <c r="D409" s="74">
        <f>'PLANTILLA V6'!D409</f>
        <v>0</v>
      </c>
      <c r="E409" s="37">
        <f>'PLANTILLA V6'!E409</f>
        <v>0</v>
      </c>
      <c r="F409" s="74">
        <f>'PLANTILLA V6'!F409</f>
        <v>0</v>
      </c>
      <c r="G409" s="74">
        <f>'PLANTILLA V6'!G409</f>
        <v>0</v>
      </c>
      <c r="H409" s="74">
        <f>'PLANTILLA V6'!H409</f>
        <v>0</v>
      </c>
      <c r="I409" s="74">
        <f>'PLANTILLA V6'!I409</f>
        <v>0</v>
      </c>
      <c r="J409" s="104">
        <f>'PLANTILLA V6'!J409</f>
        <v>0</v>
      </c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 x14ac:dyDescent="0.45">
      <c r="A410" s="74">
        <f>'PLANTILLA V6'!A410</f>
        <v>0</v>
      </c>
      <c r="B410" s="74">
        <f>'PLANTILLA V6'!B410</f>
        <v>0</v>
      </c>
      <c r="C410" s="74">
        <f>'PLANTILLA V6'!C410</f>
        <v>0</v>
      </c>
      <c r="D410" s="74">
        <f>'PLANTILLA V6'!D410</f>
        <v>0</v>
      </c>
      <c r="E410" s="37">
        <f>'PLANTILLA V6'!E410</f>
        <v>0</v>
      </c>
      <c r="F410" s="74">
        <f>'PLANTILLA V6'!F410</f>
        <v>0</v>
      </c>
      <c r="G410" s="74">
        <f>'PLANTILLA V6'!G410</f>
        <v>0</v>
      </c>
      <c r="H410" s="74">
        <f>'PLANTILLA V6'!H410</f>
        <v>0</v>
      </c>
      <c r="I410" s="74">
        <f>'PLANTILLA V6'!I410</f>
        <v>0</v>
      </c>
      <c r="J410" s="104">
        <f>'PLANTILLA V6'!J410</f>
        <v>0</v>
      </c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 x14ac:dyDescent="0.45">
      <c r="A411" s="74">
        <f>'PLANTILLA V6'!A411</f>
        <v>0</v>
      </c>
      <c r="B411" s="74">
        <f>'PLANTILLA V6'!B411</f>
        <v>0</v>
      </c>
      <c r="C411" s="74">
        <f>'PLANTILLA V6'!C411</f>
        <v>0</v>
      </c>
      <c r="D411" s="74">
        <f>'PLANTILLA V6'!D411</f>
        <v>0</v>
      </c>
      <c r="E411" s="37">
        <f>'PLANTILLA V6'!E411</f>
        <v>0</v>
      </c>
      <c r="F411" s="74">
        <f>'PLANTILLA V6'!F411</f>
        <v>0</v>
      </c>
      <c r="G411" s="74">
        <f>'PLANTILLA V6'!G411</f>
        <v>0</v>
      </c>
      <c r="H411" s="74">
        <f>'PLANTILLA V6'!H411</f>
        <v>0</v>
      </c>
      <c r="I411" s="74">
        <f>'PLANTILLA V6'!I411</f>
        <v>0</v>
      </c>
      <c r="J411" s="104">
        <f>'PLANTILLA V6'!J411</f>
        <v>0</v>
      </c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 x14ac:dyDescent="0.45">
      <c r="A412" s="74">
        <f>'PLANTILLA V6'!A412</f>
        <v>0</v>
      </c>
      <c r="B412" s="74">
        <f>'PLANTILLA V6'!B412</f>
        <v>0</v>
      </c>
      <c r="C412" s="74">
        <f>'PLANTILLA V6'!C412</f>
        <v>0</v>
      </c>
      <c r="D412" s="74">
        <f>'PLANTILLA V6'!D412</f>
        <v>0</v>
      </c>
      <c r="E412" s="37">
        <f>'PLANTILLA V6'!E412</f>
        <v>0</v>
      </c>
      <c r="F412" s="74">
        <f>'PLANTILLA V6'!F412</f>
        <v>0</v>
      </c>
      <c r="G412" s="74">
        <f>'PLANTILLA V6'!G412</f>
        <v>0</v>
      </c>
      <c r="H412" s="74">
        <f>'PLANTILLA V6'!H412</f>
        <v>0</v>
      </c>
      <c r="I412" s="74">
        <f>'PLANTILLA V6'!I412</f>
        <v>0</v>
      </c>
      <c r="J412" s="104">
        <f>'PLANTILLA V6'!J412</f>
        <v>0</v>
      </c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 x14ac:dyDescent="0.45">
      <c r="A413" s="74">
        <f>'PLANTILLA V6'!A413</f>
        <v>0</v>
      </c>
      <c r="B413" s="74">
        <f>'PLANTILLA V6'!B413</f>
        <v>0</v>
      </c>
      <c r="C413" s="74">
        <f>'PLANTILLA V6'!C413</f>
        <v>0</v>
      </c>
      <c r="D413" s="74">
        <f>'PLANTILLA V6'!D413</f>
        <v>0</v>
      </c>
      <c r="E413" s="37">
        <f>'PLANTILLA V6'!E413</f>
        <v>0</v>
      </c>
      <c r="F413" s="74">
        <f>'PLANTILLA V6'!F413</f>
        <v>0</v>
      </c>
      <c r="G413" s="74">
        <f>'PLANTILLA V6'!G413</f>
        <v>0</v>
      </c>
      <c r="H413" s="74">
        <f>'PLANTILLA V6'!H413</f>
        <v>0</v>
      </c>
      <c r="I413" s="74">
        <f>'PLANTILLA V6'!I413</f>
        <v>0</v>
      </c>
      <c r="J413" s="104">
        <f>'PLANTILLA V6'!J413</f>
        <v>0</v>
      </c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 x14ac:dyDescent="0.45">
      <c r="A414" s="74">
        <f>'PLANTILLA V6'!A414</f>
        <v>0</v>
      </c>
      <c r="B414" s="74">
        <f>'PLANTILLA V6'!B414</f>
        <v>0</v>
      </c>
      <c r="C414" s="74">
        <f>'PLANTILLA V6'!C414</f>
        <v>0</v>
      </c>
      <c r="D414" s="74">
        <f>'PLANTILLA V6'!D414</f>
        <v>0</v>
      </c>
      <c r="E414" s="37">
        <f>'PLANTILLA V6'!E414</f>
        <v>0</v>
      </c>
      <c r="F414" s="74">
        <f>'PLANTILLA V6'!F414</f>
        <v>0</v>
      </c>
      <c r="G414" s="74">
        <f>'PLANTILLA V6'!G414</f>
        <v>0</v>
      </c>
      <c r="H414" s="74">
        <f>'PLANTILLA V6'!H414</f>
        <v>0</v>
      </c>
      <c r="I414" s="74">
        <f>'PLANTILLA V6'!I414</f>
        <v>0</v>
      </c>
      <c r="J414" s="104">
        <f>'PLANTILLA V6'!J414</f>
        <v>0</v>
      </c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 x14ac:dyDescent="0.45">
      <c r="A415" s="74">
        <f>'PLANTILLA V6'!A415</f>
        <v>0</v>
      </c>
      <c r="B415" s="74">
        <f>'PLANTILLA V6'!B415</f>
        <v>0</v>
      </c>
      <c r="C415" s="74">
        <f>'PLANTILLA V6'!C415</f>
        <v>0</v>
      </c>
      <c r="D415" s="74">
        <f>'PLANTILLA V6'!D415</f>
        <v>0</v>
      </c>
      <c r="E415" s="37">
        <f>'PLANTILLA V6'!E415</f>
        <v>0</v>
      </c>
      <c r="F415" s="74">
        <f>'PLANTILLA V6'!F415</f>
        <v>0</v>
      </c>
      <c r="G415" s="74">
        <f>'PLANTILLA V6'!G415</f>
        <v>0</v>
      </c>
      <c r="H415" s="74">
        <f>'PLANTILLA V6'!H415</f>
        <v>0</v>
      </c>
      <c r="I415" s="74">
        <f>'PLANTILLA V6'!I415</f>
        <v>0</v>
      </c>
      <c r="J415" s="104">
        <f>'PLANTILLA V6'!J415</f>
        <v>0</v>
      </c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 x14ac:dyDescent="0.45">
      <c r="A416" s="74">
        <f>'PLANTILLA V6'!A416</f>
        <v>0</v>
      </c>
      <c r="B416" s="74">
        <f>'PLANTILLA V6'!B416</f>
        <v>0</v>
      </c>
      <c r="C416" s="74">
        <f>'PLANTILLA V6'!C416</f>
        <v>0</v>
      </c>
      <c r="D416" s="74">
        <f>'PLANTILLA V6'!D416</f>
        <v>0</v>
      </c>
      <c r="E416" s="37">
        <f>'PLANTILLA V6'!E416</f>
        <v>0</v>
      </c>
      <c r="F416" s="74">
        <f>'PLANTILLA V6'!F416</f>
        <v>0</v>
      </c>
      <c r="G416" s="74">
        <f>'PLANTILLA V6'!G416</f>
        <v>0</v>
      </c>
      <c r="H416" s="74">
        <f>'PLANTILLA V6'!H416</f>
        <v>0</v>
      </c>
      <c r="I416" s="74">
        <f>'PLANTILLA V6'!I416</f>
        <v>0</v>
      </c>
      <c r="J416" s="104">
        <f>'PLANTILLA V6'!J416</f>
        <v>0</v>
      </c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 x14ac:dyDescent="0.45">
      <c r="A417" s="74">
        <f>'PLANTILLA V6'!A417</f>
        <v>0</v>
      </c>
      <c r="B417" s="74">
        <f>'PLANTILLA V6'!B417</f>
        <v>0</v>
      </c>
      <c r="C417" s="74">
        <f>'PLANTILLA V6'!C417</f>
        <v>0</v>
      </c>
      <c r="D417" s="74">
        <f>'PLANTILLA V6'!D417</f>
        <v>0</v>
      </c>
      <c r="E417" s="37">
        <f>'PLANTILLA V6'!E417</f>
        <v>0</v>
      </c>
      <c r="F417" s="74">
        <f>'PLANTILLA V6'!F417</f>
        <v>0</v>
      </c>
      <c r="G417" s="74">
        <f>'PLANTILLA V6'!G417</f>
        <v>0</v>
      </c>
      <c r="H417" s="74">
        <f>'PLANTILLA V6'!H417</f>
        <v>0</v>
      </c>
      <c r="I417" s="74">
        <f>'PLANTILLA V6'!I417</f>
        <v>0</v>
      </c>
      <c r="J417" s="104">
        <f>'PLANTILLA V6'!J417</f>
        <v>0</v>
      </c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 x14ac:dyDescent="0.45">
      <c r="A418" s="74">
        <f>'PLANTILLA V6'!A418</f>
        <v>0</v>
      </c>
      <c r="B418" s="74">
        <f>'PLANTILLA V6'!B418</f>
        <v>0</v>
      </c>
      <c r="C418" s="74">
        <f>'PLANTILLA V6'!C418</f>
        <v>0</v>
      </c>
      <c r="D418" s="74">
        <f>'PLANTILLA V6'!D418</f>
        <v>0</v>
      </c>
      <c r="E418" s="37">
        <f>'PLANTILLA V6'!E418</f>
        <v>0</v>
      </c>
      <c r="F418" s="74">
        <f>'PLANTILLA V6'!F418</f>
        <v>0</v>
      </c>
      <c r="G418" s="74">
        <f>'PLANTILLA V6'!G418</f>
        <v>0</v>
      </c>
      <c r="H418" s="74">
        <f>'PLANTILLA V6'!H418</f>
        <v>0</v>
      </c>
      <c r="I418" s="74">
        <f>'PLANTILLA V6'!I418</f>
        <v>0</v>
      </c>
      <c r="J418" s="104">
        <f>'PLANTILLA V6'!J418</f>
        <v>0</v>
      </c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 x14ac:dyDescent="0.45">
      <c r="A419" s="74">
        <f>'PLANTILLA V6'!A419</f>
        <v>0</v>
      </c>
      <c r="B419" s="74">
        <f>'PLANTILLA V6'!B419</f>
        <v>0</v>
      </c>
      <c r="C419" s="74">
        <f>'PLANTILLA V6'!C419</f>
        <v>0</v>
      </c>
      <c r="D419" s="74">
        <f>'PLANTILLA V6'!D419</f>
        <v>0</v>
      </c>
      <c r="E419" s="37">
        <f>'PLANTILLA V6'!E419</f>
        <v>0</v>
      </c>
      <c r="F419" s="74">
        <f>'PLANTILLA V6'!F419</f>
        <v>0</v>
      </c>
      <c r="G419" s="74">
        <f>'PLANTILLA V6'!G419</f>
        <v>0</v>
      </c>
      <c r="H419" s="74">
        <f>'PLANTILLA V6'!H419</f>
        <v>0</v>
      </c>
      <c r="I419" s="74">
        <f>'PLANTILLA V6'!I419</f>
        <v>0</v>
      </c>
      <c r="J419" s="104">
        <f>'PLANTILLA V6'!J419</f>
        <v>0</v>
      </c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 x14ac:dyDescent="0.45">
      <c r="A420" s="74">
        <f>'PLANTILLA V6'!A420</f>
        <v>0</v>
      </c>
      <c r="B420" s="74">
        <f>'PLANTILLA V6'!B420</f>
        <v>0</v>
      </c>
      <c r="C420" s="74">
        <f>'PLANTILLA V6'!C420</f>
        <v>0</v>
      </c>
      <c r="D420" s="74">
        <f>'PLANTILLA V6'!D420</f>
        <v>0</v>
      </c>
      <c r="E420" s="37">
        <f>'PLANTILLA V6'!E420</f>
        <v>0</v>
      </c>
      <c r="F420" s="74">
        <f>'PLANTILLA V6'!F420</f>
        <v>0</v>
      </c>
      <c r="G420" s="74">
        <f>'PLANTILLA V6'!G420</f>
        <v>0</v>
      </c>
      <c r="H420" s="74">
        <f>'PLANTILLA V6'!H420</f>
        <v>0</v>
      </c>
      <c r="I420" s="74">
        <f>'PLANTILLA V6'!I420</f>
        <v>0</v>
      </c>
      <c r="J420" s="104">
        <f>'PLANTILLA V6'!J420</f>
        <v>0</v>
      </c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 x14ac:dyDescent="0.45">
      <c r="A421" s="74">
        <f>'PLANTILLA V6'!A421</f>
        <v>0</v>
      </c>
      <c r="B421" s="74">
        <f>'PLANTILLA V6'!B421</f>
        <v>0</v>
      </c>
      <c r="C421" s="74">
        <f>'PLANTILLA V6'!C421</f>
        <v>0</v>
      </c>
      <c r="D421" s="74">
        <f>'PLANTILLA V6'!D421</f>
        <v>0</v>
      </c>
      <c r="E421" s="37">
        <f>'PLANTILLA V6'!E421</f>
        <v>0</v>
      </c>
      <c r="F421" s="74">
        <f>'PLANTILLA V6'!F421</f>
        <v>0</v>
      </c>
      <c r="G421" s="74">
        <f>'PLANTILLA V6'!G421</f>
        <v>0</v>
      </c>
      <c r="H421" s="74">
        <f>'PLANTILLA V6'!H421</f>
        <v>0</v>
      </c>
      <c r="I421" s="74">
        <f>'PLANTILLA V6'!I421</f>
        <v>0</v>
      </c>
      <c r="J421" s="104">
        <f>'PLANTILLA V6'!J421</f>
        <v>0</v>
      </c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 x14ac:dyDescent="0.45">
      <c r="A422" s="74">
        <f>'PLANTILLA V6'!A422</f>
        <v>0</v>
      </c>
      <c r="B422" s="74">
        <f>'PLANTILLA V6'!B422</f>
        <v>0</v>
      </c>
      <c r="C422" s="74">
        <f>'PLANTILLA V6'!C422</f>
        <v>0</v>
      </c>
      <c r="D422" s="74">
        <f>'PLANTILLA V6'!D422</f>
        <v>0</v>
      </c>
      <c r="E422" s="37">
        <f>'PLANTILLA V6'!E422</f>
        <v>0</v>
      </c>
      <c r="F422" s="74">
        <f>'PLANTILLA V6'!F422</f>
        <v>0</v>
      </c>
      <c r="G422" s="74">
        <f>'PLANTILLA V6'!G422</f>
        <v>0</v>
      </c>
      <c r="H422" s="74">
        <f>'PLANTILLA V6'!H422</f>
        <v>0</v>
      </c>
      <c r="I422" s="74">
        <f>'PLANTILLA V6'!I422</f>
        <v>0</v>
      </c>
      <c r="J422" s="104">
        <f>'PLANTILLA V6'!J422</f>
        <v>0</v>
      </c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 x14ac:dyDescent="0.45">
      <c r="A423" s="74">
        <f>'PLANTILLA V6'!A423</f>
        <v>0</v>
      </c>
      <c r="B423" s="74">
        <f>'PLANTILLA V6'!B423</f>
        <v>0</v>
      </c>
      <c r="C423" s="74">
        <f>'PLANTILLA V6'!C423</f>
        <v>0</v>
      </c>
      <c r="D423" s="74">
        <f>'PLANTILLA V6'!D423</f>
        <v>0</v>
      </c>
      <c r="E423" s="37">
        <f>'PLANTILLA V6'!E423</f>
        <v>0</v>
      </c>
      <c r="F423" s="74">
        <f>'PLANTILLA V6'!F423</f>
        <v>0</v>
      </c>
      <c r="G423" s="74">
        <f>'PLANTILLA V6'!G423</f>
        <v>0</v>
      </c>
      <c r="H423" s="74">
        <f>'PLANTILLA V6'!H423</f>
        <v>0</v>
      </c>
      <c r="I423" s="74">
        <f>'PLANTILLA V6'!I423</f>
        <v>0</v>
      </c>
      <c r="J423" s="104">
        <f>'PLANTILLA V6'!J423</f>
        <v>0</v>
      </c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 x14ac:dyDescent="0.45">
      <c r="A424" s="74">
        <f>'PLANTILLA V6'!A424</f>
        <v>0</v>
      </c>
      <c r="B424" s="74">
        <f>'PLANTILLA V6'!B424</f>
        <v>0</v>
      </c>
      <c r="C424" s="74">
        <f>'PLANTILLA V6'!C424</f>
        <v>0</v>
      </c>
      <c r="D424" s="74">
        <f>'PLANTILLA V6'!D424</f>
        <v>0</v>
      </c>
      <c r="E424" s="37">
        <f>'PLANTILLA V6'!E424</f>
        <v>0</v>
      </c>
      <c r="F424" s="74">
        <f>'PLANTILLA V6'!F424</f>
        <v>0</v>
      </c>
      <c r="G424" s="74">
        <f>'PLANTILLA V6'!G424</f>
        <v>0</v>
      </c>
      <c r="H424" s="74">
        <f>'PLANTILLA V6'!H424</f>
        <v>0</v>
      </c>
      <c r="I424" s="74">
        <f>'PLANTILLA V6'!I424</f>
        <v>0</v>
      </c>
      <c r="J424" s="104">
        <f>'PLANTILLA V6'!J424</f>
        <v>0</v>
      </c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 x14ac:dyDescent="0.45">
      <c r="A425" s="74">
        <f>'PLANTILLA V6'!A425</f>
        <v>0</v>
      </c>
      <c r="B425" s="74">
        <f>'PLANTILLA V6'!B425</f>
        <v>0</v>
      </c>
      <c r="C425" s="74">
        <f>'PLANTILLA V6'!C425</f>
        <v>0</v>
      </c>
      <c r="D425" s="74">
        <f>'PLANTILLA V6'!D425</f>
        <v>0</v>
      </c>
      <c r="E425" s="37">
        <f>'PLANTILLA V6'!E425</f>
        <v>0</v>
      </c>
      <c r="F425" s="74">
        <f>'PLANTILLA V6'!F425</f>
        <v>0</v>
      </c>
      <c r="G425" s="74">
        <f>'PLANTILLA V6'!G425</f>
        <v>0</v>
      </c>
      <c r="H425" s="74">
        <f>'PLANTILLA V6'!H425</f>
        <v>0</v>
      </c>
      <c r="I425" s="74">
        <f>'PLANTILLA V6'!I425</f>
        <v>0</v>
      </c>
      <c r="J425" s="104">
        <f>'PLANTILLA V6'!J425</f>
        <v>0</v>
      </c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 x14ac:dyDescent="0.45">
      <c r="A426" s="74">
        <f>'PLANTILLA V6'!A426</f>
        <v>0</v>
      </c>
      <c r="B426" s="74">
        <f>'PLANTILLA V6'!B426</f>
        <v>0</v>
      </c>
      <c r="C426" s="74">
        <f>'PLANTILLA V6'!C426</f>
        <v>0</v>
      </c>
      <c r="D426" s="74">
        <f>'PLANTILLA V6'!D426</f>
        <v>0</v>
      </c>
      <c r="E426" s="37">
        <f>'PLANTILLA V6'!E426</f>
        <v>0</v>
      </c>
      <c r="F426" s="74">
        <f>'PLANTILLA V6'!F426</f>
        <v>0</v>
      </c>
      <c r="G426" s="74">
        <f>'PLANTILLA V6'!G426</f>
        <v>0</v>
      </c>
      <c r="H426" s="74">
        <f>'PLANTILLA V6'!H426</f>
        <v>0</v>
      </c>
      <c r="I426" s="74">
        <f>'PLANTILLA V6'!I426</f>
        <v>0</v>
      </c>
      <c r="J426" s="104">
        <f>'PLANTILLA V6'!J426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 x14ac:dyDescent="0.45">
      <c r="A427" s="74">
        <f>'PLANTILLA V6'!A427</f>
        <v>0</v>
      </c>
      <c r="B427" s="74">
        <f>'PLANTILLA V6'!B427</f>
        <v>0</v>
      </c>
      <c r="C427" s="74">
        <f>'PLANTILLA V6'!C427</f>
        <v>0</v>
      </c>
      <c r="D427" s="74">
        <f>'PLANTILLA V6'!D427</f>
        <v>0</v>
      </c>
      <c r="E427" s="37">
        <f>'PLANTILLA V6'!E427</f>
        <v>0</v>
      </c>
      <c r="F427" s="74">
        <f>'PLANTILLA V6'!F427</f>
        <v>0</v>
      </c>
      <c r="G427" s="74">
        <f>'PLANTILLA V6'!G427</f>
        <v>0</v>
      </c>
      <c r="H427" s="74">
        <f>'PLANTILLA V6'!H427</f>
        <v>0</v>
      </c>
      <c r="I427" s="74">
        <f>'PLANTILLA V6'!I427</f>
        <v>0</v>
      </c>
      <c r="J427" s="104">
        <f>'PLANTILLA V6'!J427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 x14ac:dyDescent="0.45">
      <c r="A428" s="74">
        <f>'PLANTILLA V6'!A428</f>
        <v>0</v>
      </c>
      <c r="B428" s="74">
        <f>'PLANTILLA V6'!B428</f>
        <v>0</v>
      </c>
      <c r="C428" s="74">
        <f>'PLANTILLA V6'!C428</f>
        <v>0</v>
      </c>
      <c r="D428" s="74">
        <f>'PLANTILLA V6'!D428</f>
        <v>0</v>
      </c>
      <c r="E428" s="37">
        <f>'PLANTILLA V6'!E428</f>
        <v>0</v>
      </c>
      <c r="F428" s="74">
        <f>'PLANTILLA V6'!F428</f>
        <v>0</v>
      </c>
      <c r="G428" s="74">
        <f>'PLANTILLA V6'!G428</f>
        <v>0</v>
      </c>
      <c r="H428" s="74">
        <f>'PLANTILLA V6'!H428</f>
        <v>0</v>
      </c>
      <c r="I428" s="74">
        <f>'PLANTILLA V6'!I428</f>
        <v>0</v>
      </c>
      <c r="J428" s="104">
        <f>'PLANTILLA V6'!J428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 x14ac:dyDescent="0.45">
      <c r="A429" s="74">
        <f>'PLANTILLA V6'!A429</f>
        <v>0</v>
      </c>
      <c r="B429" s="74">
        <f>'PLANTILLA V6'!B429</f>
        <v>0</v>
      </c>
      <c r="C429" s="74">
        <f>'PLANTILLA V6'!C429</f>
        <v>0</v>
      </c>
      <c r="D429" s="74">
        <f>'PLANTILLA V6'!D429</f>
        <v>0</v>
      </c>
      <c r="E429" s="37">
        <f>'PLANTILLA V6'!E429</f>
        <v>0</v>
      </c>
      <c r="F429" s="74">
        <f>'PLANTILLA V6'!F429</f>
        <v>0</v>
      </c>
      <c r="G429" s="74">
        <f>'PLANTILLA V6'!G429</f>
        <v>0</v>
      </c>
      <c r="H429" s="74">
        <f>'PLANTILLA V6'!H429</f>
        <v>0</v>
      </c>
      <c r="I429" s="74">
        <f>'PLANTILLA V6'!I429</f>
        <v>0</v>
      </c>
      <c r="J429" s="83">
        <f>'PLANTILLA V6'!J429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 x14ac:dyDescent="0.45">
      <c r="A430" s="74">
        <f>'PLANTILLA V6'!A430</f>
        <v>0</v>
      </c>
      <c r="B430" s="74">
        <f>'PLANTILLA V6'!B430</f>
        <v>0</v>
      </c>
      <c r="C430" s="74">
        <f>'PLANTILLA V6'!C430</f>
        <v>0</v>
      </c>
      <c r="D430" s="74">
        <f>'PLANTILLA V6'!D430</f>
        <v>0</v>
      </c>
      <c r="E430" s="37">
        <f>'PLANTILLA V6'!E430</f>
        <v>0</v>
      </c>
      <c r="F430" s="74">
        <f>'PLANTILLA V6'!F430</f>
        <v>0</v>
      </c>
      <c r="G430" s="74">
        <f>'PLANTILLA V6'!G430</f>
        <v>0</v>
      </c>
      <c r="H430" s="74">
        <f>'PLANTILLA V6'!H430</f>
        <v>0</v>
      </c>
      <c r="I430" s="74">
        <f>'PLANTILLA V6'!I430</f>
        <v>0</v>
      </c>
      <c r="J430" s="83">
        <f>'PLANTILLA V6'!J430</f>
        <v>0</v>
      </c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 x14ac:dyDescent="0.45">
      <c r="A431" s="74">
        <f>'PLANTILLA V6'!A431</f>
        <v>0</v>
      </c>
      <c r="B431" s="74">
        <f>'PLANTILLA V6'!B431</f>
        <v>0</v>
      </c>
      <c r="C431" s="74">
        <f>'PLANTILLA V6'!C431</f>
        <v>0</v>
      </c>
      <c r="D431" s="74">
        <f>'PLANTILLA V6'!D431</f>
        <v>0</v>
      </c>
      <c r="E431" s="37">
        <f>'PLANTILLA V6'!E431</f>
        <v>0</v>
      </c>
      <c r="F431" s="74">
        <f>'PLANTILLA V6'!F431</f>
        <v>0</v>
      </c>
      <c r="G431" s="74">
        <f>'PLANTILLA V6'!G431</f>
        <v>0</v>
      </c>
      <c r="H431" s="74">
        <f>'PLANTILLA V6'!H431</f>
        <v>0</v>
      </c>
      <c r="I431" s="74">
        <f>'PLANTILLA V6'!I431</f>
        <v>0</v>
      </c>
      <c r="J431" s="83">
        <f>'PLANTILLA V6'!J431</f>
        <v>0</v>
      </c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 x14ac:dyDescent="0.45">
      <c r="A432" s="74">
        <f>'PLANTILLA V6'!A432</f>
        <v>0</v>
      </c>
      <c r="B432" s="74">
        <f>'PLANTILLA V6'!B432</f>
        <v>0</v>
      </c>
      <c r="C432" s="74">
        <f>'PLANTILLA V6'!C432</f>
        <v>0</v>
      </c>
      <c r="D432" s="74">
        <f>'PLANTILLA V6'!D432</f>
        <v>0</v>
      </c>
      <c r="E432" s="37">
        <f>'PLANTILLA V6'!E432</f>
        <v>0</v>
      </c>
      <c r="F432" s="74">
        <f>'PLANTILLA V6'!F432</f>
        <v>0</v>
      </c>
      <c r="G432" s="74">
        <f>'PLANTILLA V6'!G432</f>
        <v>0</v>
      </c>
      <c r="H432" s="74">
        <f>'PLANTILLA V6'!H432</f>
        <v>0</v>
      </c>
      <c r="I432" s="74">
        <f>'PLANTILLA V6'!I432</f>
        <v>0</v>
      </c>
      <c r="J432" s="83">
        <f>'PLANTILLA V6'!J432</f>
        <v>0</v>
      </c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 x14ac:dyDescent="0.45">
      <c r="A433" s="74">
        <f>'PLANTILLA V6'!A433</f>
        <v>0</v>
      </c>
      <c r="B433" s="74">
        <f>'PLANTILLA V6'!B433</f>
        <v>0</v>
      </c>
      <c r="C433" s="74">
        <f>'PLANTILLA V6'!C433</f>
        <v>0</v>
      </c>
      <c r="D433" s="74">
        <f>'PLANTILLA V6'!D433</f>
        <v>0</v>
      </c>
      <c r="E433" s="37">
        <f>'PLANTILLA V6'!E433</f>
        <v>0</v>
      </c>
      <c r="F433" s="74">
        <f>'PLANTILLA V6'!F433</f>
        <v>0</v>
      </c>
      <c r="G433" s="74">
        <f>'PLANTILLA V6'!G433</f>
        <v>0</v>
      </c>
      <c r="H433" s="74">
        <f>'PLANTILLA V6'!H433</f>
        <v>0</v>
      </c>
      <c r="I433" s="74">
        <f>'PLANTILLA V6'!I433</f>
        <v>0</v>
      </c>
      <c r="J433" s="83">
        <f>'PLANTILLA V6'!J433</f>
        <v>0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 x14ac:dyDescent="0.45">
      <c r="A434" s="74">
        <f>'PLANTILLA V6'!A434</f>
        <v>0</v>
      </c>
      <c r="B434" s="74">
        <f>'PLANTILLA V6'!B434</f>
        <v>0</v>
      </c>
      <c r="C434" s="74">
        <f>'PLANTILLA V6'!C434</f>
        <v>0</v>
      </c>
      <c r="D434" s="74">
        <f>'PLANTILLA V6'!D434</f>
        <v>0</v>
      </c>
      <c r="E434" s="37">
        <f>'PLANTILLA V6'!E434</f>
        <v>0</v>
      </c>
      <c r="F434" s="74">
        <f>'PLANTILLA V6'!F434</f>
        <v>0</v>
      </c>
      <c r="G434" s="74">
        <f>'PLANTILLA V6'!G434</f>
        <v>0</v>
      </c>
      <c r="H434" s="74">
        <f>'PLANTILLA V6'!H434</f>
        <v>0</v>
      </c>
      <c r="I434" s="74">
        <f>'PLANTILLA V6'!I434</f>
        <v>0</v>
      </c>
      <c r="J434" s="83">
        <f>'PLANTILLA V6'!J434</f>
        <v>0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 x14ac:dyDescent="0.45">
      <c r="A435" s="74">
        <f>'PLANTILLA V6'!A435</f>
        <v>0</v>
      </c>
      <c r="B435" s="74">
        <f>'PLANTILLA V6'!B435</f>
        <v>0</v>
      </c>
      <c r="C435" s="74">
        <f>'PLANTILLA V6'!C435</f>
        <v>0</v>
      </c>
      <c r="D435" s="74">
        <f>'PLANTILLA V6'!D435</f>
        <v>0</v>
      </c>
      <c r="E435" s="37">
        <f>'PLANTILLA V6'!E435</f>
        <v>0</v>
      </c>
      <c r="F435" s="74">
        <f>'PLANTILLA V6'!F435</f>
        <v>0</v>
      </c>
      <c r="G435" s="74">
        <f>'PLANTILLA V6'!G435</f>
        <v>0</v>
      </c>
      <c r="H435" s="74">
        <f>'PLANTILLA V6'!H435</f>
        <v>0</v>
      </c>
      <c r="I435" s="74">
        <f>'PLANTILLA V6'!I435</f>
        <v>0</v>
      </c>
      <c r="J435" s="83">
        <f>'PLANTILLA V6'!J435</f>
        <v>0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 x14ac:dyDescent="0.45">
      <c r="A436" s="74">
        <f>'PLANTILLA V6'!A436</f>
        <v>0</v>
      </c>
      <c r="B436" s="74">
        <f>'PLANTILLA V6'!B436</f>
        <v>0</v>
      </c>
      <c r="C436" s="74">
        <f>'PLANTILLA V6'!C436</f>
        <v>0</v>
      </c>
      <c r="D436" s="74">
        <f>'PLANTILLA V6'!D436</f>
        <v>0</v>
      </c>
      <c r="E436" s="37">
        <f>'PLANTILLA V6'!E436</f>
        <v>0</v>
      </c>
      <c r="F436" s="74">
        <f>'PLANTILLA V6'!F436</f>
        <v>0</v>
      </c>
      <c r="G436" s="74">
        <f>'PLANTILLA V6'!G436</f>
        <v>0</v>
      </c>
      <c r="H436" s="74">
        <f>'PLANTILLA V6'!H436</f>
        <v>0</v>
      </c>
      <c r="I436" s="74">
        <f>'PLANTILLA V6'!I436</f>
        <v>0</v>
      </c>
      <c r="J436" s="83">
        <f>'PLANTILLA V6'!J436</f>
        <v>0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 x14ac:dyDescent="0.45">
      <c r="A437" s="74">
        <f>'PLANTILLA V6'!A437</f>
        <v>0</v>
      </c>
      <c r="B437" s="74">
        <f>'PLANTILLA V6'!B437</f>
        <v>0</v>
      </c>
      <c r="C437" s="74">
        <f>'PLANTILLA V6'!C437</f>
        <v>0</v>
      </c>
      <c r="D437" s="74">
        <f>'PLANTILLA V6'!D437</f>
        <v>0</v>
      </c>
      <c r="E437" s="37">
        <f>'PLANTILLA V6'!E437</f>
        <v>0</v>
      </c>
      <c r="F437" s="74">
        <f>'PLANTILLA V6'!F437</f>
        <v>0</v>
      </c>
      <c r="G437" s="74">
        <f>'PLANTILLA V6'!G437</f>
        <v>0</v>
      </c>
      <c r="H437" s="74">
        <f>'PLANTILLA V6'!H437</f>
        <v>0</v>
      </c>
      <c r="I437" s="74">
        <f>'PLANTILLA V6'!I437</f>
        <v>0</v>
      </c>
      <c r="J437" s="83">
        <f>'PLANTILLA V6'!J437</f>
        <v>0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 x14ac:dyDescent="0.45">
      <c r="A438" s="74">
        <f>'PLANTILLA V6'!A438</f>
        <v>0</v>
      </c>
      <c r="B438" s="74">
        <f>'PLANTILLA V6'!B438</f>
        <v>0</v>
      </c>
      <c r="C438" s="74">
        <f>'PLANTILLA V6'!C438</f>
        <v>0</v>
      </c>
      <c r="D438" s="74">
        <f>'PLANTILLA V6'!D438</f>
        <v>0</v>
      </c>
      <c r="E438" s="37">
        <f>'PLANTILLA V6'!E438</f>
        <v>0</v>
      </c>
      <c r="F438" s="74">
        <f>'PLANTILLA V6'!F438</f>
        <v>0</v>
      </c>
      <c r="G438" s="74">
        <f>'PLANTILLA V6'!G438</f>
        <v>0</v>
      </c>
      <c r="H438" s="74">
        <f>'PLANTILLA V6'!H438</f>
        <v>0</v>
      </c>
      <c r="I438" s="74">
        <f>'PLANTILLA V6'!I438</f>
        <v>0</v>
      </c>
      <c r="J438" s="83">
        <f>'PLANTILLA V6'!J438</f>
        <v>0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 x14ac:dyDescent="0.45">
      <c r="A439" s="74"/>
      <c r="B439" s="74"/>
      <c r="C439" s="74"/>
      <c r="D439" s="74"/>
      <c r="E439" s="37"/>
      <c r="F439" s="74"/>
      <c r="G439" s="74"/>
      <c r="H439" s="74"/>
      <c r="I439" s="74"/>
      <c r="J439" s="83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 x14ac:dyDescent="0.45">
      <c r="A440" s="74"/>
      <c r="B440" s="74"/>
      <c r="C440" s="74"/>
      <c r="D440" s="74"/>
      <c r="E440" s="37"/>
      <c r="F440" s="74"/>
      <c r="G440" s="74"/>
      <c r="H440" s="74"/>
      <c r="I440" s="74"/>
      <c r="J440" s="83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 x14ac:dyDescent="0.45">
      <c r="A441" s="74"/>
      <c r="B441" s="74"/>
      <c r="C441" s="74"/>
      <c r="D441" s="74"/>
      <c r="E441" s="37"/>
      <c r="F441" s="74"/>
      <c r="G441" s="74"/>
      <c r="H441" s="74"/>
      <c r="I441" s="74"/>
      <c r="J441" s="83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 x14ac:dyDescent="0.45">
      <c r="A442" s="74"/>
      <c r="B442" s="74"/>
      <c r="C442" s="74"/>
      <c r="D442" s="74"/>
      <c r="E442" s="37"/>
      <c r="F442" s="74"/>
      <c r="G442" s="74"/>
      <c r="H442" s="74"/>
      <c r="I442" s="74"/>
      <c r="J442" s="83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 x14ac:dyDescent="0.45">
      <c r="A443" s="74"/>
      <c r="B443" s="74"/>
      <c r="C443" s="74"/>
      <c r="D443" s="74"/>
      <c r="E443" s="37"/>
      <c r="F443" s="74"/>
      <c r="G443" s="74"/>
      <c r="H443" s="74"/>
      <c r="I443" s="74"/>
      <c r="J443" s="83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 x14ac:dyDescent="0.45">
      <c r="A444" s="74"/>
      <c r="B444" s="74"/>
      <c r="C444" s="74"/>
      <c r="D444" s="74"/>
      <c r="E444" s="37"/>
      <c r="F444" s="74"/>
      <c r="G444" s="74"/>
      <c r="H444" s="74"/>
      <c r="I444" s="74"/>
      <c r="J444" s="83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 x14ac:dyDescent="0.45">
      <c r="A445" s="74"/>
      <c r="B445" s="74"/>
      <c r="C445" s="74"/>
      <c r="D445" s="74"/>
      <c r="E445" s="37"/>
      <c r="F445" s="74"/>
      <c r="G445" s="74"/>
      <c r="H445" s="74"/>
      <c r="I445" s="74"/>
      <c r="J445" s="83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 x14ac:dyDescent="0.45">
      <c r="A446" s="74"/>
      <c r="B446" s="74"/>
      <c r="C446" s="74"/>
      <c r="D446" s="74"/>
      <c r="E446" s="37"/>
      <c r="F446" s="74"/>
      <c r="G446" s="74"/>
      <c r="H446" s="74"/>
      <c r="I446" s="74"/>
      <c r="J446" s="83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 x14ac:dyDescent="0.45">
      <c r="A447" s="74"/>
      <c r="B447" s="74"/>
      <c r="C447" s="74"/>
      <c r="D447" s="74"/>
      <c r="E447" s="37"/>
      <c r="F447" s="74"/>
      <c r="G447" s="74"/>
      <c r="H447" s="74"/>
      <c r="I447" s="74"/>
      <c r="J447" s="83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 x14ac:dyDescent="0.45">
      <c r="A448" s="74"/>
      <c r="B448" s="74"/>
      <c r="C448" s="74"/>
      <c r="D448" s="74"/>
      <c r="E448" s="37"/>
      <c r="F448" s="74"/>
      <c r="G448" s="74"/>
      <c r="H448" s="74"/>
      <c r="I448" s="74"/>
      <c r="J448" s="83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 x14ac:dyDescent="0.45">
      <c r="A449" s="74"/>
      <c r="B449" s="74"/>
      <c r="C449" s="74"/>
      <c r="D449" s="74"/>
      <c r="E449" s="37"/>
      <c r="F449" s="74"/>
      <c r="G449" s="74"/>
      <c r="H449" s="74"/>
      <c r="I449" s="74"/>
      <c r="J449" s="83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 x14ac:dyDescent="0.45">
      <c r="A450" s="74"/>
      <c r="B450" s="74"/>
      <c r="C450" s="74"/>
      <c r="D450" s="74"/>
      <c r="E450" s="37"/>
      <c r="F450" s="74"/>
      <c r="G450" s="74"/>
      <c r="H450" s="74"/>
      <c r="I450" s="74"/>
      <c r="J450" s="83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 x14ac:dyDescent="0.45">
      <c r="A451" s="74"/>
      <c r="B451" s="74"/>
      <c r="C451" s="74"/>
      <c r="D451" s="74"/>
      <c r="E451" s="37"/>
      <c r="F451" s="74"/>
      <c r="G451" s="74"/>
      <c r="H451" s="74"/>
      <c r="I451" s="74"/>
      <c r="J451" s="83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 x14ac:dyDescent="0.45">
      <c r="A452" s="74"/>
      <c r="B452" s="74"/>
      <c r="C452" s="74"/>
      <c r="D452" s="74"/>
      <c r="E452" s="37"/>
      <c r="F452" s="74"/>
      <c r="G452" s="74"/>
      <c r="H452" s="74"/>
      <c r="I452" s="74"/>
      <c r="J452" s="83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 x14ac:dyDescent="0.45">
      <c r="A453" s="74"/>
      <c r="B453" s="74"/>
      <c r="C453" s="74"/>
      <c r="D453" s="74"/>
      <c r="E453" s="37"/>
      <c r="F453" s="74"/>
      <c r="G453" s="74"/>
      <c r="H453" s="74"/>
      <c r="I453" s="74"/>
      <c r="J453" s="83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 x14ac:dyDescent="0.45">
      <c r="A454" s="74"/>
      <c r="B454" s="74"/>
      <c r="C454" s="74"/>
      <c r="D454" s="74"/>
      <c r="E454" s="37"/>
      <c r="F454" s="74"/>
      <c r="G454" s="74"/>
      <c r="H454" s="74"/>
      <c r="I454" s="74"/>
      <c r="J454" s="83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 x14ac:dyDescent="0.45">
      <c r="A455" s="74"/>
      <c r="B455" s="74"/>
      <c r="C455" s="74"/>
      <c r="D455" s="74"/>
      <c r="E455" s="37"/>
      <c r="F455" s="74"/>
      <c r="G455" s="74"/>
      <c r="H455" s="74"/>
      <c r="I455" s="74"/>
      <c r="J455" s="83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 x14ac:dyDescent="0.45">
      <c r="A456" s="74"/>
      <c r="B456" s="74"/>
      <c r="C456" s="74"/>
      <c r="D456" s="74"/>
      <c r="E456" s="37"/>
      <c r="F456" s="74"/>
      <c r="G456" s="74"/>
      <c r="H456" s="74"/>
      <c r="I456" s="74"/>
      <c r="J456" s="83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 x14ac:dyDescent="0.45">
      <c r="A457" s="74"/>
      <c r="B457" s="74"/>
      <c r="C457" s="74"/>
      <c r="D457" s="74"/>
      <c r="E457" s="37"/>
      <c r="F457" s="74"/>
      <c r="G457" s="74"/>
      <c r="H457" s="74"/>
      <c r="I457" s="74"/>
      <c r="J457" s="83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 x14ac:dyDescent="0.45">
      <c r="A458" s="74"/>
      <c r="B458" s="74"/>
      <c r="C458" s="74"/>
      <c r="D458" s="74"/>
      <c r="E458" s="37"/>
      <c r="F458" s="74"/>
      <c r="G458" s="74"/>
      <c r="H458" s="74"/>
      <c r="I458" s="74"/>
      <c r="J458" s="83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 x14ac:dyDescent="0.45">
      <c r="A459" s="74"/>
      <c r="B459" s="74"/>
      <c r="C459" s="74"/>
      <c r="D459" s="74"/>
      <c r="E459" s="37"/>
      <c r="F459" s="74"/>
      <c r="G459" s="74"/>
      <c r="H459" s="74"/>
      <c r="I459" s="74"/>
      <c r="J459" s="83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 x14ac:dyDescent="0.45">
      <c r="A460" s="74"/>
      <c r="B460" s="74"/>
      <c r="C460" s="74"/>
      <c r="D460" s="74"/>
      <c r="E460" s="37"/>
      <c r="F460" s="74"/>
      <c r="G460" s="74"/>
      <c r="H460" s="74"/>
      <c r="I460" s="74"/>
      <c r="J460" s="83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 x14ac:dyDescent="0.45">
      <c r="A461" s="74"/>
      <c r="B461" s="74"/>
      <c r="C461" s="74"/>
      <c r="D461" s="74"/>
      <c r="E461" s="37"/>
      <c r="F461" s="74"/>
      <c r="G461" s="74"/>
      <c r="H461" s="74"/>
      <c r="I461" s="74"/>
      <c r="J461" s="83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 x14ac:dyDescent="0.45">
      <c r="A462" s="74"/>
      <c r="B462" s="74"/>
      <c r="C462" s="74"/>
      <c r="D462" s="74"/>
      <c r="E462" s="37"/>
      <c r="F462" s="74"/>
      <c r="G462" s="74"/>
      <c r="H462" s="74"/>
      <c r="I462" s="74"/>
      <c r="J462" s="83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 x14ac:dyDescent="0.45">
      <c r="A463" s="74"/>
      <c r="B463" s="74"/>
      <c r="C463" s="74"/>
      <c r="D463" s="74"/>
      <c r="E463" s="37"/>
      <c r="F463" s="74"/>
      <c r="G463" s="74"/>
      <c r="H463" s="74"/>
      <c r="I463" s="74"/>
      <c r="J463" s="83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 x14ac:dyDescent="0.45">
      <c r="A464" s="74"/>
      <c r="B464" s="74"/>
      <c r="C464" s="74"/>
      <c r="D464" s="74"/>
      <c r="E464" s="37"/>
      <c r="F464" s="74"/>
      <c r="G464" s="74"/>
      <c r="H464" s="74"/>
      <c r="I464" s="74"/>
      <c r="J464" s="83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 x14ac:dyDescent="0.45">
      <c r="A465" s="74"/>
      <c r="B465" s="74"/>
      <c r="C465" s="74"/>
      <c r="D465" s="74"/>
      <c r="E465" s="37"/>
      <c r="F465" s="74"/>
      <c r="G465" s="74"/>
      <c r="H465" s="74"/>
      <c r="I465" s="74"/>
      <c r="J465" s="83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 x14ac:dyDescent="0.45">
      <c r="A466" s="74"/>
      <c r="B466" s="74"/>
      <c r="C466" s="74"/>
      <c r="D466" s="74"/>
      <c r="E466" s="37"/>
      <c r="F466" s="74"/>
      <c r="G466" s="74"/>
      <c r="H466" s="74"/>
      <c r="I466" s="74"/>
      <c r="J466" s="83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 x14ac:dyDescent="0.45">
      <c r="A467" s="74"/>
      <c r="B467" s="74"/>
      <c r="C467" s="74"/>
      <c r="D467" s="74"/>
      <c r="E467" s="37"/>
      <c r="F467" s="74"/>
      <c r="G467" s="74"/>
      <c r="H467" s="74"/>
      <c r="I467" s="74"/>
      <c r="J467" s="83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 x14ac:dyDescent="0.45">
      <c r="A468" s="74"/>
      <c r="B468" s="74"/>
      <c r="C468" s="74"/>
      <c r="D468" s="74"/>
      <c r="E468" s="37"/>
      <c r="F468" s="74"/>
      <c r="G468" s="74"/>
      <c r="H468" s="74"/>
      <c r="I468" s="74"/>
      <c r="J468" s="83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 x14ac:dyDescent="0.45">
      <c r="A469" s="74"/>
      <c r="B469" s="74"/>
      <c r="C469" s="74"/>
      <c r="D469" s="74"/>
      <c r="E469" s="37"/>
      <c r="F469" s="74"/>
      <c r="G469" s="74"/>
      <c r="H469" s="74"/>
      <c r="I469" s="74"/>
      <c r="J469" s="83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 x14ac:dyDescent="0.45">
      <c r="A470" s="74"/>
      <c r="B470" s="74"/>
      <c r="C470" s="74"/>
      <c r="D470" s="74"/>
      <c r="E470" s="37"/>
      <c r="F470" s="74"/>
      <c r="G470" s="74"/>
      <c r="H470" s="74"/>
      <c r="I470" s="74"/>
      <c r="J470" s="83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 x14ac:dyDescent="0.45">
      <c r="A471" s="74"/>
      <c r="B471" s="74"/>
      <c r="C471" s="74"/>
      <c r="D471" s="74"/>
      <c r="E471" s="37"/>
      <c r="F471" s="74"/>
      <c r="G471" s="74"/>
      <c r="H471" s="74"/>
      <c r="I471" s="74"/>
      <c r="J471" s="83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 x14ac:dyDescent="0.45">
      <c r="A472" s="74"/>
      <c r="B472" s="74"/>
      <c r="C472" s="74"/>
      <c r="D472" s="74"/>
      <c r="E472" s="37"/>
      <c r="F472" s="74"/>
      <c r="G472" s="74"/>
      <c r="H472" s="74"/>
      <c r="I472" s="74"/>
      <c r="J472" s="83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 x14ac:dyDescent="0.45">
      <c r="A473" s="74"/>
      <c r="B473" s="74"/>
      <c r="C473" s="74"/>
      <c r="D473" s="74"/>
      <c r="E473" s="37"/>
      <c r="F473" s="74"/>
      <c r="G473" s="74"/>
      <c r="H473" s="74"/>
      <c r="I473" s="74"/>
      <c r="J473" s="83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 x14ac:dyDescent="0.45">
      <c r="A474" s="74"/>
      <c r="B474" s="74"/>
      <c r="C474" s="74"/>
      <c r="D474" s="74"/>
      <c r="E474" s="37"/>
      <c r="F474" s="74"/>
      <c r="G474" s="74"/>
      <c r="H474" s="74"/>
      <c r="I474" s="74"/>
      <c r="J474" s="83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 x14ac:dyDescent="0.45">
      <c r="A475" s="74"/>
      <c r="B475" s="74"/>
      <c r="C475" s="74"/>
      <c r="D475" s="74"/>
      <c r="E475" s="37"/>
      <c r="F475" s="74"/>
      <c r="G475" s="74"/>
      <c r="H475" s="74"/>
      <c r="I475" s="74"/>
      <c r="J475" s="83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 x14ac:dyDescent="0.45">
      <c r="A476" s="74"/>
      <c r="B476" s="74"/>
      <c r="C476" s="74"/>
      <c r="D476" s="74"/>
      <c r="E476" s="37"/>
      <c r="F476" s="74"/>
      <c r="G476" s="74"/>
      <c r="H476" s="74"/>
      <c r="I476" s="74"/>
      <c r="J476" s="83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 x14ac:dyDescent="0.45">
      <c r="A477" s="74"/>
      <c r="B477" s="74"/>
      <c r="C477" s="74"/>
      <c r="D477" s="74"/>
      <c r="E477" s="37"/>
      <c r="F477" s="74"/>
      <c r="G477" s="74"/>
      <c r="H477" s="74"/>
      <c r="I477" s="74"/>
      <c r="J477" s="83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 x14ac:dyDescent="0.45">
      <c r="A478" s="74"/>
      <c r="B478" s="74"/>
      <c r="C478" s="74"/>
      <c r="D478" s="74"/>
      <c r="E478" s="37"/>
      <c r="F478" s="74"/>
      <c r="G478" s="74"/>
      <c r="H478" s="74"/>
      <c r="I478" s="74"/>
      <c r="J478" s="83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 x14ac:dyDescent="0.45">
      <c r="A479" s="74"/>
      <c r="B479" s="74"/>
      <c r="C479" s="74"/>
      <c r="D479" s="74"/>
      <c r="E479" s="37"/>
      <c r="F479" s="74"/>
      <c r="G479" s="74"/>
      <c r="H479" s="74"/>
      <c r="I479" s="74"/>
      <c r="J479" s="83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 x14ac:dyDescent="0.45">
      <c r="A480" s="74"/>
      <c r="B480" s="74"/>
      <c r="C480" s="74"/>
      <c r="D480" s="74"/>
      <c r="E480" s="37"/>
      <c r="F480" s="74"/>
      <c r="G480" s="74"/>
      <c r="H480" s="74"/>
      <c r="I480" s="74"/>
      <c r="J480" s="83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 x14ac:dyDescent="0.45">
      <c r="A481" s="74"/>
      <c r="B481" s="74"/>
      <c r="C481" s="74"/>
      <c r="D481" s="74"/>
      <c r="E481" s="37"/>
      <c r="F481" s="74"/>
      <c r="G481" s="74"/>
      <c r="H481" s="74"/>
      <c r="I481" s="74"/>
      <c r="J481" s="83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 x14ac:dyDescent="0.45">
      <c r="A482" s="74"/>
      <c r="B482" s="74"/>
      <c r="C482" s="74"/>
      <c r="D482" s="74"/>
      <c r="E482" s="37"/>
      <c r="F482" s="74"/>
      <c r="G482" s="74"/>
      <c r="H482" s="74"/>
      <c r="I482" s="74"/>
      <c r="J482" s="83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 x14ac:dyDescent="0.45">
      <c r="A483" s="74"/>
      <c r="B483" s="74"/>
      <c r="C483" s="74"/>
      <c r="D483" s="74"/>
      <c r="E483" s="37"/>
      <c r="F483" s="74"/>
      <c r="G483" s="74"/>
      <c r="H483" s="74"/>
      <c r="I483" s="74"/>
      <c r="J483" s="83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 x14ac:dyDescent="0.45">
      <c r="A484" s="74"/>
      <c r="B484" s="74"/>
      <c r="C484" s="74"/>
      <c r="D484" s="74"/>
      <c r="E484" s="37"/>
      <c r="F484" s="74"/>
      <c r="G484" s="74"/>
      <c r="H484" s="74"/>
      <c r="I484" s="74"/>
      <c r="J484" s="83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 x14ac:dyDescent="0.45">
      <c r="A485" s="74"/>
      <c r="B485" s="74"/>
      <c r="C485" s="74"/>
      <c r="D485" s="74"/>
      <c r="E485" s="37"/>
      <c r="F485" s="74"/>
      <c r="G485" s="74"/>
      <c r="H485" s="74"/>
      <c r="I485" s="74"/>
      <c r="J485" s="83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 x14ac:dyDescent="0.45">
      <c r="A486" s="74"/>
      <c r="B486" s="74"/>
      <c r="C486" s="74"/>
      <c r="D486" s="74"/>
      <c r="E486" s="37"/>
      <c r="F486" s="74"/>
      <c r="G486" s="74"/>
      <c r="H486" s="74"/>
      <c r="I486" s="74"/>
      <c r="J486" s="83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 x14ac:dyDescent="0.45">
      <c r="A487" s="74"/>
      <c r="B487" s="74"/>
      <c r="C487" s="74"/>
      <c r="D487" s="74"/>
      <c r="E487" s="37"/>
      <c r="F487" s="74"/>
      <c r="G487" s="74"/>
      <c r="H487" s="74"/>
      <c r="I487" s="74"/>
      <c r="J487" s="83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 x14ac:dyDescent="0.45">
      <c r="A488" s="74"/>
      <c r="B488" s="74"/>
      <c r="C488" s="74"/>
      <c r="D488" s="74"/>
      <c r="E488" s="37"/>
      <c r="F488" s="74"/>
      <c r="G488" s="74"/>
      <c r="H488" s="74"/>
      <c r="I488" s="74"/>
      <c r="J488" s="83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 x14ac:dyDescent="0.45">
      <c r="A489" s="74"/>
      <c r="B489" s="74"/>
      <c r="C489" s="74"/>
      <c r="D489" s="74"/>
      <c r="E489" s="37"/>
      <c r="F489" s="74"/>
      <c r="G489" s="74"/>
      <c r="H489" s="74"/>
      <c r="I489" s="74"/>
      <c r="J489" s="83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 x14ac:dyDescent="0.45">
      <c r="A490" s="74"/>
      <c r="B490" s="74"/>
      <c r="C490" s="74"/>
      <c r="D490" s="74"/>
      <c r="E490" s="37"/>
      <c r="F490" s="74"/>
      <c r="G490" s="74"/>
      <c r="H490" s="74"/>
      <c r="I490" s="74"/>
      <c r="J490" s="83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 x14ac:dyDescent="0.45">
      <c r="A491" s="74"/>
      <c r="B491" s="74"/>
      <c r="C491" s="74"/>
      <c r="D491" s="74"/>
      <c r="E491" s="37"/>
      <c r="F491" s="74"/>
      <c r="G491" s="74"/>
      <c r="H491" s="74"/>
      <c r="I491" s="74"/>
      <c r="J491" s="83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 x14ac:dyDescent="0.45">
      <c r="A492" s="74"/>
      <c r="B492" s="74"/>
      <c r="C492" s="74"/>
      <c r="D492" s="74"/>
      <c r="E492" s="37"/>
      <c r="F492" s="74"/>
      <c r="G492" s="74"/>
      <c r="H492" s="74"/>
      <c r="I492" s="74"/>
      <c r="J492" s="83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 x14ac:dyDescent="0.45">
      <c r="A493" s="74"/>
      <c r="B493" s="74"/>
      <c r="C493" s="74"/>
      <c r="D493" s="74"/>
      <c r="E493" s="37"/>
      <c r="F493" s="74"/>
      <c r="G493" s="74"/>
      <c r="H493" s="74"/>
      <c r="I493" s="74"/>
      <c r="J493" s="83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 x14ac:dyDescent="0.45">
      <c r="A494" s="74"/>
      <c r="B494" s="74"/>
      <c r="C494" s="74"/>
      <c r="D494" s="74"/>
      <c r="E494" s="37"/>
      <c r="F494" s="74"/>
      <c r="G494" s="74"/>
      <c r="H494" s="74"/>
      <c r="I494" s="74"/>
      <c r="J494" s="83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 x14ac:dyDescent="0.45">
      <c r="A495" s="74"/>
      <c r="B495" s="74"/>
      <c r="C495" s="74"/>
      <c r="D495" s="74"/>
      <c r="E495" s="37"/>
      <c r="F495" s="74"/>
      <c r="G495" s="74"/>
      <c r="H495" s="74"/>
      <c r="I495" s="74"/>
      <c r="J495" s="83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 x14ac:dyDescent="0.45">
      <c r="A496" s="74"/>
      <c r="B496" s="74"/>
      <c r="C496" s="74"/>
      <c r="D496" s="74"/>
      <c r="E496" s="37"/>
      <c r="F496" s="74"/>
      <c r="G496" s="74"/>
      <c r="H496" s="74"/>
      <c r="I496" s="74"/>
      <c r="J496" s="83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 x14ac:dyDescent="0.45">
      <c r="A497" s="74"/>
      <c r="B497" s="74"/>
      <c r="C497" s="74"/>
      <c r="D497" s="74"/>
      <c r="E497" s="37"/>
      <c r="F497" s="74"/>
      <c r="G497" s="74"/>
      <c r="H497" s="74"/>
      <c r="I497" s="74"/>
      <c r="J497" s="83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 x14ac:dyDescent="0.45">
      <c r="A498" s="74"/>
      <c r="B498" s="74"/>
      <c r="C498" s="74"/>
      <c r="D498" s="74"/>
      <c r="E498" s="37"/>
      <c r="F498" s="74"/>
      <c r="G498" s="74"/>
      <c r="H498" s="74"/>
      <c r="I498" s="74"/>
      <c r="J498" s="83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 x14ac:dyDescent="0.45">
      <c r="A499" s="74"/>
      <c r="B499" s="74"/>
      <c r="C499" s="74"/>
      <c r="D499" s="74"/>
      <c r="E499" s="37"/>
      <c r="F499" s="74"/>
      <c r="G499" s="74"/>
      <c r="H499" s="74"/>
      <c r="I499" s="74"/>
      <c r="J499" s="83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 x14ac:dyDescent="0.45">
      <c r="A500" s="74"/>
      <c r="B500" s="74"/>
      <c r="C500" s="74"/>
      <c r="D500" s="74"/>
      <c r="E500" s="37"/>
      <c r="F500" s="74"/>
      <c r="G500" s="74"/>
      <c r="H500" s="74"/>
      <c r="I500" s="74"/>
      <c r="J500" s="83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 x14ac:dyDescent="0.45">
      <c r="A501" s="74"/>
      <c r="B501" s="74"/>
      <c r="C501" s="74"/>
      <c r="D501" s="74"/>
      <c r="E501" s="37"/>
      <c r="F501" s="74"/>
      <c r="G501" s="74"/>
      <c r="H501" s="74"/>
      <c r="I501" s="74"/>
      <c r="J501" s="83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 x14ac:dyDescent="0.45">
      <c r="A502" s="74"/>
      <c r="B502" s="74"/>
      <c r="C502" s="74"/>
      <c r="D502" s="74"/>
      <c r="E502" s="37"/>
      <c r="F502" s="74"/>
      <c r="G502" s="74"/>
      <c r="H502" s="74"/>
      <c r="I502" s="74"/>
      <c r="J502" s="83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 x14ac:dyDescent="0.45">
      <c r="A503" s="74"/>
      <c r="B503" s="74"/>
      <c r="C503" s="74"/>
      <c r="D503" s="74"/>
      <c r="E503" s="37"/>
      <c r="F503" s="74"/>
      <c r="G503" s="74"/>
      <c r="H503" s="74"/>
      <c r="I503" s="74"/>
      <c r="J503" s="83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 x14ac:dyDescent="0.45">
      <c r="A504" s="74"/>
      <c r="B504" s="74"/>
      <c r="C504" s="74"/>
      <c r="D504" s="74"/>
      <c r="E504" s="37"/>
      <c r="F504" s="74"/>
      <c r="G504" s="74"/>
      <c r="H504" s="74"/>
      <c r="I504" s="74"/>
      <c r="J504" s="83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 x14ac:dyDescent="0.45">
      <c r="A505" s="74"/>
      <c r="B505" s="74"/>
      <c r="C505" s="74"/>
      <c r="D505" s="74"/>
      <c r="E505" s="37"/>
      <c r="F505" s="74"/>
      <c r="G505" s="74"/>
      <c r="H505" s="74"/>
      <c r="I505" s="74"/>
      <c r="J505" s="83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 x14ac:dyDescent="0.45">
      <c r="A506" s="74"/>
      <c r="B506" s="74"/>
      <c r="C506" s="74"/>
      <c r="D506" s="74"/>
      <c r="E506" s="37"/>
      <c r="F506" s="74"/>
      <c r="G506" s="74"/>
      <c r="H506" s="74"/>
      <c r="I506" s="74"/>
      <c r="J506" s="83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 x14ac:dyDescent="0.45">
      <c r="A507" s="74"/>
      <c r="B507" s="74"/>
      <c r="C507" s="74"/>
      <c r="D507" s="74"/>
      <c r="E507" s="37"/>
      <c r="F507" s="74"/>
      <c r="G507" s="74"/>
      <c r="H507" s="74"/>
      <c r="I507" s="74"/>
      <c r="J507" s="83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 x14ac:dyDescent="0.45">
      <c r="A508" s="74"/>
      <c r="B508" s="74"/>
      <c r="C508" s="74"/>
      <c r="D508" s="74"/>
      <c r="E508" s="37"/>
      <c r="F508" s="74"/>
      <c r="G508" s="74"/>
      <c r="H508" s="74"/>
      <c r="I508" s="74"/>
      <c r="J508" s="83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 x14ac:dyDescent="0.45">
      <c r="A509" s="74"/>
      <c r="B509" s="74"/>
      <c r="C509" s="74"/>
      <c r="D509" s="74"/>
      <c r="E509" s="37"/>
      <c r="F509" s="74"/>
      <c r="G509" s="74"/>
      <c r="H509" s="74"/>
      <c r="I509" s="74"/>
      <c r="J509" s="83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 x14ac:dyDescent="0.45">
      <c r="A510" s="74"/>
      <c r="B510" s="74"/>
      <c r="C510" s="74"/>
      <c r="D510" s="74"/>
      <c r="E510" s="37"/>
      <c r="F510" s="74"/>
      <c r="G510" s="74"/>
      <c r="H510" s="74"/>
      <c r="I510" s="74"/>
      <c r="J510" s="83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 x14ac:dyDescent="0.45">
      <c r="A511" s="74"/>
      <c r="B511" s="74"/>
      <c r="C511" s="74"/>
      <c r="D511" s="74"/>
      <c r="E511" s="37"/>
      <c r="F511" s="74"/>
      <c r="G511" s="74"/>
      <c r="H511" s="74"/>
      <c r="I511" s="74"/>
      <c r="J511" s="83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 x14ac:dyDescent="0.45">
      <c r="A512" s="74"/>
      <c r="B512" s="74"/>
      <c r="C512" s="74"/>
      <c r="D512" s="74"/>
      <c r="E512" s="37"/>
      <c r="F512" s="74"/>
      <c r="G512" s="74"/>
      <c r="H512" s="74"/>
      <c r="I512" s="74"/>
      <c r="J512" s="83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 x14ac:dyDescent="0.45">
      <c r="A513" s="74"/>
      <c r="B513" s="74"/>
      <c r="C513" s="74"/>
      <c r="D513" s="74"/>
      <c r="E513" s="37"/>
      <c r="F513" s="74"/>
      <c r="G513" s="74"/>
      <c r="H513" s="74"/>
      <c r="I513" s="74"/>
      <c r="J513" s="83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 x14ac:dyDescent="0.45">
      <c r="A514" s="74"/>
      <c r="B514" s="74"/>
      <c r="C514" s="74"/>
      <c r="D514" s="74"/>
      <c r="E514" s="37"/>
      <c r="F514" s="74"/>
      <c r="G514" s="74"/>
      <c r="H514" s="74"/>
      <c r="I514" s="74"/>
      <c r="J514" s="83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 x14ac:dyDescent="0.45">
      <c r="A515" s="74"/>
      <c r="B515" s="74"/>
      <c r="C515" s="74"/>
      <c r="D515" s="74"/>
      <c r="E515" s="37"/>
      <c r="F515" s="74"/>
      <c r="G515" s="74"/>
      <c r="H515" s="74"/>
      <c r="I515" s="74"/>
      <c r="J515" s="83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 x14ac:dyDescent="0.45">
      <c r="A516" s="74"/>
      <c r="B516" s="74"/>
      <c r="C516" s="74"/>
      <c r="D516" s="74"/>
      <c r="E516" s="37"/>
      <c r="F516" s="74"/>
      <c r="G516" s="74"/>
      <c r="H516" s="74"/>
      <c r="I516" s="74"/>
      <c r="J516" s="83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 x14ac:dyDescent="0.45">
      <c r="A517" s="74"/>
      <c r="B517" s="74"/>
      <c r="C517" s="74"/>
      <c r="D517" s="74"/>
      <c r="E517" s="37"/>
      <c r="F517" s="74"/>
      <c r="G517" s="74"/>
      <c r="H517" s="74"/>
      <c r="I517" s="74"/>
      <c r="J517" s="83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 x14ac:dyDescent="0.45">
      <c r="A518" s="74"/>
      <c r="B518" s="74"/>
      <c r="C518" s="74"/>
      <c r="D518" s="74"/>
      <c r="E518" s="37"/>
      <c r="F518" s="74"/>
      <c r="G518" s="74"/>
      <c r="H518" s="74"/>
      <c r="I518" s="74"/>
      <c r="J518" s="83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 x14ac:dyDescent="0.45">
      <c r="A519" s="74"/>
      <c r="B519" s="74"/>
      <c r="C519" s="74"/>
      <c r="D519" s="74"/>
      <c r="E519" s="37"/>
      <c r="F519" s="74"/>
      <c r="G519" s="74"/>
      <c r="H519" s="74"/>
      <c r="I519" s="74"/>
      <c r="J519" s="83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 x14ac:dyDescent="0.45">
      <c r="A520" s="74"/>
      <c r="B520" s="74"/>
      <c r="C520" s="74"/>
      <c r="D520" s="74"/>
      <c r="E520" s="37"/>
      <c r="F520" s="74"/>
      <c r="G520" s="74"/>
      <c r="H520" s="74"/>
      <c r="I520" s="74"/>
      <c r="J520" s="83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 x14ac:dyDescent="0.45">
      <c r="A521" s="74"/>
      <c r="B521" s="74"/>
      <c r="C521" s="74"/>
      <c r="D521" s="74"/>
      <c r="E521" s="37"/>
      <c r="F521" s="74"/>
      <c r="G521" s="74"/>
      <c r="H521" s="74"/>
      <c r="I521" s="74"/>
      <c r="J521" s="83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 x14ac:dyDescent="0.45">
      <c r="A522" s="74"/>
      <c r="B522" s="74"/>
      <c r="C522" s="74"/>
      <c r="D522" s="74"/>
      <c r="E522" s="37"/>
      <c r="F522" s="74"/>
      <c r="G522" s="74"/>
      <c r="H522" s="74"/>
      <c r="I522" s="74"/>
      <c r="J522" s="83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 x14ac:dyDescent="0.45">
      <c r="A523" s="74"/>
      <c r="B523" s="74"/>
      <c r="C523" s="74"/>
      <c r="D523" s="74"/>
      <c r="E523" s="37"/>
      <c r="F523" s="74"/>
      <c r="G523" s="74"/>
      <c r="H523" s="74"/>
      <c r="I523" s="74"/>
      <c r="J523" s="83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 x14ac:dyDescent="0.45">
      <c r="A524" s="74"/>
      <c r="B524" s="74"/>
      <c r="C524" s="74"/>
      <c r="D524" s="74"/>
      <c r="E524" s="37"/>
      <c r="F524" s="74"/>
      <c r="G524" s="74"/>
      <c r="H524" s="74"/>
      <c r="I524" s="74"/>
      <c r="J524" s="83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 x14ac:dyDescent="0.45">
      <c r="A525" s="74"/>
      <c r="B525" s="74"/>
      <c r="C525" s="74"/>
      <c r="D525" s="74"/>
      <c r="E525" s="37"/>
      <c r="F525" s="74"/>
      <c r="G525" s="74"/>
      <c r="H525" s="74"/>
      <c r="I525" s="74"/>
      <c r="J525" s="83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 x14ac:dyDescent="0.45">
      <c r="A526" s="74"/>
      <c r="B526" s="74"/>
      <c r="C526" s="74"/>
      <c r="D526" s="74"/>
      <c r="E526" s="37"/>
      <c r="F526" s="74"/>
      <c r="G526" s="74"/>
      <c r="H526" s="74"/>
      <c r="I526" s="74"/>
      <c r="J526" s="83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 x14ac:dyDescent="0.45">
      <c r="A527" s="74"/>
      <c r="B527" s="74"/>
      <c r="C527" s="74"/>
      <c r="D527" s="74"/>
      <c r="E527" s="37"/>
      <c r="F527" s="74"/>
      <c r="G527" s="74"/>
      <c r="H527" s="74"/>
      <c r="I527" s="74"/>
      <c r="J527" s="83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 x14ac:dyDescent="0.45">
      <c r="A528" s="74"/>
      <c r="B528" s="74"/>
      <c r="C528" s="74"/>
      <c r="D528" s="74"/>
      <c r="E528" s="37"/>
      <c r="F528" s="74"/>
      <c r="G528" s="74"/>
      <c r="H528" s="74"/>
      <c r="I528" s="74"/>
      <c r="J528" s="83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 x14ac:dyDescent="0.45">
      <c r="A529" s="74"/>
      <c r="B529" s="74"/>
      <c r="C529" s="74"/>
      <c r="D529" s="74"/>
      <c r="E529" s="37"/>
      <c r="F529" s="74"/>
      <c r="G529" s="74"/>
      <c r="H529" s="74"/>
      <c r="I529" s="74"/>
      <c r="J529" s="83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 x14ac:dyDescent="0.45">
      <c r="A530" s="74"/>
      <c r="B530" s="74"/>
      <c r="C530" s="74"/>
      <c r="D530" s="74"/>
      <c r="E530" s="37"/>
      <c r="F530" s="74"/>
      <c r="G530" s="74"/>
      <c r="H530" s="74"/>
      <c r="I530" s="74"/>
      <c r="J530" s="83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 x14ac:dyDescent="0.45">
      <c r="A531" s="74"/>
      <c r="B531" s="74"/>
      <c r="C531" s="74"/>
      <c r="D531" s="74"/>
      <c r="E531" s="37"/>
      <c r="F531" s="74"/>
      <c r="G531" s="74"/>
      <c r="H531" s="74"/>
      <c r="I531" s="74"/>
      <c r="J531" s="83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 x14ac:dyDescent="0.45">
      <c r="A532" s="74"/>
      <c r="B532" s="74"/>
      <c r="C532" s="74"/>
      <c r="D532" s="74"/>
      <c r="E532" s="37"/>
      <c r="F532" s="74"/>
      <c r="G532" s="74"/>
      <c r="H532" s="74"/>
      <c r="I532" s="74"/>
      <c r="J532" s="83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 x14ac:dyDescent="0.45">
      <c r="A533" s="74"/>
      <c r="B533" s="74"/>
      <c r="C533" s="74"/>
      <c r="D533" s="74"/>
      <c r="E533" s="37"/>
      <c r="F533" s="74"/>
      <c r="G533" s="74"/>
      <c r="H533" s="74"/>
      <c r="I533" s="74"/>
      <c r="J533" s="83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 x14ac:dyDescent="0.45">
      <c r="A534" s="74"/>
      <c r="B534" s="74"/>
      <c r="C534" s="74"/>
      <c r="D534" s="74"/>
      <c r="E534" s="37"/>
      <c r="F534" s="74"/>
      <c r="G534" s="74"/>
      <c r="H534" s="74"/>
      <c r="I534" s="74"/>
      <c r="J534" s="83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 x14ac:dyDescent="0.45">
      <c r="A535" s="74"/>
      <c r="B535" s="74"/>
      <c r="C535" s="74"/>
      <c r="D535" s="74"/>
      <c r="E535" s="37"/>
      <c r="F535" s="74"/>
      <c r="G535" s="74"/>
      <c r="H535" s="74"/>
      <c r="I535" s="74"/>
      <c r="J535" s="83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 x14ac:dyDescent="0.45">
      <c r="A536" s="74"/>
      <c r="B536" s="74"/>
      <c r="C536" s="74"/>
      <c r="D536" s="74"/>
      <c r="E536" s="37"/>
      <c r="F536" s="74"/>
      <c r="G536" s="74"/>
      <c r="H536" s="74"/>
      <c r="I536" s="74"/>
      <c r="J536" s="83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 x14ac:dyDescent="0.45">
      <c r="A537" s="74"/>
      <c r="B537" s="74"/>
      <c r="C537" s="74"/>
      <c r="D537" s="74"/>
      <c r="E537" s="37"/>
      <c r="F537" s="74"/>
      <c r="G537" s="74"/>
      <c r="H537" s="74"/>
      <c r="I537" s="74"/>
      <c r="J537" s="83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 x14ac:dyDescent="0.45">
      <c r="A538" s="74"/>
      <c r="B538" s="74"/>
      <c r="C538" s="74"/>
      <c r="D538" s="74"/>
      <c r="E538" s="37"/>
      <c r="F538" s="74"/>
      <c r="G538" s="74"/>
      <c r="H538" s="74"/>
      <c r="I538" s="74"/>
      <c r="J538" s="83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 x14ac:dyDescent="0.45">
      <c r="A539" s="74"/>
      <c r="B539" s="74"/>
      <c r="C539" s="74"/>
      <c r="D539" s="74"/>
      <c r="E539" s="37"/>
      <c r="F539" s="74"/>
      <c r="G539" s="74"/>
      <c r="H539" s="74"/>
      <c r="I539" s="74"/>
      <c r="J539" s="83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 x14ac:dyDescent="0.45">
      <c r="A540" s="74"/>
      <c r="B540" s="74"/>
      <c r="C540" s="74"/>
      <c r="D540" s="74"/>
      <c r="E540" s="37"/>
      <c r="F540" s="74"/>
      <c r="G540" s="74"/>
      <c r="H540" s="74"/>
      <c r="I540" s="74"/>
      <c r="J540" s="83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 x14ac:dyDescent="0.45">
      <c r="A541" s="74"/>
      <c r="B541" s="74"/>
      <c r="C541" s="74"/>
      <c r="D541" s="74"/>
      <c r="E541" s="37"/>
      <c r="F541" s="74"/>
      <c r="G541" s="74"/>
      <c r="H541" s="74"/>
      <c r="I541" s="74"/>
      <c r="J541" s="83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 x14ac:dyDescent="0.45">
      <c r="A542" s="74"/>
      <c r="B542" s="74"/>
      <c r="C542" s="74"/>
      <c r="D542" s="74"/>
      <c r="E542" s="37"/>
      <c r="F542" s="74"/>
      <c r="G542" s="74"/>
      <c r="H542" s="74"/>
      <c r="I542" s="74"/>
      <c r="J542" s="83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 x14ac:dyDescent="0.45">
      <c r="A543" s="74"/>
      <c r="B543" s="74"/>
      <c r="C543" s="74"/>
      <c r="D543" s="74"/>
      <c r="E543" s="37"/>
      <c r="F543" s="74"/>
      <c r="G543" s="74"/>
      <c r="H543" s="74"/>
      <c r="I543" s="74"/>
      <c r="J543" s="83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 x14ac:dyDescent="0.45">
      <c r="A544" s="74"/>
      <c r="B544" s="74"/>
      <c r="C544" s="74"/>
      <c r="D544" s="74"/>
      <c r="E544" s="37"/>
      <c r="F544" s="74"/>
      <c r="G544" s="74"/>
      <c r="H544" s="74"/>
      <c r="I544" s="74"/>
      <c r="J544" s="83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 x14ac:dyDescent="0.45">
      <c r="A545" s="74"/>
      <c r="B545" s="74"/>
      <c r="C545" s="74"/>
      <c r="D545" s="74"/>
      <c r="E545" s="37"/>
      <c r="F545" s="74"/>
      <c r="G545" s="74"/>
      <c r="H545" s="74"/>
      <c r="I545" s="74"/>
      <c r="J545" s="83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 x14ac:dyDescent="0.45">
      <c r="A546" s="74"/>
      <c r="B546" s="74"/>
      <c r="C546" s="74"/>
      <c r="D546" s="74"/>
      <c r="E546" s="37"/>
      <c r="F546" s="74"/>
      <c r="G546" s="74"/>
      <c r="H546" s="74"/>
      <c r="I546" s="74"/>
      <c r="J546" s="83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 x14ac:dyDescent="0.45">
      <c r="A547" s="74"/>
      <c r="B547" s="74"/>
      <c r="C547" s="74"/>
      <c r="D547" s="74"/>
      <c r="E547" s="37"/>
      <c r="F547" s="74"/>
      <c r="G547" s="74"/>
      <c r="H547" s="74"/>
      <c r="I547" s="74"/>
      <c r="J547" s="83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 x14ac:dyDescent="0.45">
      <c r="A548" s="74"/>
      <c r="B548" s="74"/>
      <c r="C548" s="74"/>
      <c r="D548" s="74"/>
      <c r="E548" s="37"/>
      <c r="F548" s="74"/>
      <c r="G548" s="74"/>
      <c r="H548" s="74"/>
      <c r="I548" s="74"/>
      <c r="J548" s="83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 x14ac:dyDescent="0.45">
      <c r="A549" s="74"/>
      <c r="B549" s="74"/>
      <c r="C549" s="74"/>
      <c r="D549" s="74"/>
      <c r="E549" s="37"/>
      <c r="F549" s="74"/>
      <c r="G549" s="74"/>
      <c r="H549" s="74"/>
      <c r="I549" s="74"/>
      <c r="J549" s="83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 x14ac:dyDescent="0.45">
      <c r="A550" s="74"/>
      <c r="B550" s="74"/>
      <c r="C550" s="74"/>
      <c r="D550" s="74"/>
      <c r="E550" s="37"/>
      <c r="F550" s="74"/>
      <c r="G550" s="74"/>
      <c r="H550" s="74"/>
      <c r="I550" s="74"/>
      <c r="J550" s="83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 x14ac:dyDescent="0.45">
      <c r="A551" s="74"/>
      <c r="B551" s="74"/>
      <c r="C551" s="74"/>
      <c r="D551" s="74"/>
      <c r="E551" s="37"/>
      <c r="F551" s="74"/>
      <c r="G551" s="74"/>
      <c r="H551" s="74"/>
      <c r="I551" s="74"/>
      <c r="J551" s="83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 x14ac:dyDescent="0.45">
      <c r="A552" s="74"/>
      <c r="B552" s="74"/>
      <c r="C552" s="74"/>
      <c r="D552" s="74"/>
      <c r="E552" s="37"/>
      <c r="F552" s="74"/>
      <c r="G552" s="74"/>
      <c r="H552" s="74"/>
      <c r="I552" s="74"/>
      <c r="J552" s="83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 x14ac:dyDescent="0.45">
      <c r="A553" s="74"/>
      <c r="B553" s="74"/>
      <c r="C553" s="74"/>
      <c r="D553" s="74"/>
      <c r="E553" s="37"/>
      <c r="F553" s="74"/>
      <c r="G553" s="74"/>
      <c r="H553" s="74"/>
      <c r="I553" s="74"/>
      <c r="J553" s="83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 x14ac:dyDescent="0.45">
      <c r="A554" s="74"/>
      <c r="B554" s="74"/>
      <c r="C554" s="74"/>
      <c r="D554" s="74"/>
      <c r="E554" s="37"/>
      <c r="F554" s="74"/>
      <c r="G554" s="74"/>
      <c r="H554" s="74"/>
      <c r="I554" s="74"/>
      <c r="J554" s="83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 x14ac:dyDescent="0.45">
      <c r="A555" s="74"/>
      <c r="B555" s="74"/>
      <c r="C555" s="74"/>
      <c r="D555" s="74"/>
      <c r="E555" s="37"/>
      <c r="F555" s="74"/>
      <c r="G555" s="74"/>
      <c r="H555" s="74"/>
      <c r="I555" s="74"/>
      <c r="J555" s="83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 x14ac:dyDescent="0.45">
      <c r="A556" s="74"/>
      <c r="B556" s="74"/>
      <c r="C556" s="74"/>
      <c r="D556" s="74"/>
      <c r="E556" s="37"/>
      <c r="F556" s="74"/>
      <c r="G556" s="74"/>
      <c r="H556" s="74"/>
      <c r="I556" s="74"/>
      <c r="J556" s="83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 x14ac:dyDescent="0.45">
      <c r="A557" s="74"/>
      <c r="B557" s="74"/>
      <c r="C557" s="74"/>
      <c r="D557" s="74"/>
      <c r="E557" s="37"/>
      <c r="F557" s="74"/>
      <c r="G557" s="74"/>
      <c r="H557" s="74"/>
      <c r="I557" s="74"/>
      <c r="J557" s="83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 x14ac:dyDescent="0.45">
      <c r="A558" s="74"/>
      <c r="B558" s="74"/>
      <c r="C558" s="74"/>
      <c r="D558" s="74"/>
      <c r="E558" s="37"/>
      <c r="F558" s="74"/>
      <c r="G558" s="74"/>
      <c r="H558" s="74"/>
      <c r="I558" s="74"/>
      <c r="J558" s="83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 x14ac:dyDescent="0.45">
      <c r="A559" s="74"/>
      <c r="B559" s="74"/>
      <c r="C559" s="74"/>
      <c r="D559" s="74"/>
      <c r="E559" s="37"/>
      <c r="F559" s="74"/>
      <c r="G559" s="74"/>
      <c r="H559" s="74"/>
      <c r="I559" s="74"/>
      <c r="J559" s="83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 x14ac:dyDescent="0.45">
      <c r="A560" s="74"/>
      <c r="B560" s="74"/>
      <c r="C560" s="74"/>
      <c r="D560" s="74"/>
      <c r="E560" s="37"/>
      <c r="F560" s="74"/>
      <c r="G560" s="74"/>
      <c r="H560" s="74"/>
      <c r="I560" s="74"/>
      <c r="J560" s="83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 x14ac:dyDescent="0.45">
      <c r="A561" s="74"/>
      <c r="B561" s="74"/>
      <c r="C561" s="74"/>
      <c r="D561" s="74"/>
      <c r="E561" s="37"/>
      <c r="F561" s="74"/>
      <c r="G561" s="74"/>
      <c r="H561" s="74"/>
      <c r="I561" s="74"/>
      <c r="J561" s="83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 x14ac:dyDescent="0.45">
      <c r="A562" s="74"/>
      <c r="B562" s="74"/>
      <c r="C562" s="74"/>
      <c r="D562" s="74"/>
      <c r="E562" s="37"/>
      <c r="F562" s="74"/>
      <c r="G562" s="74"/>
      <c r="H562" s="74"/>
      <c r="I562" s="74"/>
      <c r="J562" s="83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 x14ac:dyDescent="0.45">
      <c r="A563" s="74"/>
      <c r="B563" s="74"/>
      <c r="C563" s="74"/>
      <c r="D563" s="74"/>
      <c r="E563" s="37"/>
      <c r="F563" s="74"/>
      <c r="G563" s="74"/>
      <c r="H563" s="74"/>
      <c r="I563" s="74"/>
      <c r="J563" s="83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 x14ac:dyDescent="0.45">
      <c r="A564" s="74"/>
      <c r="B564" s="74"/>
      <c r="C564" s="74"/>
      <c r="D564" s="74"/>
      <c r="E564" s="37"/>
      <c r="F564" s="74"/>
      <c r="G564" s="74"/>
      <c r="H564" s="74"/>
      <c r="I564" s="74"/>
      <c r="J564" s="83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 x14ac:dyDescent="0.45">
      <c r="A565" s="74"/>
      <c r="B565" s="74"/>
      <c r="C565" s="74"/>
      <c r="D565" s="74"/>
      <c r="E565" s="37"/>
      <c r="F565" s="74"/>
      <c r="G565" s="74"/>
      <c r="H565" s="74"/>
      <c r="I565" s="74"/>
      <c r="J565" s="83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 x14ac:dyDescent="0.45">
      <c r="A566" s="74"/>
      <c r="B566" s="74"/>
      <c r="C566" s="74"/>
      <c r="D566" s="74"/>
      <c r="E566" s="37"/>
      <c r="F566" s="74"/>
      <c r="G566" s="74"/>
      <c r="H566" s="74"/>
      <c r="I566" s="74"/>
      <c r="J566" s="83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 x14ac:dyDescent="0.45">
      <c r="A567" s="74"/>
      <c r="B567" s="74"/>
      <c r="C567" s="74"/>
      <c r="D567" s="74"/>
      <c r="E567" s="37"/>
      <c r="F567" s="74"/>
      <c r="G567" s="74"/>
      <c r="H567" s="74"/>
      <c r="I567" s="74"/>
      <c r="J567" s="83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 x14ac:dyDescent="0.45">
      <c r="A568" s="74"/>
      <c r="B568" s="74"/>
      <c r="C568" s="74"/>
      <c r="D568" s="74"/>
      <c r="E568" s="37"/>
      <c r="F568" s="74"/>
      <c r="G568" s="74"/>
      <c r="H568" s="74"/>
      <c r="I568" s="74"/>
      <c r="J568" s="83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 x14ac:dyDescent="0.45">
      <c r="A569" s="74"/>
      <c r="B569" s="74"/>
      <c r="C569" s="74"/>
      <c r="D569" s="74"/>
      <c r="E569" s="37"/>
      <c r="F569" s="74"/>
      <c r="G569" s="74"/>
      <c r="H569" s="74"/>
      <c r="I569" s="74"/>
      <c r="J569" s="83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 x14ac:dyDescent="0.45">
      <c r="A570" s="74"/>
      <c r="B570" s="74"/>
      <c r="C570" s="74"/>
      <c r="D570" s="74"/>
      <c r="E570" s="37"/>
      <c r="F570" s="74"/>
      <c r="G570" s="74"/>
      <c r="H570" s="74"/>
      <c r="I570" s="74"/>
      <c r="J570" s="83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 x14ac:dyDescent="0.45">
      <c r="A571" s="74"/>
      <c r="B571" s="74"/>
      <c r="C571" s="74"/>
      <c r="D571" s="74"/>
      <c r="E571" s="37"/>
      <c r="F571" s="74"/>
      <c r="G571" s="74"/>
      <c r="H571" s="74"/>
      <c r="I571" s="74"/>
      <c r="J571" s="83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 x14ac:dyDescent="0.45">
      <c r="A572" s="74"/>
      <c r="B572" s="74"/>
      <c r="C572" s="74"/>
      <c r="D572" s="74"/>
      <c r="E572" s="37"/>
      <c r="F572" s="74"/>
      <c r="G572" s="74"/>
      <c r="H572" s="74"/>
      <c r="I572" s="74"/>
      <c r="J572" s="83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 x14ac:dyDescent="0.45">
      <c r="A573" s="74"/>
      <c r="B573" s="74"/>
      <c r="C573" s="74"/>
      <c r="D573" s="74"/>
      <c r="E573" s="37"/>
      <c r="F573" s="74"/>
      <c r="G573" s="74"/>
      <c r="H573" s="74"/>
      <c r="I573" s="74"/>
      <c r="J573" s="83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 x14ac:dyDescent="0.45">
      <c r="A574" s="74"/>
      <c r="B574" s="74"/>
      <c r="C574" s="74"/>
      <c r="D574" s="74"/>
      <c r="E574" s="37"/>
      <c r="F574" s="74"/>
      <c r="G574" s="74"/>
      <c r="H574" s="74"/>
      <c r="I574" s="74"/>
      <c r="J574" s="83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 x14ac:dyDescent="0.45">
      <c r="A575" s="74"/>
      <c r="B575" s="74"/>
      <c r="C575" s="74"/>
      <c r="D575" s="74"/>
      <c r="E575" s="37"/>
      <c r="F575" s="74"/>
      <c r="G575" s="74"/>
      <c r="H575" s="74"/>
      <c r="I575" s="74"/>
      <c r="J575" s="83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 x14ac:dyDescent="0.45">
      <c r="A576" s="74"/>
      <c r="B576" s="74"/>
      <c r="C576" s="74"/>
      <c r="D576" s="74"/>
      <c r="E576" s="37"/>
      <c r="F576" s="74"/>
      <c r="G576" s="74"/>
      <c r="H576" s="74"/>
      <c r="I576" s="74"/>
      <c r="J576" s="83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 x14ac:dyDescent="0.45">
      <c r="A577" s="74"/>
      <c r="B577" s="74"/>
      <c r="C577" s="74"/>
      <c r="D577" s="74"/>
      <c r="E577" s="37"/>
      <c r="F577" s="74"/>
      <c r="G577" s="74"/>
      <c r="H577" s="74"/>
      <c r="I577" s="74"/>
      <c r="J577" s="83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 x14ac:dyDescent="0.45">
      <c r="A578" s="74"/>
      <c r="B578" s="74"/>
      <c r="C578" s="74"/>
      <c r="D578" s="74"/>
      <c r="E578" s="37"/>
      <c r="F578" s="74"/>
      <c r="G578" s="74"/>
      <c r="H578" s="74"/>
      <c r="I578" s="74"/>
      <c r="J578" s="83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 x14ac:dyDescent="0.45">
      <c r="A579" s="74"/>
      <c r="B579" s="74"/>
      <c r="C579" s="74"/>
      <c r="D579" s="74"/>
      <c r="E579" s="37"/>
      <c r="F579" s="74"/>
      <c r="G579" s="74"/>
      <c r="H579" s="74"/>
      <c r="I579" s="74"/>
      <c r="J579" s="83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 x14ac:dyDescent="0.45">
      <c r="A580" s="74"/>
      <c r="B580" s="74"/>
      <c r="C580" s="74"/>
      <c r="D580" s="74"/>
      <c r="E580" s="37"/>
      <c r="F580" s="74"/>
      <c r="G580" s="74"/>
      <c r="H580" s="74"/>
      <c r="I580" s="74"/>
      <c r="J580" s="83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 x14ac:dyDescent="0.45">
      <c r="A581" s="74"/>
      <c r="B581" s="74"/>
      <c r="C581" s="74"/>
      <c r="D581" s="74"/>
      <c r="E581" s="37"/>
      <c r="F581" s="74"/>
      <c r="G581" s="74"/>
      <c r="H581" s="74"/>
      <c r="I581" s="74"/>
      <c r="J581" s="83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 x14ac:dyDescent="0.45">
      <c r="A582" s="74"/>
      <c r="B582" s="74"/>
      <c r="C582" s="74"/>
      <c r="D582" s="74"/>
      <c r="E582" s="37"/>
      <c r="F582" s="74"/>
      <c r="G582" s="74"/>
      <c r="H582" s="74"/>
      <c r="I582" s="74"/>
      <c r="J582" s="83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 x14ac:dyDescent="0.45">
      <c r="A583" s="74"/>
      <c r="B583" s="74"/>
      <c r="C583" s="74"/>
      <c r="D583" s="74"/>
      <c r="E583" s="37"/>
      <c r="F583" s="74"/>
      <c r="G583" s="74"/>
      <c r="H583" s="74"/>
      <c r="I583" s="74"/>
      <c r="J583" s="83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 x14ac:dyDescent="0.45">
      <c r="A584" s="74"/>
      <c r="B584" s="74"/>
      <c r="C584" s="74"/>
      <c r="D584" s="74"/>
      <c r="E584" s="37"/>
      <c r="F584" s="74"/>
      <c r="G584" s="74"/>
      <c r="H584" s="74"/>
      <c r="I584" s="74"/>
      <c r="J584" s="83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 x14ac:dyDescent="0.45">
      <c r="A585" s="74"/>
      <c r="B585" s="74"/>
      <c r="C585" s="74"/>
      <c r="D585" s="74"/>
      <c r="E585" s="37"/>
      <c r="F585" s="74"/>
      <c r="G585" s="74"/>
      <c r="H585" s="74"/>
      <c r="I585" s="74"/>
      <c r="J585" s="83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 x14ac:dyDescent="0.45">
      <c r="A586" s="74"/>
      <c r="B586" s="74"/>
      <c r="C586" s="74"/>
      <c r="D586" s="74"/>
      <c r="E586" s="37"/>
      <c r="F586" s="74"/>
      <c r="G586" s="74"/>
      <c r="H586" s="74"/>
      <c r="I586" s="74"/>
      <c r="J586" s="83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 x14ac:dyDescent="0.45">
      <c r="A587" s="74"/>
      <c r="B587" s="74"/>
      <c r="C587" s="74"/>
      <c r="D587" s="74"/>
      <c r="E587" s="37"/>
      <c r="F587" s="74"/>
      <c r="G587" s="74"/>
      <c r="H587" s="74"/>
      <c r="I587" s="74"/>
      <c r="J587" s="83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 x14ac:dyDescent="0.45">
      <c r="A588" s="74"/>
      <c r="B588" s="74"/>
      <c r="C588" s="74"/>
      <c r="D588" s="74"/>
      <c r="E588" s="37"/>
      <c r="F588" s="74"/>
      <c r="G588" s="74"/>
      <c r="H588" s="74"/>
      <c r="I588" s="74"/>
      <c r="J588" s="83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 x14ac:dyDescent="0.45">
      <c r="A589" s="74"/>
      <c r="B589" s="74"/>
      <c r="C589" s="74"/>
      <c r="D589" s="74"/>
      <c r="E589" s="37"/>
      <c r="F589" s="74"/>
      <c r="G589" s="74"/>
      <c r="H589" s="74"/>
      <c r="I589" s="74"/>
      <c r="J589" s="83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 x14ac:dyDescent="0.45">
      <c r="A590" s="74"/>
      <c r="B590" s="74"/>
      <c r="C590" s="74"/>
      <c r="D590" s="74"/>
      <c r="E590" s="37"/>
      <c r="F590" s="74"/>
      <c r="G590" s="74"/>
      <c r="H590" s="74"/>
      <c r="I590" s="74"/>
      <c r="J590" s="83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 x14ac:dyDescent="0.45">
      <c r="A591" s="74"/>
      <c r="B591" s="74"/>
      <c r="C591" s="74"/>
      <c r="D591" s="74"/>
      <c r="E591" s="37"/>
      <c r="F591" s="74"/>
      <c r="G591" s="74"/>
      <c r="H591" s="74"/>
      <c r="I591" s="74"/>
      <c r="J591" s="83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 x14ac:dyDescent="0.45">
      <c r="A592" s="74"/>
      <c r="B592" s="74"/>
      <c r="C592" s="74"/>
      <c r="D592" s="74"/>
      <c r="E592" s="37"/>
      <c r="F592" s="74"/>
      <c r="G592" s="74"/>
      <c r="H592" s="74"/>
      <c r="I592" s="74"/>
      <c r="J592" s="83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 x14ac:dyDescent="0.45">
      <c r="A593" s="74"/>
      <c r="B593" s="74"/>
      <c r="C593" s="74"/>
      <c r="D593" s="74"/>
      <c r="E593" s="37"/>
      <c r="F593" s="74"/>
      <c r="G593" s="74"/>
      <c r="H593" s="74"/>
      <c r="I593" s="74"/>
      <c r="J593" s="83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 x14ac:dyDescent="0.45">
      <c r="A594" s="74"/>
      <c r="B594" s="74"/>
      <c r="C594" s="74"/>
      <c r="D594" s="74"/>
      <c r="E594" s="37"/>
      <c r="F594" s="74"/>
      <c r="G594" s="74"/>
      <c r="H594" s="74"/>
      <c r="I594" s="74"/>
      <c r="J594" s="83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 x14ac:dyDescent="0.45">
      <c r="A595" s="74"/>
      <c r="B595" s="74"/>
      <c r="C595" s="74"/>
      <c r="D595" s="74"/>
      <c r="E595" s="37"/>
      <c r="F595" s="74"/>
      <c r="G595" s="74"/>
      <c r="H595" s="74"/>
      <c r="I595" s="74"/>
      <c r="J595" s="83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 x14ac:dyDescent="0.45">
      <c r="A596" s="74"/>
      <c r="B596" s="74"/>
      <c r="C596" s="74"/>
      <c r="D596" s="74"/>
      <c r="E596" s="37"/>
      <c r="F596" s="74"/>
      <c r="G596" s="74"/>
      <c r="H596" s="74"/>
      <c r="I596" s="74"/>
      <c r="J596" s="83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 x14ac:dyDescent="0.45">
      <c r="A597" s="74"/>
      <c r="B597" s="74"/>
      <c r="C597" s="74"/>
      <c r="D597" s="74"/>
      <c r="E597" s="37"/>
      <c r="F597" s="74"/>
      <c r="G597" s="74"/>
      <c r="H597" s="74"/>
      <c r="I597" s="74"/>
      <c r="J597" s="83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 x14ac:dyDescent="0.45">
      <c r="A598" s="74"/>
      <c r="B598" s="74"/>
      <c r="C598" s="74"/>
      <c r="D598" s="74"/>
      <c r="E598" s="37"/>
      <c r="F598" s="74"/>
      <c r="G598" s="74"/>
      <c r="H598" s="74"/>
      <c r="I598" s="74"/>
      <c r="J598" s="83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 x14ac:dyDescent="0.45">
      <c r="A599" s="74"/>
      <c r="B599" s="74"/>
      <c r="C599" s="74"/>
      <c r="D599" s="74"/>
      <c r="E599" s="37"/>
      <c r="F599" s="74"/>
      <c r="G599" s="74"/>
      <c r="H599" s="74"/>
      <c r="I599" s="74"/>
      <c r="J599" s="83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 x14ac:dyDescent="0.45">
      <c r="A600" s="74"/>
      <c r="B600" s="74"/>
      <c r="C600" s="74"/>
      <c r="D600" s="74"/>
      <c r="E600" s="37"/>
      <c r="F600" s="74"/>
      <c r="G600" s="74"/>
      <c r="H600" s="74"/>
      <c r="I600" s="74"/>
      <c r="J600" s="83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 x14ac:dyDescent="0.45">
      <c r="A601" s="74"/>
      <c r="B601" s="74"/>
      <c r="C601" s="74"/>
      <c r="D601" s="74"/>
      <c r="E601" s="37"/>
      <c r="F601" s="74"/>
      <c r="G601" s="74"/>
      <c r="H601" s="74"/>
      <c r="I601" s="74"/>
      <c r="J601" s="83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 x14ac:dyDescent="0.45">
      <c r="A602" s="74"/>
      <c r="B602" s="74"/>
      <c r="C602" s="74"/>
      <c r="D602" s="74"/>
      <c r="E602" s="37"/>
      <c r="F602" s="74"/>
      <c r="G602" s="74"/>
      <c r="H602" s="74"/>
      <c r="I602" s="74"/>
      <c r="J602" s="83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 x14ac:dyDescent="0.45">
      <c r="A603" s="74"/>
      <c r="B603" s="74"/>
      <c r="C603" s="74"/>
      <c r="D603" s="74"/>
      <c r="E603" s="37"/>
      <c r="F603" s="74"/>
      <c r="G603" s="74"/>
      <c r="H603" s="74"/>
      <c r="I603" s="74"/>
      <c r="J603" s="83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 x14ac:dyDescent="0.45">
      <c r="A604" s="74"/>
      <c r="B604" s="74"/>
      <c r="C604" s="74"/>
      <c r="D604" s="74"/>
      <c r="E604" s="37"/>
      <c r="F604" s="74"/>
      <c r="G604" s="74"/>
      <c r="H604" s="74"/>
      <c r="I604" s="74"/>
      <c r="J604" s="83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 x14ac:dyDescent="0.45">
      <c r="A605" s="74"/>
      <c r="B605" s="74"/>
      <c r="C605" s="74"/>
      <c r="D605" s="74"/>
      <c r="E605" s="37"/>
      <c r="F605" s="74"/>
      <c r="G605" s="74"/>
      <c r="H605" s="74"/>
      <c r="I605" s="74"/>
      <c r="J605" s="83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 x14ac:dyDescent="0.45">
      <c r="A606" s="74"/>
      <c r="B606" s="74"/>
      <c r="C606" s="74"/>
      <c r="D606" s="74"/>
      <c r="E606" s="37"/>
      <c r="F606" s="74"/>
      <c r="G606" s="74"/>
      <c r="H606" s="74"/>
      <c r="I606" s="74"/>
      <c r="J606" s="83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 x14ac:dyDescent="0.45">
      <c r="A607" s="74"/>
      <c r="B607" s="74"/>
      <c r="C607" s="74"/>
      <c r="D607" s="74"/>
      <c r="E607" s="37"/>
      <c r="F607" s="74"/>
      <c r="G607" s="74"/>
      <c r="H607" s="74"/>
      <c r="I607" s="74"/>
      <c r="J607" s="83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 x14ac:dyDescent="0.45">
      <c r="A608" s="74"/>
      <c r="B608" s="74"/>
      <c r="C608" s="74"/>
      <c r="D608" s="74"/>
      <c r="E608" s="37"/>
      <c r="F608" s="74"/>
      <c r="G608" s="74"/>
      <c r="H608" s="74"/>
      <c r="I608" s="74"/>
      <c r="J608" s="83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 x14ac:dyDescent="0.45">
      <c r="A609" s="74"/>
      <c r="B609" s="74"/>
      <c r="C609" s="74"/>
      <c r="D609" s="74"/>
      <c r="E609" s="37"/>
      <c r="F609" s="74"/>
      <c r="G609" s="74"/>
      <c r="H609" s="74"/>
      <c r="I609" s="74"/>
      <c r="J609" s="83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 x14ac:dyDescent="0.45">
      <c r="A610" s="74"/>
      <c r="B610" s="74"/>
      <c r="C610" s="74"/>
      <c r="D610" s="74"/>
      <c r="E610" s="37"/>
      <c r="F610" s="74"/>
      <c r="G610" s="74"/>
      <c r="H610" s="74"/>
      <c r="I610" s="74"/>
      <c r="J610" s="83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 x14ac:dyDescent="0.45">
      <c r="A611" s="74"/>
      <c r="B611" s="74"/>
      <c r="C611" s="74"/>
      <c r="D611" s="74"/>
      <c r="E611" s="37"/>
      <c r="F611" s="74"/>
      <c r="G611" s="74"/>
      <c r="H611" s="74"/>
      <c r="I611" s="74"/>
      <c r="J611" s="83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 x14ac:dyDescent="0.45">
      <c r="A612" s="74"/>
      <c r="B612" s="74"/>
      <c r="C612" s="74"/>
      <c r="D612" s="74"/>
      <c r="E612" s="37"/>
      <c r="F612" s="74"/>
      <c r="G612" s="74"/>
      <c r="H612" s="74"/>
      <c r="I612" s="74"/>
      <c r="J612" s="83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 x14ac:dyDescent="0.45">
      <c r="A613" s="74"/>
      <c r="B613" s="74"/>
      <c r="C613" s="74"/>
      <c r="D613" s="74"/>
      <c r="E613" s="37"/>
      <c r="F613" s="74"/>
      <c r="G613" s="74"/>
      <c r="H613" s="74"/>
      <c r="I613" s="74"/>
      <c r="J613" s="83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 x14ac:dyDescent="0.45">
      <c r="A614" s="74"/>
      <c r="B614" s="74"/>
      <c r="C614" s="74"/>
      <c r="D614" s="74"/>
      <c r="E614" s="37"/>
      <c r="F614" s="74"/>
      <c r="G614" s="74"/>
      <c r="H614" s="74"/>
      <c r="I614" s="74"/>
      <c r="J614" s="83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 x14ac:dyDescent="0.45">
      <c r="A615" s="74"/>
      <c r="B615" s="74"/>
      <c r="C615" s="74"/>
      <c r="D615" s="74"/>
      <c r="E615" s="37"/>
      <c r="F615" s="74"/>
      <c r="G615" s="74"/>
      <c r="H615" s="74"/>
      <c r="I615" s="74"/>
      <c r="J615" s="83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 x14ac:dyDescent="0.45">
      <c r="A616" s="74"/>
      <c r="B616" s="74"/>
      <c r="C616" s="74"/>
      <c r="D616" s="74"/>
      <c r="E616" s="37"/>
      <c r="F616" s="74"/>
      <c r="G616" s="74"/>
      <c r="H616" s="74"/>
      <c r="I616" s="74"/>
      <c r="J616" s="83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 x14ac:dyDescent="0.45">
      <c r="A617" s="74"/>
      <c r="B617" s="74"/>
      <c r="C617" s="74"/>
      <c r="D617" s="74"/>
      <c r="E617" s="37"/>
      <c r="F617" s="74"/>
      <c r="G617" s="74"/>
      <c r="H617" s="74"/>
      <c r="I617" s="74"/>
      <c r="J617" s="83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 x14ac:dyDescent="0.45">
      <c r="A618" s="74"/>
      <c r="B618" s="74"/>
      <c r="C618" s="74"/>
      <c r="D618" s="74"/>
      <c r="E618" s="37"/>
      <c r="F618" s="74"/>
      <c r="G618" s="74"/>
      <c r="H618" s="74"/>
      <c r="I618" s="74"/>
      <c r="J618" s="83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 x14ac:dyDescent="0.45">
      <c r="A619" s="74"/>
      <c r="B619" s="74"/>
      <c r="C619" s="74"/>
      <c r="D619" s="74"/>
      <c r="E619" s="37"/>
      <c r="F619" s="74"/>
      <c r="G619" s="74"/>
      <c r="H619" s="74"/>
      <c r="I619" s="74"/>
      <c r="J619" s="83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 x14ac:dyDescent="0.45">
      <c r="A620" s="74"/>
      <c r="B620" s="74"/>
      <c r="C620" s="74"/>
      <c r="D620" s="74"/>
      <c r="E620" s="37"/>
      <c r="F620" s="74"/>
      <c r="G620" s="74"/>
      <c r="H620" s="74"/>
      <c r="I620" s="74"/>
      <c r="J620" s="83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 x14ac:dyDescent="0.45">
      <c r="A621" s="74"/>
      <c r="B621" s="74"/>
      <c r="C621" s="74"/>
      <c r="D621" s="74"/>
      <c r="E621" s="37"/>
      <c r="F621" s="74"/>
      <c r="G621" s="74"/>
      <c r="H621" s="74"/>
      <c r="I621" s="74"/>
      <c r="J621" s="83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 x14ac:dyDescent="0.45">
      <c r="A622" s="74"/>
      <c r="B622" s="74"/>
      <c r="C622" s="74"/>
      <c r="D622" s="74"/>
      <c r="E622" s="37"/>
      <c r="F622" s="74"/>
      <c r="G622" s="74"/>
      <c r="H622" s="74"/>
      <c r="I622" s="74"/>
      <c r="J622" s="83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 x14ac:dyDescent="0.45">
      <c r="A623" s="74"/>
      <c r="B623" s="74"/>
      <c r="C623" s="74"/>
      <c r="D623" s="74"/>
      <c r="E623" s="37"/>
      <c r="F623" s="74"/>
      <c r="G623" s="74"/>
      <c r="H623" s="74"/>
      <c r="I623" s="74"/>
      <c r="J623" s="83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 x14ac:dyDescent="0.45">
      <c r="A624" s="74"/>
      <c r="B624" s="74"/>
      <c r="C624" s="74"/>
      <c r="D624" s="74"/>
      <c r="E624" s="37"/>
      <c r="F624" s="74"/>
      <c r="G624" s="74"/>
      <c r="H624" s="74"/>
      <c r="I624" s="74"/>
      <c r="J624" s="83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 x14ac:dyDescent="0.45">
      <c r="A625" s="74"/>
      <c r="B625" s="74"/>
      <c r="C625" s="74"/>
      <c r="D625" s="74"/>
      <c r="E625" s="37"/>
      <c r="F625" s="74"/>
      <c r="G625" s="74"/>
      <c r="H625" s="74"/>
      <c r="I625" s="74"/>
      <c r="J625" s="83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 x14ac:dyDescent="0.45">
      <c r="A626" s="74"/>
      <c r="B626" s="74"/>
      <c r="C626" s="74"/>
      <c r="D626" s="74"/>
      <c r="E626" s="37"/>
      <c r="F626" s="74"/>
      <c r="G626" s="74"/>
      <c r="H626" s="74"/>
      <c r="I626" s="74"/>
      <c r="J626" s="83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 x14ac:dyDescent="0.45">
      <c r="A627" s="74"/>
      <c r="B627" s="74"/>
      <c r="C627" s="74"/>
      <c r="D627" s="74"/>
      <c r="E627" s="37"/>
      <c r="F627" s="74"/>
      <c r="G627" s="74"/>
      <c r="H627" s="74"/>
      <c r="I627" s="74"/>
      <c r="J627" s="83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 x14ac:dyDescent="0.45">
      <c r="A628" s="74"/>
      <c r="B628" s="74"/>
      <c r="C628" s="74"/>
      <c r="D628" s="74"/>
      <c r="E628" s="37"/>
      <c r="F628" s="74"/>
      <c r="G628" s="74"/>
      <c r="H628" s="74"/>
      <c r="I628" s="74"/>
      <c r="J628" s="83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 x14ac:dyDescent="0.45">
      <c r="A629" s="74"/>
      <c r="B629" s="74"/>
      <c r="C629" s="74"/>
      <c r="D629" s="74"/>
      <c r="E629" s="37"/>
      <c r="F629" s="74"/>
      <c r="G629" s="74"/>
      <c r="H629" s="74"/>
      <c r="I629" s="74"/>
      <c r="J629" s="83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 x14ac:dyDescent="0.45">
      <c r="A630" s="74"/>
      <c r="B630" s="74"/>
      <c r="C630" s="74"/>
      <c r="D630" s="74"/>
      <c r="E630" s="37"/>
      <c r="F630" s="74"/>
      <c r="G630" s="74"/>
      <c r="H630" s="74"/>
      <c r="I630" s="74"/>
      <c r="J630" s="83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 x14ac:dyDescent="0.45">
      <c r="A631" s="74"/>
      <c r="B631" s="74"/>
      <c r="C631" s="74"/>
      <c r="D631" s="74"/>
      <c r="E631" s="37"/>
      <c r="F631" s="74"/>
      <c r="G631" s="74"/>
      <c r="H631" s="74"/>
      <c r="I631" s="74"/>
      <c r="J631" s="83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 x14ac:dyDescent="0.45">
      <c r="A632" s="74"/>
      <c r="B632" s="74"/>
      <c r="C632" s="74"/>
      <c r="D632" s="74"/>
      <c r="E632" s="37"/>
      <c r="F632" s="74"/>
      <c r="G632" s="74"/>
      <c r="H632" s="74"/>
      <c r="I632" s="74"/>
      <c r="J632" s="83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 x14ac:dyDescent="0.45">
      <c r="A633" s="74"/>
      <c r="B633" s="74"/>
      <c r="C633" s="74"/>
      <c r="D633" s="74"/>
      <c r="E633" s="37"/>
      <c r="F633" s="74"/>
      <c r="G633" s="74"/>
      <c r="H633" s="74"/>
      <c r="I633" s="74"/>
      <c r="J633" s="83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 x14ac:dyDescent="0.45">
      <c r="A634" s="74"/>
      <c r="B634" s="74"/>
      <c r="C634" s="74"/>
      <c r="D634" s="74"/>
      <c r="E634" s="37"/>
      <c r="F634" s="74"/>
      <c r="G634" s="74"/>
      <c r="H634" s="74"/>
      <c r="I634" s="74"/>
      <c r="J634" s="83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 x14ac:dyDescent="0.45">
      <c r="A635" s="74"/>
      <c r="B635" s="74"/>
      <c r="C635" s="74"/>
      <c r="D635" s="74"/>
      <c r="E635" s="37"/>
      <c r="F635" s="74"/>
      <c r="G635" s="74"/>
      <c r="H635" s="74"/>
      <c r="I635" s="74"/>
      <c r="J635" s="83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 x14ac:dyDescent="0.45">
      <c r="A636" s="74"/>
      <c r="B636" s="74"/>
      <c r="C636" s="74"/>
      <c r="D636" s="74"/>
      <c r="E636" s="37"/>
      <c r="F636" s="74"/>
      <c r="G636" s="74"/>
      <c r="H636" s="74"/>
      <c r="I636" s="74"/>
      <c r="J636" s="83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 x14ac:dyDescent="0.45">
      <c r="A637" s="74"/>
      <c r="B637" s="74"/>
      <c r="C637" s="74"/>
      <c r="D637" s="74"/>
      <c r="E637" s="37"/>
      <c r="F637" s="74"/>
      <c r="G637" s="74"/>
      <c r="H637" s="74"/>
      <c r="I637" s="74"/>
      <c r="J637" s="83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 x14ac:dyDescent="0.45">
      <c r="A638" s="74"/>
      <c r="B638" s="74"/>
      <c r="C638" s="74"/>
      <c r="D638" s="74"/>
      <c r="E638" s="37"/>
      <c r="F638" s="74"/>
      <c r="G638" s="74"/>
      <c r="H638" s="74"/>
      <c r="I638" s="74"/>
      <c r="J638" s="83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1000"/>
  <sheetViews>
    <sheetView workbookViewId="0">
      <pane xSplit="2" ySplit="7" topLeftCell="D8" activePane="bottomRight" state="frozen"/>
      <selection pane="topRight" activeCell="C1" sqref="C1"/>
      <selection pane="bottomLeft" activeCell="A8" sqref="A8"/>
      <selection pane="bottomRight" activeCell="K11" sqref="K11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453125" customWidth="1"/>
    <col min="7" max="7" width="12" customWidth="1"/>
    <col min="8" max="8" width="14.08984375" customWidth="1"/>
    <col min="9" max="9" width="11" customWidth="1"/>
    <col min="10" max="10" width="11.6328125" customWidth="1"/>
    <col min="11" max="11" width="12" customWidth="1"/>
  </cols>
  <sheetData>
    <row r="1" spans="1:26" ht="27.75" customHeight="1" x14ac:dyDescent="0.45">
      <c r="A1" s="159">
        <f>'PLANTILLA V6'!A1</f>
        <v>0</v>
      </c>
      <c r="B1" s="70">
        <f>'PLANTILLA V6'!B1</f>
        <v>0</v>
      </c>
      <c r="C1" s="105" t="str">
        <f>'PLANTILLA V6'!C1</f>
        <v>Tipo:</v>
      </c>
      <c r="D1" s="166" t="str">
        <f>'PLANTILLA V6'!D1</f>
        <v>Proyecto</v>
      </c>
      <c r="E1" s="165"/>
      <c r="F1" s="163" t="str">
        <f>'PLANTILLA V6'!F1</f>
        <v>Total de alumnos:</v>
      </c>
      <c r="G1" s="164"/>
      <c r="H1" s="164"/>
      <c r="I1" s="165"/>
      <c r="J1" s="111">
        <f>'2.SELECCIÓN'!K16</f>
        <v>0</v>
      </c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21.75" customHeight="1" x14ac:dyDescent="0.45">
      <c r="A2" s="141"/>
      <c r="B2" s="70">
        <f>'PLANTILLA V6'!B2</f>
        <v>0</v>
      </c>
      <c r="C2" s="105" t="str">
        <f>'PLANTILLA V6'!C2</f>
        <v>Especialidad:</v>
      </c>
      <c r="D2" s="166" t="s">
        <v>314</v>
      </c>
      <c r="E2" s="165"/>
      <c r="F2" s="163" t="s">
        <v>304</v>
      </c>
      <c r="G2" s="164"/>
      <c r="H2" s="164"/>
      <c r="I2" s="165"/>
      <c r="J2" s="106">
        <f>'2.SELECCIÓN'!J16</f>
        <v>0</v>
      </c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36" customHeight="1" x14ac:dyDescent="0.45">
      <c r="A3" s="77">
        <f>'PLANTILLA V6'!A3</f>
        <v>0</v>
      </c>
      <c r="B3" s="77">
        <f>'PLANTILLA V6'!B3</f>
        <v>0</v>
      </c>
      <c r="C3" s="107" t="str">
        <f>'PLANTILLA V6'!C3</f>
        <v xml:space="preserve">Nombre de proyecto:
</v>
      </c>
      <c r="D3" s="167" t="s">
        <v>315</v>
      </c>
      <c r="E3" s="168"/>
      <c r="F3" s="72">
        <f>'PLANTILLA V6'!F3</f>
        <v>0</v>
      </c>
      <c r="G3" s="79">
        <f>'PLANTILLA V6'!G3</f>
        <v>0</v>
      </c>
      <c r="H3" s="79">
        <f>'PLANTILLA V6'!H3</f>
        <v>0</v>
      </c>
      <c r="I3" s="79">
        <f>'PLANTILLA V6'!I3</f>
        <v>0</v>
      </c>
      <c r="J3" s="80">
        <f>'PLANTILLA V6'!J3</f>
        <v>0</v>
      </c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5.75" customHeight="1" x14ac:dyDescent="0.45">
      <c r="A4" s="74">
        <f>'PLANTILLA V6'!A4</f>
        <v>0</v>
      </c>
      <c r="B4" s="74">
        <f>'PLANTILLA V6'!B4</f>
        <v>0</v>
      </c>
      <c r="C4" s="108">
        <f>'PLANTILLA V6'!C4</f>
        <v>0</v>
      </c>
      <c r="D4" s="108">
        <f>'PLANTILLA V6'!D4</f>
        <v>0</v>
      </c>
      <c r="E4" s="108">
        <f>'PLANTILLA V6'!E4</f>
        <v>0</v>
      </c>
      <c r="F4" s="72">
        <f>'PLANTILLA V6'!F4</f>
        <v>0</v>
      </c>
      <c r="G4" s="75">
        <f>'PLANTILLA V6'!G4</f>
        <v>0</v>
      </c>
      <c r="H4" s="75">
        <f>'PLANTILLA V6'!H4</f>
        <v>0</v>
      </c>
      <c r="I4" s="75">
        <f>'PLANTILLA V6'!I4</f>
        <v>0</v>
      </c>
      <c r="J4" s="76">
        <f>'PLANTILLA V6'!J4</f>
        <v>0</v>
      </c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44.25" customHeight="1" x14ac:dyDescent="0.45">
      <c r="A5" s="74">
        <f>'PLANTILLA V6'!A5</f>
        <v>0</v>
      </c>
      <c r="B5" s="74">
        <f>'PLANTILLA V6'!B5</f>
        <v>0</v>
      </c>
      <c r="C5" s="81" t="str">
        <f>'PLANTILLA V6'!C5</f>
        <v>Cantidad</v>
      </c>
      <c r="D5" s="81" t="str">
        <f>'PLANTILLA V6'!D5</f>
        <v>Unidad</v>
      </c>
      <c r="E5" s="82" t="str">
        <f>'PLANTILLA V6'!E5</f>
        <v>Cantidad necesaria por 1 prototipo</v>
      </c>
      <c r="F5" s="162" t="str">
        <f>'PLANTILLA V6'!F5</f>
        <v>Modalidad de uso</v>
      </c>
      <c r="G5" s="141"/>
      <c r="H5" s="141"/>
      <c r="I5" s="141"/>
      <c r="J5" s="83">
        <f>'PLANTILLA V6'!J5</f>
        <v>0</v>
      </c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41.25" customHeight="1" x14ac:dyDescent="0.45">
      <c r="A6" s="84">
        <f>'PLANTILLA V6'!A6</f>
        <v>0</v>
      </c>
      <c r="B6" s="85" t="str">
        <f>'PLANTILLA V6'!B6</f>
        <v>HERRAMIENTAS Y MATERIALES DEL MAKERSPACE</v>
      </c>
      <c r="C6" s="86">
        <f>'PLANTILLA V6'!C6</f>
        <v>0</v>
      </c>
      <c r="D6" s="86">
        <f>'PLANTILLA V6'!D6</f>
        <v>0</v>
      </c>
      <c r="E6" s="37">
        <f>'PLANTILLA V6'!E6</f>
        <v>0</v>
      </c>
      <c r="F6" s="87" t="str">
        <f>'PLANTILLA V6'!F6</f>
        <v>Individual</v>
      </c>
      <c r="G6" s="6" t="str">
        <f>'PLANTILLA V6'!G6</f>
        <v>Parejas</v>
      </c>
      <c r="H6" s="87" t="str">
        <f>'PLANTILLA V6'!H6</f>
        <v>Equipos de 4 personas</v>
      </c>
      <c r="I6" s="6" t="str">
        <f>'PLANTILLA V6'!I6</f>
        <v>Grupal</v>
      </c>
      <c r="J6" s="88" t="str">
        <f>'PLANTILLA V6'!J6</f>
        <v>Total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21.75" customHeight="1" x14ac:dyDescent="0.9">
      <c r="A7" s="112">
        <f>'PLANTILLA V6'!A7</f>
        <v>0</v>
      </c>
      <c r="B7" s="112">
        <f>'PLANTILLA V6'!B7</f>
        <v>0</v>
      </c>
      <c r="C7" s="112">
        <f>'PLANTILLA V6'!C7</f>
        <v>0</v>
      </c>
      <c r="D7" s="112">
        <f>'PLANTILLA V6'!D7</f>
        <v>0</v>
      </c>
      <c r="E7" s="113">
        <f>'PLANTILLA V6'!E7</f>
        <v>0</v>
      </c>
      <c r="F7" s="114">
        <f>J1</f>
        <v>0</v>
      </c>
      <c r="G7" s="46">
        <f>F7/2</f>
        <v>0</v>
      </c>
      <c r="H7" s="46">
        <f>F7/4</f>
        <v>0</v>
      </c>
      <c r="I7" s="46" t="e">
        <f>F7/F7</f>
        <v>#DIV/0!</v>
      </c>
      <c r="J7" s="115">
        <f>J2/4</f>
        <v>0</v>
      </c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</row>
    <row r="8" spans="1:26" ht="15.75" customHeight="1" x14ac:dyDescent="0.9">
      <c r="A8" s="112">
        <f>'PLANTILLA V6'!A8</f>
        <v>0</v>
      </c>
      <c r="B8" s="112">
        <f>'PLANTILLA V6'!B8</f>
        <v>0</v>
      </c>
      <c r="C8" s="117">
        <f>'PLANTILLA V6'!C8</f>
        <v>1</v>
      </c>
      <c r="D8" s="118" t="str">
        <f>'PLANTILLA V6'!D8</f>
        <v>pza</v>
      </c>
      <c r="E8" s="117">
        <v>0</v>
      </c>
      <c r="F8" s="118" t="b">
        <v>1</v>
      </c>
      <c r="G8" s="118" t="b">
        <v>0</v>
      </c>
      <c r="H8" s="118" t="b">
        <v>0</v>
      </c>
      <c r="I8" s="118" t="b">
        <v>0</v>
      </c>
      <c r="J8" s="119" cm="1">
        <f t="array" ref="J8">_xlfn.IFS(LEN(A8)&gt;2,A9,SUM(E8:I8)=0,0,F8,$F$7*F8*E8,G8,$G$7*G8*E8,AND(H8,A8="Co"),$H$7*H8*E8,AND(H8,A8="Re"),$H$7*H8*E8,H8,$J$7*H8*E8,I8,$I$7*I8*E8)</f>
        <v>0</v>
      </c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spans="1:26" ht="15.75" customHeight="1" x14ac:dyDescent="0.9">
      <c r="A9" s="171" t="str">
        <f>'PLANTILLA V6'!A9</f>
        <v>Tecnología educativa</v>
      </c>
      <c r="B9" s="141"/>
      <c r="C9" s="121">
        <f>'PLANTILLA V6'!C9</f>
        <v>1</v>
      </c>
      <c r="D9" s="122" t="str">
        <f>'PLANTILLA V6'!D9</f>
        <v>pza</v>
      </c>
      <c r="E9" s="121"/>
      <c r="F9" s="122" t="b">
        <v>0</v>
      </c>
      <c r="G9" s="122" t="b">
        <v>0</v>
      </c>
      <c r="H9" s="122" t="b">
        <v>0</v>
      </c>
      <c r="I9" s="122" t="b">
        <v>0</v>
      </c>
      <c r="J9" s="123" t="str" cm="1">
        <f t="array" ref="J9">_xlfn.IFS(LEN(A9)&gt;2,A10,SUM(E9:I9)=0,0,F9,$F$7*F9*E9,G9,$G$7*G9*E9,AND(H9,A9="Co"),$H$7*H9*E9,AND(H9,A9="Re"),$H$7*H9*E9,H9,$J$7*H9*E9,I9,$I$7*I9*E9)</f>
        <v>Te</v>
      </c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</row>
    <row r="10" spans="1:26" ht="15.75" customHeight="1" x14ac:dyDescent="0.9">
      <c r="A10" s="116" t="str">
        <f>'PLANTILLA V6'!A10</f>
        <v>Te</v>
      </c>
      <c r="B10" s="124" t="s">
        <v>133</v>
      </c>
      <c r="C10" s="125">
        <f>'PLANTILLA V6'!C10</f>
        <v>1</v>
      </c>
      <c r="D10" s="116" t="str">
        <f>'PLANTILLA V6'!D10</f>
        <v>pza</v>
      </c>
      <c r="E10" s="125">
        <v>0</v>
      </c>
      <c r="F10" s="116" t="b">
        <v>0</v>
      </c>
      <c r="G10" s="116" t="b">
        <v>0</v>
      </c>
      <c r="H10" s="116" t="b">
        <v>1</v>
      </c>
      <c r="I10" s="116" t="b">
        <v>0</v>
      </c>
      <c r="J10" s="119" cm="1">
        <f t="array" ref="J10">_xlfn.IFS(LEN(A10)&gt;2,A11,SUM(E10:I10)=0,0,F10,$F$7*F10*E10,G10,$G$7*G10*E10,AND(H10,A10="Co"),$H$7*H10*E10,AND(H10,A10="Re"),$H$7*H10*E10,H10,$J$7*H10*E10,I10,$I$7*I10*E10)</f>
        <v>0</v>
      </c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</row>
    <row r="11" spans="1:26" ht="15.75" customHeight="1" x14ac:dyDescent="0.9">
      <c r="A11" s="116" t="str">
        <f>'PLANTILLA V6'!A11</f>
        <v>Te</v>
      </c>
      <c r="B11" s="124" t="str">
        <f>'PLANTILLA V6'!B11</f>
        <v xml:space="preserve">Lego Spike Prime </v>
      </c>
      <c r="C11" s="125">
        <f>'PLANTILLA V6'!C11</f>
        <v>1</v>
      </c>
      <c r="D11" s="116" t="str">
        <f>'PLANTILLA V6'!D11</f>
        <v>pza</v>
      </c>
      <c r="E11" s="125">
        <v>0</v>
      </c>
      <c r="F11" s="116" t="b">
        <v>0</v>
      </c>
      <c r="G11" s="116" t="b">
        <v>0</v>
      </c>
      <c r="H11" s="116" t="b">
        <v>1</v>
      </c>
      <c r="I11" s="116" t="b">
        <v>0</v>
      </c>
      <c r="J11" s="119" cm="1">
        <f t="array" ref="J11">_xlfn.IFS(LEN(A11)&gt;2,A12,SUM(E11:I11)=0,0,F11,$F$7*F11*E11,G11,$G$7*G11*E11,AND(H11,A11="Co"),$H$7*H11*E11,AND(H11,A11="Re"),$H$7*H11*E11,H11,$J$7*H11*E11,I11,$I$7*I11*E11)</f>
        <v>0</v>
      </c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</row>
    <row r="12" spans="1:26" ht="15.75" customHeight="1" x14ac:dyDescent="0.9">
      <c r="A12" s="116" t="str">
        <f>'PLANTILLA V6'!A12</f>
        <v>Te</v>
      </c>
      <c r="B12" s="124" t="str">
        <f>'PLANTILLA V6'!B12</f>
        <v>Kit de Micro:bit V2</v>
      </c>
      <c r="C12" s="125">
        <f>'PLANTILLA V6'!C12</f>
        <v>1</v>
      </c>
      <c r="D12" s="116" t="str">
        <f>'PLANTILLA V6'!D12</f>
        <v>pza</v>
      </c>
      <c r="E12" s="125">
        <v>0</v>
      </c>
      <c r="F12" s="116" t="b">
        <v>0</v>
      </c>
      <c r="G12" s="116" t="b">
        <v>0</v>
      </c>
      <c r="H12" s="116" t="b">
        <v>1</v>
      </c>
      <c r="I12" s="116" t="b">
        <v>0</v>
      </c>
      <c r="J12" s="119" cm="1">
        <f t="array" ref="J12">_xlfn.IFS(LEN(A12)&gt;2,A13,SUM(E12:I12)=0,0,F12,$F$7*F12*E12,G12,$G$7*G12*E12,AND(H12,A12="Co"),$H$7*H12*E12,AND(H12,A12="Re"),$H$7*H12*E12,H12,$J$7*H12*E12,I12,$I$7*I12*E12)</f>
        <v>0</v>
      </c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</row>
    <row r="13" spans="1:26" ht="15.75" customHeight="1" x14ac:dyDescent="0.9">
      <c r="A13" s="116" t="str">
        <f>'PLANTILLA V6'!A13</f>
        <v>Te</v>
      </c>
      <c r="B13" s="124" t="str">
        <f>'PLANTILLA V6'!B13</f>
        <v>Micro:bit Retro Arcade**</v>
      </c>
      <c r="C13" s="125">
        <f>'PLANTILLA V6'!C13</f>
        <v>1</v>
      </c>
      <c r="D13" s="116" t="str">
        <f>'PLANTILLA V6'!D13</f>
        <v>pza</v>
      </c>
      <c r="E13" s="125">
        <v>0</v>
      </c>
      <c r="F13" s="116" t="b">
        <v>0</v>
      </c>
      <c r="G13" s="116" t="b">
        <v>0</v>
      </c>
      <c r="H13" s="116" t="b">
        <v>1</v>
      </c>
      <c r="I13" s="116" t="b">
        <v>0</v>
      </c>
      <c r="J13" s="119" cm="1">
        <f t="array" ref="J13">_xlfn.IFS(LEN(A13)&gt;2,A14,SUM(E13:I13)=0,0,F13,$F$7*F13*E13,G13,$G$7*G13*E13,AND(H13,A13="Co"),$H$7*H13*E13,AND(H13,A13="Re"),$H$7*H13*E13,H13,$J$7*H13*E13,I13,$I$7*I13*E13)</f>
        <v>0</v>
      </c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</row>
    <row r="14" spans="1:26" ht="15.75" customHeight="1" x14ac:dyDescent="0.9">
      <c r="A14" s="116" t="str">
        <f>'PLANTILLA V6'!A14</f>
        <v>Te</v>
      </c>
      <c r="B14" s="124" t="str">
        <f>'PLANTILLA V6'!B14</f>
        <v>VEX IQ</v>
      </c>
      <c r="C14" s="125">
        <f>'PLANTILLA V6'!C14</f>
        <v>1</v>
      </c>
      <c r="D14" s="116" t="str">
        <f>'PLANTILLA V6'!D14</f>
        <v>pza</v>
      </c>
      <c r="E14" s="125">
        <v>0</v>
      </c>
      <c r="F14" s="116" t="b">
        <v>0</v>
      </c>
      <c r="G14" s="116" t="b">
        <v>0</v>
      </c>
      <c r="H14" s="116" t="b">
        <v>1</v>
      </c>
      <c r="I14" s="116" t="b">
        <v>0</v>
      </c>
      <c r="J14" s="119" cm="1">
        <f t="array" ref="J14">_xlfn.IFS(LEN(A14)&gt;2,A15,SUM(E14:I14)=0,0,F14,$F$7*F14*E14,G14,$G$7*G14*E14,AND(H14,A14="Co"),$H$7*H14*E14,AND(H14,A14="Re"),$H$7*H14*E14,H14,$J$7*H14*E14,I14,$I$7*I14*E14)</f>
        <v>0</v>
      </c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</row>
    <row r="15" spans="1:26" ht="15.75" customHeight="1" x14ac:dyDescent="0.9">
      <c r="A15" s="116" t="str">
        <f>'PLANTILLA V6'!A15</f>
        <v>Te</v>
      </c>
      <c r="B15" s="124" t="str">
        <f>'PLANTILLA V6'!B15</f>
        <v>Arduino UNO</v>
      </c>
      <c r="C15" s="125">
        <f>'PLANTILLA V6'!C15</f>
        <v>1</v>
      </c>
      <c r="D15" s="116" t="str">
        <f>'PLANTILLA V6'!D15</f>
        <v>pza</v>
      </c>
      <c r="E15" s="125">
        <v>0</v>
      </c>
      <c r="F15" s="116" t="b">
        <v>0</v>
      </c>
      <c r="G15" s="116" t="b">
        <v>0</v>
      </c>
      <c r="H15" s="116" t="b">
        <v>1</v>
      </c>
      <c r="I15" s="116" t="b">
        <v>0</v>
      </c>
      <c r="J15" s="119" cm="1">
        <f t="array" ref="J15">_xlfn.IFS(LEN(A15)&gt;2,A16,SUM(E15:I15)=0,0,F15,$F$7*F15*E15,G15,$G$7*G15*E15,AND(H15,A15="Co"),$H$7*H15*E15,AND(H15,A15="Re"),$H$7*H15*E15,H15,$J$7*H15*E15,I15,$I$7*I15*E15)</f>
        <v>0</v>
      </c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</row>
    <row r="16" spans="1:26" ht="15.75" customHeight="1" x14ac:dyDescent="0.9">
      <c r="A16" s="124" t="str">
        <f>'PLANTILLA V6'!A16</f>
        <v>Te</v>
      </c>
      <c r="B16" s="124" t="str">
        <f>'PLANTILLA V6'!B16</f>
        <v>Impresora 3D</v>
      </c>
      <c r="C16" s="125">
        <f>'PLANTILLA V6'!C16</f>
        <v>1</v>
      </c>
      <c r="D16" s="116" t="str">
        <f>'PLANTILLA V6'!D16</f>
        <v>pza</v>
      </c>
      <c r="E16" s="125">
        <v>0</v>
      </c>
      <c r="F16" s="116" t="b">
        <v>0</v>
      </c>
      <c r="G16" s="116" t="b">
        <v>0</v>
      </c>
      <c r="H16" s="116" t="b">
        <v>0</v>
      </c>
      <c r="I16" s="116" t="b">
        <v>1</v>
      </c>
      <c r="J16" s="119" cm="1">
        <f t="array" ref="J16">_xlfn.IFS(LEN(A16)&gt;2,A17,SUM(E16:I16)=0,0,F16,$F$7*F16*E16,G16,$G$7*G16*E16,AND(H16,A16="Co"),$H$7*H16*E16,AND(H16,A16="Re"),$H$7*H16*E16,H16,$J$7*H16*E16,I16,$I$7*I16*E16)</f>
        <v>0</v>
      </c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</row>
    <row r="17" spans="1:26" ht="15.75" customHeight="1" x14ac:dyDescent="0.9">
      <c r="A17" s="124" t="str">
        <f>'PLANTILLA V6'!A17</f>
        <v>Te</v>
      </c>
      <c r="B17" s="124" t="str">
        <f>'PLANTILLA V6'!B17</f>
        <v>Filamento PLA 1 kg diámetro 1.75 mm</v>
      </c>
      <c r="C17" s="125">
        <f>'PLANTILLA V6'!C17</f>
        <v>1</v>
      </c>
      <c r="D17" s="116" t="str">
        <f>'PLANTILLA V6'!D17</f>
        <v>rollo</v>
      </c>
      <c r="E17" s="125">
        <v>0</v>
      </c>
      <c r="F17" s="116" t="b">
        <v>0</v>
      </c>
      <c r="G17" s="116" t="b">
        <v>0</v>
      </c>
      <c r="H17" s="116" t="b">
        <v>0</v>
      </c>
      <c r="I17" s="116" t="b">
        <v>1</v>
      </c>
      <c r="J17" s="119" cm="1">
        <f t="array" ref="J17">_xlfn.IFS(LEN(A17)&gt;2,A18,SUM(E17:I17)=0,0,F17,$F$7*F17*E17,G17,$G$7*G17*E17,AND(H17,A17="Co"),$H$7*H17*E17,AND(H17,A17="Re"),$H$7*H17*E17,H17,$J$7*H17*E17,I17,$I$7*I17*E17)</f>
        <v>0</v>
      </c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</row>
    <row r="18" spans="1:26" ht="15.75" customHeight="1" x14ac:dyDescent="0.9">
      <c r="A18" s="7" t="str">
        <f>'PLANTILLA V6'!A18</f>
        <v>Te</v>
      </c>
      <c r="B18" s="124" t="str">
        <f>'PLANTILLA V6'!B18</f>
        <v>Kit Elmers Build it tools Starter kit</v>
      </c>
      <c r="C18" s="125">
        <f>'PLANTILLA V6'!C18</f>
        <v>1</v>
      </c>
      <c r="D18" s="116" t="str">
        <f>'PLANTILLA V6'!D18</f>
        <v>pza</v>
      </c>
      <c r="E18" s="125">
        <v>0</v>
      </c>
      <c r="F18" s="116" t="b">
        <v>0</v>
      </c>
      <c r="G18" s="116" t="b">
        <v>0</v>
      </c>
      <c r="H18" s="116" t="b">
        <v>0</v>
      </c>
      <c r="I18" s="116" t="b">
        <v>0</v>
      </c>
      <c r="J18" s="119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25">
        <f>'PLANTILLA V6'!C19</f>
        <v>1</v>
      </c>
      <c r="D19" s="116" t="str">
        <f>'PLANTILLA V6'!D19</f>
        <v>pza</v>
      </c>
      <c r="E19" s="125">
        <v>0</v>
      </c>
      <c r="F19" s="116" t="b">
        <v>0</v>
      </c>
      <c r="G19" s="116" t="b">
        <v>0</v>
      </c>
      <c r="H19" s="116" t="b">
        <v>0</v>
      </c>
      <c r="I19" s="116" t="b">
        <v>0</v>
      </c>
      <c r="J19" s="119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25">
        <f>'PLANTILLA V6'!C20</f>
        <v>1</v>
      </c>
      <c r="D20" s="116" t="str">
        <f>'PLANTILLA V6'!D20</f>
        <v>pza</v>
      </c>
      <c r="E20" s="125">
        <v>0</v>
      </c>
      <c r="F20" s="116" t="b">
        <v>0</v>
      </c>
      <c r="G20" s="116" t="b">
        <v>0</v>
      </c>
      <c r="H20" s="116" t="b">
        <v>0</v>
      </c>
      <c r="I20" s="116" t="b">
        <v>0</v>
      </c>
      <c r="J20" s="119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25">
        <f>'PLANTILLA V6'!C21</f>
        <v>1</v>
      </c>
      <c r="D21" s="116" t="str">
        <f>'PLANTILLA V6'!D21</f>
        <v>pza</v>
      </c>
      <c r="E21" s="125">
        <v>0</v>
      </c>
      <c r="F21" s="116" t="b">
        <v>0</v>
      </c>
      <c r="G21" s="116" t="b">
        <v>0</v>
      </c>
      <c r="H21" s="116" t="b">
        <v>0</v>
      </c>
      <c r="I21" s="116" t="b">
        <v>0</v>
      </c>
      <c r="J21" s="119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25">
        <f>'PLANTILLA V6'!C22</f>
        <v>1</v>
      </c>
      <c r="D22" s="116" t="str">
        <f>'PLANTILLA V6'!D22</f>
        <v>pza</v>
      </c>
      <c r="E22" s="125">
        <v>0</v>
      </c>
      <c r="F22" s="116" t="b">
        <v>0</v>
      </c>
      <c r="G22" s="116" t="b">
        <v>0</v>
      </c>
      <c r="H22" s="116" t="b">
        <v>0</v>
      </c>
      <c r="I22" s="116" t="b">
        <v>0</v>
      </c>
      <c r="J22" s="119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25">
        <f>'PLANTILLA V6'!C23</f>
        <v>1</v>
      </c>
      <c r="D23" s="116" t="str">
        <f>'PLANTILLA V6'!D23</f>
        <v>pza</v>
      </c>
      <c r="E23" s="125">
        <v>0</v>
      </c>
      <c r="F23" s="116" t="b">
        <v>0</v>
      </c>
      <c r="G23" s="116" t="b">
        <v>0</v>
      </c>
      <c r="H23" s="116" t="b">
        <v>0</v>
      </c>
      <c r="I23" s="116" t="b">
        <v>0</v>
      </c>
      <c r="J23" s="119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25">
        <f>'PLANTILLA V6'!C24</f>
        <v>1</v>
      </c>
      <c r="D24" s="116" t="str">
        <f>'PLANTILLA V6'!D24</f>
        <v>pza</v>
      </c>
      <c r="E24" s="125">
        <v>0</v>
      </c>
      <c r="F24" s="116" t="b">
        <v>0</v>
      </c>
      <c r="G24" s="116" t="b">
        <v>0</v>
      </c>
      <c r="H24" s="116" t="b">
        <v>0</v>
      </c>
      <c r="I24" s="116" t="b">
        <v>0</v>
      </c>
      <c r="J24" s="119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25">
        <f>'PLANTILLA V6'!C25</f>
        <v>1</v>
      </c>
      <c r="D25" s="116" t="str">
        <f>'PLANTILLA V6'!D25</f>
        <v>pza</v>
      </c>
      <c r="E25" s="125">
        <v>0</v>
      </c>
      <c r="F25" s="116" t="b">
        <v>0</v>
      </c>
      <c r="G25" s="116" t="b">
        <v>0</v>
      </c>
      <c r="H25" s="116" t="b">
        <v>0</v>
      </c>
      <c r="I25" s="116" t="b">
        <v>0</v>
      </c>
      <c r="J25" s="119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25">
        <f>'PLANTILLA V6'!C26</f>
        <v>1</v>
      </c>
      <c r="D26" s="116" t="str">
        <f>'PLANTILLA V6'!D26</f>
        <v>pza</v>
      </c>
      <c r="E26" s="125">
        <v>0</v>
      </c>
      <c r="F26" s="116" t="b">
        <v>0</v>
      </c>
      <c r="G26" s="116" t="b">
        <v>0</v>
      </c>
      <c r="H26" s="116" t="b">
        <v>0</v>
      </c>
      <c r="I26" s="116" t="b">
        <v>0</v>
      </c>
      <c r="J26" s="119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25">
        <f>'PLANTILLA V6'!C27</f>
        <v>1</v>
      </c>
      <c r="D27" s="116" t="str">
        <f>'PLANTILLA V6'!D27</f>
        <v>pza</v>
      </c>
      <c r="E27" s="125">
        <v>0</v>
      </c>
      <c r="F27" s="116" t="b">
        <v>0</v>
      </c>
      <c r="G27" s="116" t="b">
        <v>0</v>
      </c>
      <c r="H27" s="116" t="b">
        <v>0</v>
      </c>
      <c r="I27" s="116" t="b">
        <v>0</v>
      </c>
      <c r="J27" s="119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25">
        <f>'PLANTILLA V6'!C28</f>
        <v>1</v>
      </c>
      <c r="D28" s="116" t="str">
        <f>'PLANTILLA V6'!D28</f>
        <v>pza</v>
      </c>
      <c r="E28" s="125">
        <v>0</v>
      </c>
      <c r="F28" s="116" t="b">
        <v>0</v>
      </c>
      <c r="G28" s="116" t="b">
        <v>0</v>
      </c>
      <c r="H28" s="116" t="b">
        <v>0</v>
      </c>
      <c r="I28" s="116" t="b">
        <v>0</v>
      </c>
      <c r="J28" s="119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25">
        <f>'PLANTILLA V6'!C29</f>
        <v>1</v>
      </c>
      <c r="D29" s="116" t="str">
        <f>'PLANTILLA V6'!D29</f>
        <v>pza</v>
      </c>
      <c r="E29" s="125">
        <v>0</v>
      </c>
      <c r="F29" s="116" t="b">
        <v>0</v>
      </c>
      <c r="G29" s="116" t="b">
        <v>0</v>
      </c>
      <c r="H29" s="116" t="b">
        <v>0</v>
      </c>
      <c r="I29" s="116" t="b">
        <v>0</v>
      </c>
      <c r="J29" s="119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25">
        <f>'PLANTILLA V6'!C30</f>
        <v>1</v>
      </c>
      <c r="D30" s="116" t="str">
        <f>'PLANTILLA V6'!D30</f>
        <v>pza</v>
      </c>
      <c r="E30" s="125">
        <v>0</v>
      </c>
      <c r="F30" s="116" t="b">
        <v>0</v>
      </c>
      <c r="G30" s="116" t="b">
        <v>0</v>
      </c>
      <c r="H30" s="116" t="b">
        <v>0</v>
      </c>
      <c r="I30" s="116" t="b">
        <v>0</v>
      </c>
      <c r="J30" s="119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25">
        <f>'PLANTILLA V6'!C31</f>
        <v>1</v>
      </c>
      <c r="D31" s="116" t="str">
        <f>'PLANTILLA V6'!D31</f>
        <v>pza</v>
      </c>
      <c r="E31" s="125">
        <v>0</v>
      </c>
      <c r="F31" s="116" t="b">
        <v>0</v>
      </c>
      <c r="G31" s="116" t="b">
        <v>0</v>
      </c>
      <c r="H31" s="116" t="b">
        <v>0</v>
      </c>
      <c r="I31" s="116" t="b">
        <v>0</v>
      </c>
      <c r="J31" s="119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25">
        <f>'PLANTILLA V6'!C32</f>
        <v>1</v>
      </c>
      <c r="D32" s="116" t="str">
        <f>'PLANTILLA V6'!D32</f>
        <v>pza</v>
      </c>
      <c r="E32" s="125">
        <v>0</v>
      </c>
      <c r="F32" s="116" t="b">
        <v>0</v>
      </c>
      <c r="G32" s="116" t="b">
        <v>0</v>
      </c>
      <c r="H32" s="116" t="b">
        <v>0</v>
      </c>
      <c r="I32" s="116" t="b">
        <v>0</v>
      </c>
      <c r="J32" s="119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1" t="str">
        <f>'PLANTILLA V6'!A33</f>
        <v>Maquinaria</v>
      </c>
      <c r="B33" s="141"/>
      <c r="C33" s="125">
        <f>'PLANTILLA V6'!C33</f>
        <v>0</v>
      </c>
      <c r="D33" s="116">
        <f>'PLANTILLA V6'!D33</f>
        <v>0</v>
      </c>
      <c r="E33" s="125">
        <v>0</v>
      </c>
      <c r="F33" s="116" t="b">
        <v>0</v>
      </c>
      <c r="G33" s="116" t="b">
        <v>0</v>
      </c>
      <c r="H33" s="116" t="b">
        <v>0</v>
      </c>
      <c r="I33" s="116" t="b">
        <v>0</v>
      </c>
      <c r="J33" s="123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5.75" customHeight="1" x14ac:dyDescent="0.9">
      <c r="A34" s="124" t="str">
        <f>'PLANTILLA V6'!A34</f>
        <v>Ma</v>
      </c>
      <c r="B34" s="124" t="str">
        <f>'PLANTILLA V6'!B34</f>
        <v>Sierra Moto-Saw</v>
      </c>
      <c r="C34" s="125">
        <f>'PLANTILLA V6'!C34</f>
        <v>1</v>
      </c>
      <c r="D34" s="116" t="str">
        <f>'PLANTILLA V6'!D34</f>
        <v>pza</v>
      </c>
      <c r="E34" s="125">
        <v>0</v>
      </c>
      <c r="F34" s="116" t="b">
        <v>0</v>
      </c>
      <c r="G34" s="116" t="b">
        <v>0</v>
      </c>
      <c r="H34" s="116" t="b">
        <v>0</v>
      </c>
      <c r="I34" s="116" t="b">
        <v>1</v>
      </c>
      <c r="J34" s="119" cm="1">
        <f t="array" ref="J34">_xlfn.IFS(LEN(A34)&gt;2,A35,SUM(E34:I34)=0,0,F34,$F$7*F34*E34,G34,$G$7*G34*E34,AND(H34,A34="Co"),$H$7*H34*E34,AND(H34,A34="Re"),$H$7*H34*E34,H34,$J$7*H34*E34,I34,$I$7*I34*E34)</f>
        <v>0</v>
      </c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5.75" customHeight="1" x14ac:dyDescent="0.9">
      <c r="A35" s="124" t="str">
        <f>'PLANTILLA V6'!A35</f>
        <v>Ma</v>
      </c>
      <c r="B35" s="124" t="str">
        <f>'PLANTILLA V6'!B35</f>
        <v>Taladro inalámbrico</v>
      </c>
      <c r="C35" s="125">
        <f>'PLANTILLA V6'!C35</f>
        <v>1</v>
      </c>
      <c r="D35" s="116" t="str">
        <f>'PLANTILLA V6'!D35</f>
        <v>pza</v>
      </c>
      <c r="E35" s="125">
        <v>0</v>
      </c>
      <c r="F35" s="116" t="b">
        <v>0</v>
      </c>
      <c r="G35" s="116" t="b">
        <v>0</v>
      </c>
      <c r="H35" s="116" t="b">
        <v>0</v>
      </c>
      <c r="I35" s="116" t="b">
        <v>1</v>
      </c>
      <c r="J35" s="119" cm="1">
        <f t="array" ref="J35">_xlfn.IFS(LEN(A35)&gt;2,A36,SUM(E35:I35)=0,0,F35,$F$7*F35*E35,G35,$G$7*G35*E35,AND(H35,A35="Co"),$H$7*H35*E35,AND(H35,A35="Re"),$H$7*H35*E35,H35,$J$7*H35*E35,I35,$I$7*I35*E35)</f>
        <v>0</v>
      </c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5.75" customHeight="1" x14ac:dyDescent="0.9">
      <c r="A36" s="124" t="str">
        <f>'PLANTILLA V6'!A36</f>
        <v>Ma</v>
      </c>
      <c r="B36" s="124" t="str">
        <f>'PLANTILLA V6'!B36</f>
        <v>Base para taladro</v>
      </c>
      <c r="C36" s="125">
        <f>'PLANTILLA V6'!C36</f>
        <v>1</v>
      </c>
      <c r="D36" s="116" t="str">
        <f>'PLANTILLA V6'!D36</f>
        <v>pza</v>
      </c>
      <c r="E36" s="125">
        <v>0</v>
      </c>
      <c r="F36" s="116" t="b">
        <v>0</v>
      </c>
      <c r="G36" s="116" t="b">
        <v>0</v>
      </c>
      <c r="H36" s="116" t="b">
        <v>0</v>
      </c>
      <c r="I36" s="116" t="b">
        <v>1</v>
      </c>
      <c r="J36" s="119" cm="1">
        <f t="array" ref="J36">_xlfn.IFS(LEN(A36)&gt;2,A37,SUM(E36:I36)=0,0,F36,$F$7*F36*E36,G36,$G$7*G36*E36,AND(H36,A36="Co"),$H$7*H36*E36,AND(H36,A36="Re"),$H$7*H36*E36,H36,$J$7*H36*E36,I36,$I$7*I36*E36)</f>
        <v>0</v>
      </c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5.75" customHeight="1" x14ac:dyDescent="0.9">
      <c r="A37" s="124" t="str">
        <f>'PLANTILLA V6'!A37</f>
        <v>Ma</v>
      </c>
      <c r="B37" s="124" t="str">
        <f>'PLANTILLA V6'!B37</f>
        <v>Prensas de ajuste rápido de 6"</v>
      </c>
      <c r="C37" s="125">
        <f>'PLANTILLA V6'!C37</f>
        <v>4</v>
      </c>
      <c r="D37" s="116" t="str">
        <f>'PLANTILLA V6'!D37</f>
        <v>pza</v>
      </c>
      <c r="E37" s="125">
        <v>0</v>
      </c>
      <c r="F37" s="116" t="b">
        <v>0</v>
      </c>
      <c r="G37" s="116" t="b">
        <v>0</v>
      </c>
      <c r="H37" s="116" t="b">
        <v>0</v>
      </c>
      <c r="I37" s="116" t="b">
        <v>1</v>
      </c>
      <c r="J37" s="119" cm="1">
        <f t="array" ref="J37">_xlfn.IFS(LEN(A37)&gt;2,A38,SUM(E37:I37)=0,0,F37,$F$7*F37*E37,G37,$G$7*G37*E37,AND(H37,A37="Co"),$H$7*H37*E37,AND(H37,A37="Re"),$H$7*H37*E37,H37,$J$7*H37*E37,I37,$I$7*I37*E37)</f>
        <v>0</v>
      </c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5.75" customHeight="1" x14ac:dyDescent="0.9">
      <c r="A38" s="124" t="str">
        <f>'PLANTILLA V6'!A38</f>
        <v>Ma</v>
      </c>
      <c r="B38" s="124" t="str">
        <f>'PLANTILLA V6'!B38</f>
        <v>Juego de 13 brocas de alta velocidad para madera (medidas: 1/16”, 5/64", 3/32", 7/64", 1/8", 9/64", 5/32", 11/64", 3/16", 13/64", 7/32", 1/4" y 5/16”)</v>
      </c>
      <c r="C38" s="125">
        <f>'PLANTILLA V6'!C38</f>
        <v>1</v>
      </c>
      <c r="D38" s="116" t="str">
        <f>'PLANTILLA V6'!D38</f>
        <v>pza</v>
      </c>
      <c r="E38" s="125">
        <v>0</v>
      </c>
      <c r="F38" s="116" t="b">
        <v>0</v>
      </c>
      <c r="G38" s="116" t="b">
        <v>0</v>
      </c>
      <c r="H38" s="116" t="b">
        <v>0</v>
      </c>
      <c r="I38" s="116" t="b">
        <v>1</v>
      </c>
      <c r="J38" s="119" cm="1">
        <f t="array" ref="J38">_xlfn.IFS(LEN(A38)&gt;2,A39,SUM(E38:I38)=0,0,F38,$F$7*F38*E38,G38,$G$7*G38*E38,AND(H38,A38="Co"),$H$7*H38*E38,AND(H38,A38="Re"),$H$7*H38*E38,H38,$J$7*H38*E38,I38,$I$7*I38*E38)</f>
        <v>0</v>
      </c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5.75" customHeight="1" x14ac:dyDescent="0.9">
      <c r="A39" s="124">
        <f>'PLANTILLA V6'!A39</f>
        <v>0</v>
      </c>
      <c r="B39" s="124">
        <f>'PLANTILLA V6'!B39</f>
        <v>0</v>
      </c>
      <c r="C39" s="125">
        <f>'PLANTILLA V6'!C39</f>
        <v>1</v>
      </c>
      <c r="D39" s="116" t="str">
        <f>'PLANTILLA V6'!D39</f>
        <v>pza</v>
      </c>
      <c r="E39" s="125">
        <v>0</v>
      </c>
      <c r="F39" s="116" t="b">
        <v>0</v>
      </c>
      <c r="G39" s="116" t="b">
        <v>0</v>
      </c>
      <c r="H39" s="116" t="b">
        <v>0</v>
      </c>
      <c r="I39" s="116" t="b">
        <v>0</v>
      </c>
      <c r="J39" s="119" cm="1">
        <f t="array" ref="J39">_xlfn.IFS(LEN(A39)&gt;2,A40,SUM(E39:I39)=0,0,F39,$F$7*F39*E39,G39,$G$7*G39*E39,AND(H39,A39="Co"),$H$7*H39*E39,AND(H39,A39="Re"),$H$7*H39*E39,H39,$J$7*H39*E39,I39,$I$7*I39*E39)</f>
        <v>0</v>
      </c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5.75" customHeight="1" x14ac:dyDescent="0.9">
      <c r="A40" s="124">
        <f>'PLANTILLA V6'!A40</f>
        <v>0</v>
      </c>
      <c r="B40" s="124">
        <f>'PLANTILLA V6'!B40</f>
        <v>0</v>
      </c>
      <c r="C40" s="125">
        <f>'PLANTILLA V6'!C40</f>
        <v>1</v>
      </c>
      <c r="D40" s="116" t="str">
        <f>'PLANTILLA V6'!D40</f>
        <v>pza</v>
      </c>
      <c r="E40" s="125">
        <v>0</v>
      </c>
      <c r="F40" s="116" t="b">
        <v>0</v>
      </c>
      <c r="G40" s="116" t="b">
        <v>0</v>
      </c>
      <c r="H40" s="116" t="b">
        <v>0</v>
      </c>
      <c r="I40" s="116" t="b">
        <v>0</v>
      </c>
      <c r="J40" s="119" cm="1">
        <f t="array" ref="J40">_xlfn.IFS(LEN(A40)&gt;2,A41,SUM(E40:I40)=0,0,F40,$F$7*F40*E40,G40,$G$7*G40*E40,AND(H40,A40="Co"),$H$7*H40*E40,AND(H40,A40="Re"),$H$7*H40*E40,H40,$J$7*H40*E40,I40,$I$7*I40*E40)</f>
        <v>0</v>
      </c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5.75" customHeight="1" x14ac:dyDescent="0.9">
      <c r="A41" s="124">
        <f>'PLANTILLA V6'!A41</f>
        <v>0</v>
      </c>
      <c r="B41" s="124">
        <f>'PLANTILLA V6'!B41</f>
        <v>0</v>
      </c>
      <c r="C41" s="125">
        <f>'PLANTILLA V6'!C41</f>
        <v>1</v>
      </c>
      <c r="D41" s="116" t="str">
        <f>'PLANTILLA V6'!D41</f>
        <v>pza</v>
      </c>
      <c r="E41" s="125">
        <v>0</v>
      </c>
      <c r="F41" s="116" t="b">
        <v>0</v>
      </c>
      <c r="G41" s="116" t="b">
        <v>0</v>
      </c>
      <c r="H41" s="116" t="b">
        <v>0</v>
      </c>
      <c r="I41" s="116" t="b">
        <v>0</v>
      </c>
      <c r="J41" s="119" cm="1">
        <f t="array" ref="J41">_xlfn.IFS(LEN(A41)&gt;2,A42,SUM(E41:I41)=0,0,F41,$F$7*F41*E41,G41,$G$7*G41*E41,AND(H41,A41="Co"),$H$7*H41*E41,AND(H41,A41="Re"),$H$7*H41*E41,H41,$J$7*H41*E41,I41,$I$7*I41*E41)</f>
        <v>0</v>
      </c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5.75" customHeight="1" x14ac:dyDescent="0.9">
      <c r="A42" s="124">
        <f>'PLANTILLA V6'!A42</f>
        <v>0</v>
      </c>
      <c r="B42" s="124">
        <f>'PLANTILLA V6'!B42</f>
        <v>0</v>
      </c>
      <c r="C42" s="125">
        <f>'PLANTILLA V6'!C42</f>
        <v>1</v>
      </c>
      <c r="D42" s="116" t="str">
        <f>'PLANTILLA V6'!D42</f>
        <v>pza</v>
      </c>
      <c r="E42" s="125">
        <v>0</v>
      </c>
      <c r="F42" s="116" t="b">
        <v>0</v>
      </c>
      <c r="G42" s="116" t="b">
        <v>0</v>
      </c>
      <c r="H42" s="116" t="b">
        <v>0</v>
      </c>
      <c r="I42" s="116" t="b">
        <v>0</v>
      </c>
      <c r="J42" s="119" cm="1">
        <f t="array" ref="J42">_xlfn.IFS(LEN(A42)&gt;2,A43,SUM(E42:I42)=0,0,F42,$F$7*F42*E42,G42,$G$7*G42*E42,AND(H42,A42="Co"),$H$7*H42*E42,AND(H42,A42="Re"),$H$7*H42*E42,H42,$J$7*H42*E42,I42,$I$7*I42*E42)</f>
        <v>0</v>
      </c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5.75" customHeight="1" x14ac:dyDescent="0.9">
      <c r="A43" s="124">
        <f>'PLANTILLA V6'!A43</f>
        <v>0</v>
      </c>
      <c r="B43" s="124">
        <f>'PLANTILLA V6'!B43</f>
        <v>0</v>
      </c>
      <c r="C43" s="125">
        <f>'PLANTILLA V6'!C43</f>
        <v>1</v>
      </c>
      <c r="D43" s="116" t="str">
        <f>'PLANTILLA V6'!D43</f>
        <v>pza</v>
      </c>
      <c r="E43" s="125">
        <v>0</v>
      </c>
      <c r="F43" s="116" t="b">
        <v>0</v>
      </c>
      <c r="G43" s="116" t="b">
        <v>0</v>
      </c>
      <c r="H43" s="116" t="b">
        <v>0</v>
      </c>
      <c r="I43" s="116" t="b">
        <v>0</v>
      </c>
      <c r="J43" s="119" cm="1">
        <f t="array" ref="J43">_xlfn.IFS(LEN(A43)&gt;2,A44,SUM(E43:I43)=0,0,F43,$F$7*F43*E43,G43,$G$7*G43*E43,AND(H43,A43="Co"),$H$7*H43*E43,AND(H43,A43="Re"),$H$7*H43*E43,H43,$J$7*H43*E43,I43,$I$7*I43*E43)</f>
        <v>0</v>
      </c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5.75" customHeight="1" x14ac:dyDescent="0.9">
      <c r="A44" s="124">
        <f>'PLANTILLA V6'!A44</f>
        <v>0</v>
      </c>
      <c r="B44" s="124">
        <f>'PLANTILLA V6'!B44</f>
        <v>0</v>
      </c>
      <c r="C44" s="125">
        <f>'PLANTILLA V6'!C44</f>
        <v>1</v>
      </c>
      <c r="D44" s="116" t="str">
        <f>'PLANTILLA V6'!D44</f>
        <v>pza</v>
      </c>
      <c r="E44" s="125">
        <v>0</v>
      </c>
      <c r="F44" s="116" t="b">
        <v>0</v>
      </c>
      <c r="G44" s="116" t="b">
        <v>0</v>
      </c>
      <c r="H44" s="116" t="b">
        <v>0</v>
      </c>
      <c r="I44" s="116" t="b">
        <v>0</v>
      </c>
      <c r="J44" s="119" cm="1">
        <f t="array" ref="J44">_xlfn.IFS(LEN(A44)&gt;2,A45,SUM(E44:I44)=0,0,F44,$F$7*F44*E44,G44,$G$7*G44*E44,AND(H44,A44="Co"),$H$7*H44*E44,AND(H44,A44="Re"),$H$7*H44*E44,H44,$J$7*H44*E44,I44,$I$7*I44*E44)</f>
        <v>0</v>
      </c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5.75" customHeight="1" x14ac:dyDescent="0.9">
      <c r="A45" s="124">
        <f>'PLANTILLA V6'!A45</f>
        <v>0</v>
      </c>
      <c r="B45" s="124">
        <f>'PLANTILLA V6'!B45</f>
        <v>0</v>
      </c>
      <c r="C45" s="125">
        <f>'PLANTILLA V6'!C45</f>
        <v>1</v>
      </c>
      <c r="D45" s="116" t="str">
        <f>'PLANTILLA V6'!D45</f>
        <v>pza</v>
      </c>
      <c r="E45" s="125">
        <v>0</v>
      </c>
      <c r="F45" s="116" t="b">
        <v>0</v>
      </c>
      <c r="G45" s="116" t="b">
        <v>0</v>
      </c>
      <c r="H45" s="116" t="b">
        <v>0</v>
      </c>
      <c r="I45" s="116" t="b">
        <v>0</v>
      </c>
      <c r="J45" s="119" cm="1">
        <f t="array" ref="J45">_xlfn.IFS(LEN(A45)&gt;2,A46,SUM(E45:I45)=0,0,F45,$F$7*F45*E45,G45,$G$7*G45*E45,AND(H45,A45="Co"),$H$7*H45*E45,AND(H45,A45="Re"),$H$7*H45*E45,H45,$J$7*H45*E45,I45,$I$7*I45*E45)</f>
        <v>0</v>
      </c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5.75" customHeight="1" x14ac:dyDescent="0.9">
      <c r="A46" s="124">
        <f>'PLANTILLA V6'!A46</f>
        <v>0</v>
      </c>
      <c r="B46" s="124">
        <f>'PLANTILLA V6'!B46</f>
        <v>0</v>
      </c>
      <c r="C46" s="125">
        <f>'PLANTILLA V6'!C46</f>
        <v>1</v>
      </c>
      <c r="D46" s="116" t="str">
        <f>'PLANTILLA V6'!D46</f>
        <v>pza</v>
      </c>
      <c r="E46" s="125">
        <v>0</v>
      </c>
      <c r="F46" s="116" t="b">
        <v>0</v>
      </c>
      <c r="G46" s="116" t="b">
        <v>0</v>
      </c>
      <c r="H46" s="116" t="b">
        <v>0</v>
      </c>
      <c r="I46" s="116" t="b">
        <v>0</v>
      </c>
      <c r="J46" s="119" cm="1">
        <f t="array" ref="J46">_xlfn.IFS(LEN(A46)&gt;2,A47,SUM(E46:I46)=0,0,F46,$F$7*F46*E46,G46,$G$7*G46*E46,AND(H46,A46="Co"),$H$7*H46*E46,AND(H46,A46="Re"),$H$7*H46*E46,H46,$J$7*H46*E46,I46,$I$7*I46*E46)</f>
        <v>0</v>
      </c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5.75" customHeight="1" x14ac:dyDescent="0.9">
      <c r="A47" s="124">
        <f>'PLANTILLA V6'!A47</f>
        <v>0</v>
      </c>
      <c r="B47" s="124">
        <f>'PLANTILLA V6'!B47</f>
        <v>0</v>
      </c>
      <c r="C47" s="125">
        <f>'PLANTILLA V6'!C47</f>
        <v>1</v>
      </c>
      <c r="D47" s="116" t="str">
        <f>'PLANTILLA V6'!D47</f>
        <v>pza</v>
      </c>
      <c r="E47" s="125">
        <v>0</v>
      </c>
      <c r="F47" s="116" t="b">
        <v>0</v>
      </c>
      <c r="G47" s="116" t="b">
        <v>0</v>
      </c>
      <c r="H47" s="116" t="b">
        <v>0</v>
      </c>
      <c r="I47" s="116" t="b">
        <v>0</v>
      </c>
      <c r="J47" s="119" cm="1">
        <f t="array" ref="J47">_xlfn.IFS(LEN(A47)&gt;2,A48,SUM(E47:I47)=0,0,F47,$F$7*F47*E47,G47,$G$7*G47*E47,AND(H47,A47="Co"),$H$7*H47*E47,AND(H47,A47="Re"),$H$7*H47*E47,H47,$J$7*H47*E47,I47,$I$7*I47*E47)</f>
        <v>0</v>
      </c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5.75" customHeight="1" x14ac:dyDescent="0.9">
      <c r="A48" s="124">
        <f>'PLANTILLA V6'!A48</f>
        <v>0</v>
      </c>
      <c r="B48" s="124">
        <f>'PLANTILLA V6'!B48</f>
        <v>0</v>
      </c>
      <c r="C48" s="125">
        <f>'PLANTILLA V6'!C48</f>
        <v>1</v>
      </c>
      <c r="D48" s="116" t="str">
        <f>'PLANTILLA V6'!D48</f>
        <v>pza</v>
      </c>
      <c r="E48" s="125">
        <v>0</v>
      </c>
      <c r="F48" s="116" t="b">
        <v>0</v>
      </c>
      <c r="G48" s="116" t="b">
        <v>0</v>
      </c>
      <c r="H48" s="116" t="b">
        <v>0</v>
      </c>
      <c r="I48" s="116" t="b">
        <v>0</v>
      </c>
      <c r="J48" s="119" cm="1">
        <f t="array" ref="J48">_xlfn.IFS(LEN(A48)&gt;2,A49,SUM(E48:I48)=0,0,F48,$F$7*F48*E48,G48,$G$7*G48*E48,AND(H48,A48="Co"),$H$7*H48*E48,AND(H48,A48="Re"),$H$7*H48*E48,H48,$J$7*H48*E48,I48,$I$7*I48*E48)</f>
        <v>0</v>
      </c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5.75" customHeight="1" x14ac:dyDescent="0.9">
      <c r="A49" s="124">
        <f>'PLANTILLA V6'!A49</f>
        <v>0</v>
      </c>
      <c r="B49" s="124">
        <f>'PLANTILLA V6'!B49</f>
        <v>0</v>
      </c>
      <c r="C49" s="125">
        <f>'PLANTILLA V6'!C49</f>
        <v>1</v>
      </c>
      <c r="D49" s="116" t="str">
        <f>'PLANTILLA V6'!D49</f>
        <v>pza</v>
      </c>
      <c r="E49" s="125">
        <v>0</v>
      </c>
      <c r="F49" s="116" t="b">
        <v>0</v>
      </c>
      <c r="G49" s="116" t="b">
        <v>0</v>
      </c>
      <c r="H49" s="116" t="b">
        <v>0</v>
      </c>
      <c r="I49" s="116" t="b">
        <v>0</v>
      </c>
      <c r="J49" s="119" cm="1">
        <f t="array" ref="J49">_xlfn.IFS(LEN(A49)&gt;2,A50,SUM(E49:I49)=0,0,F49,$F$7*F49*E49,G49,$G$7*G49*E49,AND(H49,A49="Co"),$H$7*H49*E49,AND(H49,A49="Re"),$H$7*H49*E49,H49,$J$7*H49*E49,I49,$I$7*I49*E49)</f>
        <v>0</v>
      </c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5.75" customHeight="1" x14ac:dyDescent="0.9">
      <c r="A50" s="124">
        <f>'PLANTILLA V6'!A50</f>
        <v>0</v>
      </c>
      <c r="B50" s="124">
        <f>'PLANTILLA V6'!B50</f>
        <v>0</v>
      </c>
      <c r="C50" s="125">
        <f>'PLANTILLA V6'!C50</f>
        <v>1</v>
      </c>
      <c r="D50" s="116" t="str">
        <f>'PLANTILLA V6'!D50</f>
        <v>pza</v>
      </c>
      <c r="E50" s="125">
        <v>0</v>
      </c>
      <c r="F50" s="116" t="b">
        <v>0</v>
      </c>
      <c r="G50" s="116" t="b">
        <v>0</v>
      </c>
      <c r="H50" s="116" t="b">
        <v>0</v>
      </c>
      <c r="I50" s="116" t="b">
        <v>0</v>
      </c>
      <c r="J50" s="119" cm="1">
        <f t="array" ref="J50">_xlfn.IFS(LEN(A50)&gt;2,A51,SUM(E50:I50)=0,0,F50,$F$7*F50*E50,G50,$G$7*G50*E50,AND(H50,A50="Co"),$H$7*H50*E50,AND(H50,A50="Re"),$H$7*H50*E50,H50,$J$7*H50*E50,I50,$I$7*I50*E50)</f>
        <v>0</v>
      </c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5.75" customHeight="1" x14ac:dyDescent="0.9">
      <c r="A51" s="124">
        <f>'PLANTILLA V6'!A51</f>
        <v>0</v>
      </c>
      <c r="B51" s="124">
        <f>'PLANTILLA V6'!B51</f>
        <v>0</v>
      </c>
      <c r="C51" s="125">
        <f>'PLANTILLA V6'!C51</f>
        <v>1</v>
      </c>
      <c r="D51" s="116" t="str">
        <f>'PLANTILLA V6'!D51</f>
        <v>pza</v>
      </c>
      <c r="E51" s="125">
        <v>0</v>
      </c>
      <c r="F51" s="116" t="b">
        <v>0</v>
      </c>
      <c r="G51" s="116" t="b">
        <v>0</v>
      </c>
      <c r="H51" s="116" t="b">
        <v>0</v>
      </c>
      <c r="I51" s="116" t="b">
        <v>0</v>
      </c>
      <c r="J51" s="119" cm="1">
        <f t="array" ref="J51">_xlfn.IFS(LEN(A51)&gt;2,A52,SUM(E51:I51)=0,0,F51,$F$7*F51*E51,G51,$G$7*G51*E51,AND(H51,A51="Co"),$H$7*H51*E51,AND(H51,A51="Re"),$H$7*H51*E51,H51,$J$7*H51*E51,I51,$I$7*I51*E51)</f>
        <v>0</v>
      </c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5.75" customHeight="1" x14ac:dyDescent="0.9">
      <c r="A52" s="124">
        <f>'PLANTILLA V6'!A52</f>
        <v>0</v>
      </c>
      <c r="B52" s="124">
        <f>'PLANTILLA V6'!B52</f>
        <v>0</v>
      </c>
      <c r="C52" s="125">
        <f>'PLANTILLA V6'!C52</f>
        <v>1</v>
      </c>
      <c r="D52" s="116" t="str">
        <f>'PLANTILLA V6'!D52</f>
        <v>pza</v>
      </c>
      <c r="E52" s="125">
        <v>0</v>
      </c>
      <c r="F52" s="116" t="b">
        <v>0</v>
      </c>
      <c r="G52" s="116" t="b">
        <v>0</v>
      </c>
      <c r="H52" s="116" t="b">
        <v>0</v>
      </c>
      <c r="I52" s="116" t="b">
        <v>0</v>
      </c>
      <c r="J52" s="119" cm="1">
        <f t="array" ref="J52">_xlfn.IFS(LEN(A52)&gt;2,A53,SUM(E52:I52)=0,0,F52,$F$7*F52*E52,G52,$G$7*G52*E52,AND(H52,A52="Co"),$H$7*H52*E52,AND(H52,A52="Re"),$H$7*H52*E52,H52,$J$7*H52*E52,I52,$I$7*I52*E52)</f>
        <v>0</v>
      </c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5.75" customHeight="1" x14ac:dyDescent="0.9">
      <c r="A53" s="172" t="str">
        <f>'PLANTILLA V6'!A53</f>
        <v>Herramientas manuales</v>
      </c>
      <c r="B53" s="141"/>
      <c r="C53" s="125">
        <f>'PLANTILLA V6'!C53</f>
        <v>0</v>
      </c>
      <c r="D53" s="116">
        <f>'PLANTILLA V6'!D53</f>
        <v>0</v>
      </c>
      <c r="E53" s="125">
        <v>0</v>
      </c>
      <c r="F53" s="116" t="b">
        <v>0</v>
      </c>
      <c r="G53" s="116" t="b">
        <v>0</v>
      </c>
      <c r="H53" s="116" t="b">
        <v>0</v>
      </c>
      <c r="I53" s="116" t="b">
        <v>0</v>
      </c>
      <c r="J53" s="123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5.75" customHeight="1" x14ac:dyDescent="0.9">
      <c r="A54" s="124" t="str">
        <f>'PLANTILLA V6'!A54</f>
        <v>Hm</v>
      </c>
      <c r="B54" s="124" t="str">
        <f>'PLANTILLA V6'!B54</f>
        <v>Flexómetro</v>
      </c>
      <c r="C54" s="125">
        <f>'PLANTILLA V6'!C54</f>
        <v>1</v>
      </c>
      <c r="D54" s="116" t="str">
        <f>'PLANTILLA V6'!D54</f>
        <v>pza</v>
      </c>
      <c r="E54" s="125">
        <v>0</v>
      </c>
      <c r="F54" s="116" t="b">
        <v>0</v>
      </c>
      <c r="G54" s="116" t="b">
        <v>0</v>
      </c>
      <c r="H54" s="116" t="b">
        <v>1</v>
      </c>
      <c r="I54" s="116" t="b">
        <v>0</v>
      </c>
      <c r="J54" s="119" cm="1">
        <f t="array" ref="J54">_xlfn.IFS(LEN(A54)&gt;2,A55,SUM(E54:I54)=0,0,F54,$F$7*F54*E54,G54,$G$7*G54*E54,AND(H54,A54="Co"),$H$7*H54*E54,AND(H54,A54="Re"),$H$7*H54*E54,H54,$J$7*H54*E54,I54,$I$7*I54*E54)</f>
        <v>0</v>
      </c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5.75" customHeight="1" x14ac:dyDescent="0.9">
      <c r="A55" s="124" t="str">
        <f>'PLANTILLA V6'!A55</f>
        <v>Hm</v>
      </c>
      <c r="B55" s="124" t="str">
        <f>'PLANTILLA V6'!B55</f>
        <v>Cúter</v>
      </c>
      <c r="C55" s="125">
        <f>'PLANTILLA V6'!C55</f>
        <v>1</v>
      </c>
      <c r="D55" s="116" t="str">
        <f>'PLANTILLA V6'!D55</f>
        <v>pza</v>
      </c>
      <c r="E55" s="125">
        <v>0</v>
      </c>
      <c r="F55" s="116" t="b">
        <v>0</v>
      </c>
      <c r="G55" s="116" t="b">
        <v>0</v>
      </c>
      <c r="H55" s="116" t="b">
        <v>1</v>
      </c>
      <c r="I55" s="116" t="b">
        <v>0</v>
      </c>
      <c r="J55" s="119" cm="1">
        <f t="array" ref="J55">_xlfn.IFS(LEN(A55)&gt;2,A56,SUM(E55:I55)=0,0,F55,$F$7*F55*E55,G55,$G$7*G55*E55,AND(H55,A55="Co"),$H$7*H55*E55,AND(H55,A55="Re"),$H$7*H55*E55,H55,$J$7*H55*E55,I55,$I$7*I55*E55)</f>
        <v>0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5.75" customHeight="1" x14ac:dyDescent="0.9">
      <c r="A56" s="124" t="str">
        <f>'PLANTILLA V6'!A56</f>
        <v>Hm</v>
      </c>
      <c r="B56" s="124" t="str">
        <f>'PLANTILLA V6'!B56</f>
        <v>Pistola de silicón</v>
      </c>
      <c r="C56" s="125">
        <f>'PLANTILLA V6'!C56</f>
        <v>1</v>
      </c>
      <c r="D56" s="116" t="str">
        <f>'PLANTILLA V6'!D56</f>
        <v>pza</v>
      </c>
      <c r="E56" s="125">
        <v>0</v>
      </c>
      <c r="F56" s="116" t="b">
        <v>0</v>
      </c>
      <c r="G56" s="116" t="b">
        <v>0</v>
      </c>
      <c r="H56" s="116" t="b">
        <v>1</v>
      </c>
      <c r="I56" s="116" t="b">
        <v>0</v>
      </c>
      <c r="J56" s="119" cm="1">
        <f t="array" ref="J56">_xlfn.IFS(LEN(A56)&gt;2,A57,SUM(E56:I56)=0,0,F56,$F$7*F56*E56,G56,$G$7*G56*E56,AND(H56,A56="Co"),$H$7*H56*E56,AND(H56,A56="Re"),$H$7*H56*E56,H56,$J$7*H56*E56,I56,$I$7*I56*E56)</f>
        <v>0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5.75" customHeight="1" x14ac:dyDescent="0.9">
      <c r="A57" s="124" t="str">
        <f>'PLANTILLA V6'!A57</f>
        <v>Hm</v>
      </c>
      <c r="B57" s="124" t="str">
        <f>'PLANTILLA V6'!B57</f>
        <v>Desarmador plano</v>
      </c>
      <c r="C57" s="125">
        <f>'PLANTILLA V6'!C57</f>
        <v>1</v>
      </c>
      <c r="D57" s="116" t="str">
        <f>'PLANTILLA V6'!D57</f>
        <v>pza</v>
      </c>
      <c r="E57" s="125">
        <v>0</v>
      </c>
      <c r="F57" s="116" t="b">
        <v>0</v>
      </c>
      <c r="G57" s="116" t="b">
        <v>0</v>
      </c>
      <c r="H57" s="116" t="b">
        <v>1</v>
      </c>
      <c r="I57" s="116" t="b">
        <v>0</v>
      </c>
      <c r="J57" s="119" cm="1">
        <f t="array" ref="J57">_xlfn.IFS(LEN(A57)&gt;2,A58,SUM(E57:I57)=0,0,F57,$F$7*F57*E57,G57,$G$7*G57*E57,AND(H57,A57="Co"),$H$7*H57*E57,AND(H57,A57="Re"),$H$7*H57*E57,H57,$J$7*H57*E57,I57,$I$7*I57*E57)</f>
        <v>0</v>
      </c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5.75" customHeight="1" x14ac:dyDescent="0.9">
      <c r="A58" s="124" t="str">
        <f>'PLANTILLA V6'!A58</f>
        <v>Hm</v>
      </c>
      <c r="B58" s="126" t="str">
        <f>'PLANTILLA V6'!B58</f>
        <v>Desarmador de cruz</v>
      </c>
      <c r="C58" s="125">
        <f>'PLANTILLA V6'!C58</f>
        <v>1</v>
      </c>
      <c r="D58" s="116" t="str">
        <f>'PLANTILLA V6'!D58</f>
        <v>pza</v>
      </c>
      <c r="E58" s="125">
        <v>0</v>
      </c>
      <c r="F58" s="116" t="b">
        <v>0</v>
      </c>
      <c r="G58" s="116" t="b">
        <v>0</v>
      </c>
      <c r="H58" s="116" t="b">
        <v>1</v>
      </c>
      <c r="I58" s="116" t="b">
        <v>0</v>
      </c>
      <c r="J58" s="119" cm="1">
        <f t="array" ref="J58">_xlfn.IFS(LEN(A58)&gt;2,A59,SUM(E58:I58)=0,0,F58,$F$7*F58*E58,G58,$G$7*G58*E58,AND(H58,A58="Co"),$H$7*H58*E58,AND(H58,A58="Re"),$H$7*H58*E58,H58,$J$7*H58*E58,I58,$I$7*I58*E58)</f>
        <v>0</v>
      </c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5.75" customHeight="1" x14ac:dyDescent="0.9">
      <c r="A59" s="124" t="str">
        <f>'PLANTILLA V6'!A59</f>
        <v>Hm</v>
      </c>
      <c r="B59" s="126" t="str">
        <f>'PLANTILLA V6'!B59</f>
        <v>Juego de puntas intercambiables para desarmador</v>
      </c>
      <c r="C59" s="125">
        <f>'PLANTILLA V6'!C59</f>
        <v>1</v>
      </c>
      <c r="D59" s="116" t="str">
        <f>'PLANTILLA V6'!D59</f>
        <v>juego</v>
      </c>
      <c r="E59" s="125">
        <v>0</v>
      </c>
      <c r="F59" s="116" t="b">
        <v>0</v>
      </c>
      <c r="G59" s="116" t="b">
        <v>0</v>
      </c>
      <c r="H59" s="116" t="b">
        <v>1</v>
      </c>
      <c r="I59" s="116" t="b">
        <v>0</v>
      </c>
      <c r="J59" s="119" cm="1">
        <f t="array" ref="J59">_xlfn.IFS(LEN(A59)&gt;2,A60,SUM(E59:I59)=0,0,F59,$F$7*F59*E59,G59,$G$7*G59*E59,AND(H59,A59="Co"),$H$7*H59*E59,AND(H59,A59="Re"),$H$7*H59*E59,H59,$J$7*H59*E59,I59,$I$7*I59*E59)</f>
        <v>0</v>
      </c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5.75" customHeight="1" x14ac:dyDescent="0.9">
      <c r="A60" s="124" t="str">
        <f>'PLANTILLA V6'!A60</f>
        <v>Hm</v>
      </c>
      <c r="B60" s="124" t="str">
        <f>'PLANTILLA V6'!B60</f>
        <v>Pinzas de punta</v>
      </c>
      <c r="C60" s="125">
        <f>'PLANTILLA V6'!C60</f>
        <v>1</v>
      </c>
      <c r="D60" s="116" t="str">
        <f>'PLANTILLA V6'!D60</f>
        <v>pza</v>
      </c>
      <c r="E60" s="125">
        <v>0</v>
      </c>
      <c r="F60" s="116" t="b">
        <v>0</v>
      </c>
      <c r="G60" s="116" t="b">
        <v>0</v>
      </c>
      <c r="H60" s="116" t="b">
        <v>1</v>
      </c>
      <c r="I60" s="116" t="b">
        <v>0</v>
      </c>
      <c r="J60" s="119" cm="1">
        <f t="array" ref="J60">_xlfn.IFS(LEN(A60)&gt;2,A61,SUM(E60:I60)=0,0,F60,$F$7*F60*E60,G60,$G$7*G60*E60,AND(H60,A60="Co"),$H$7*H60*E60,AND(H60,A60="Re"),$H$7*H60*E60,H60,$J$7*H60*E60,I60,$I$7*I60*E60)</f>
        <v>0</v>
      </c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5.75" customHeight="1" x14ac:dyDescent="0.9">
      <c r="A61" s="124" t="str">
        <f>'PLANTILLA V6'!A61</f>
        <v>Hm</v>
      </c>
      <c r="B61" s="124" t="str">
        <f>'PLANTILLA V6'!B61</f>
        <v>Pinzas de corte</v>
      </c>
      <c r="C61" s="125">
        <f>'PLANTILLA V6'!C61</f>
        <v>1</v>
      </c>
      <c r="D61" s="116" t="str">
        <f>'PLANTILLA V6'!D61</f>
        <v>pza</v>
      </c>
      <c r="E61" s="125">
        <v>0</v>
      </c>
      <c r="F61" s="116" t="b">
        <v>0</v>
      </c>
      <c r="G61" s="116" t="b">
        <v>0</v>
      </c>
      <c r="H61" s="116" t="b">
        <v>1</v>
      </c>
      <c r="I61" s="116" t="b">
        <v>0</v>
      </c>
      <c r="J61" s="119" cm="1">
        <f t="array" ref="J61">_xlfn.IFS(LEN(A61)&gt;2,A62,SUM(E61:I61)=0,0,F61,$F$7*F61*E61,G61,$G$7*G61*E61,AND(H61,A61="Co"),$H$7*H61*E61,AND(H61,A61="Re"),$H$7*H61*E61,H61,$J$7*H61*E61,I61,$I$7*I61*E61)</f>
        <v>0</v>
      </c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5.75" customHeight="1" x14ac:dyDescent="0.9">
      <c r="A62" s="124" t="str">
        <f>'PLANTILLA V6'!A62</f>
        <v>Hm</v>
      </c>
      <c r="B62" s="124" t="str">
        <f>'PLANTILLA V6'!B62</f>
        <v>Pinceles (delgado, mediano y grueso)</v>
      </c>
      <c r="C62" s="125">
        <f>'PLANTILLA V6'!C62</f>
        <v>1</v>
      </c>
      <c r="D62" s="116" t="str">
        <f>'PLANTILLA V6'!D62</f>
        <v>juego</v>
      </c>
      <c r="E62" s="125">
        <v>0</v>
      </c>
      <c r="F62" s="116" t="b">
        <v>0</v>
      </c>
      <c r="G62" s="116" t="b">
        <v>0</v>
      </c>
      <c r="H62" s="116" t="b">
        <v>1</v>
      </c>
      <c r="I62" s="116" t="b">
        <v>0</v>
      </c>
      <c r="J62" s="119" cm="1">
        <f t="array" ref="J62">_xlfn.IFS(LEN(A62)&gt;2,A63,SUM(E62:I62)=0,0,F62,$F$7*F62*E62,G62,$G$7*G62*E62,AND(H62,A62="Co"),$H$7*H62*E62,AND(H62,A62="Re"),$H$7*H62*E62,H62,$J$7*H62*E62,I62,$I$7*I62*E62)</f>
        <v>0</v>
      </c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5.75" customHeight="1" x14ac:dyDescent="0.9">
      <c r="A63" s="120">
        <f>'PLANTILLA V6'!A63</f>
        <v>0</v>
      </c>
      <c r="B63" s="116">
        <f>'PLANTILLA V6'!B63</f>
        <v>0</v>
      </c>
      <c r="C63" s="125">
        <f>'PLANTILLA V6'!C63</f>
        <v>1</v>
      </c>
      <c r="D63" s="116" t="str">
        <f>'PLANTILLA V6'!D63</f>
        <v>pza</v>
      </c>
      <c r="E63" s="125">
        <v>0</v>
      </c>
      <c r="F63" s="116" t="b">
        <v>0</v>
      </c>
      <c r="G63" s="116" t="b">
        <v>0</v>
      </c>
      <c r="H63" s="116" t="b">
        <v>0</v>
      </c>
      <c r="I63" s="116" t="b">
        <v>0</v>
      </c>
      <c r="J63" s="119" cm="1">
        <f t="array" ref="J63">_xlfn.IFS(LEN(A63)&gt;2,A64,SUM(E63:I63)=0,0,F63,$F$7*F63*E63,G63,$G$7*G63*E63,AND(H63,A63="Co"),$H$7*H63*E63,AND(H63,A63="Re"),$H$7*H63*E63,H63,$J$7*H63*E63,I63,$I$7*I63*E63)</f>
        <v>0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5.75" customHeight="1" x14ac:dyDescent="0.9">
      <c r="A64" s="120">
        <f>'PLANTILLA V6'!A64</f>
        <v>0</v>
      </c>
      <c r="B64" s="116">
        <f>'PLANTILLA V6'!B64</f>
        <v>0</v>
      </c>
      <c r="C64" s="125">
        <f>'PLANTILLA V6'!C64</f>
        <v>1</v>
      </c>
      <c r="D64" s="116" t="str">
        <f>'PLANTILLA V6'!D64</f>
        <v>pza</v>
      </c>
      <c r="E64" s="125">
        <v>0</v>
      </c>
      <c r="F64" s="116" t="b">
        <v>0</v>
      </c>
      <c r="G64" s="116" t="b">
        <v>0</v>
      </c>
      <c r="H64" s="116" t="b">
        <v>0</v>
      </c>
      <c r="I64" s="116" t="b">
        <v>0</v>
      </c>
      <c r="J64" s="119" cm="1">
        <f t="array" ref="J64">_xlfn.IFS(LEN(A64)&gt;2,A65,SUM(E64:I64)=0,0,F64,$F$7*F64*E64,G64,$G$7*G64*E64,AND(H64,A64="Co"),$H$7*H64*E64,AND(H64,A64="Re"),$H$7*H64*E64,H64,$J$7*H64*E64,I64,$I$7*I64*E64)</f>
        <v>0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5.75" customHeight="1" x14ac:dyDescent="0.9">
      <c r="A65" s="120">
        <f>'PLANTILLA V6'!A65</f>
        <v>0</v>
      </c>
      <c r="B65" s="116">
        <f>'PLANTILLA V6'!B65</f>
        <v>0</v>
      </c>
      <c r="C65" s="125">
        <f>'PLANTILLA V6'!C65</f>
        <v>1</v>
      </c>
      <c r="D65" s="116" t="str">
        <f>'PLANTILLA V6'!D65</f>
        <v>pza</v>
      </c>
      <c r="E65" s="125">
        <v>0</v>
      </c>
      <c r="F65" s="116" t="b">
        <v>0</v>
      </c>
      <c r="G65" s="116" t="b">
        <v>0</v>
      </c>
      <c r="H65" s="116" t="b">
        <v>0</v>
      </c>
      <c r="I65" s="116" t="b">
        <v>0</v>
      </c>
      <c r="J65" s="119" cm="1">
        <f t="array" ref="J65">_xlfn.IFS(LEN(A65)&gt;2,A66,SUM(E65:I65)=0,0,F65,$F$7*F65*E65,G65,$G$7*G65*E65,AND(H65,A65="Co"),$H$7*H65*E65,AND(H65,A65="Re"),$H$7*H65*E65,H65,$J$7*H65*E65,I65,$I$7*I65*E65)</f>
        <v>0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5.75" customHeight="1" x14ac:dyDescent="0.9">
      <c r="A66" s="120">
        <f>'PLANTILLA V6'!A66</f>
        <v>0</v>
      </c>
      <c r="B66" s="116">
        <f>'PLANTILLA V6'!B66</f>
        <v>0</v>
      </c>
      <c r="C66" s="125">
        <f>'PLANTILLA V6'!C66</f>
        <v>1</v>
      </c>
      <c r="D66" s="116" t="str">
        <f>'PLANTILLA V6'!D66</f>
        <v>pza</v>
      </c>
      <c r="E66" s="125">
        <v>0</v>
      </c>
      <c r="F66" s="116" t="b">
        <v>0</v>
      </c>
      <c r="G66" s="116" t="b">
        <v>0</v>
      </c>
      <c r="H66" s="116" t="b">
        <v>0</v>
      </c>
      <c r="I66" s="116" t="b">
        <v>0</v>
      </c>
      <c r="J66" s="119" cm="1">
        <f t="array" ref="J66">_xlfn.IFS(LEN(A66)&gt;2,A67,SUM(E66:I66)=0,0,F66,$F$7*F66*E66,G66,$G$7*G66*E66,AND(H66,A66="Co"),$H$7*H66*E66,AND(H66,A66="Re"),$H$7*H66*E66,H66,$J$7*H66*E66,I66,$I$7*I66*E66)</f>
        <v>0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5.75" customHeight="1" x14ac:dyDescent="0.9">
      <c r="A67" s="120">
        <f>'PLANTILLA V6'!A67</f>
        <v>0</v>
      </c>
      <c r="B67" s="116">
        <f>'PLANTILLA V6'!B67</f>
        <v>0</v>
      </c>
      <c r="C67" s="125">
        <f>'PLANTILLA V6'!C67</f>
        <v>1</v>
      </c>
      <c r="D67" s="116" t="str">
        <f>'PLANTILLA V6'!D67</f>
        <v>pza</v>
      </c>
      <c r="E67" s="125">
        <v>0</v>
      </c>
      <c r="F67" s="116" t="b">
        <v>0</v>
      </c>
      <c r="G67" s="116" t="b">
        <v>0</v>
      </c>
      <c r="H67" s="116" t="b">
        <v>0</v>
      </c>
      <c r="I67" s="116" t="b">
        <v>0</v>
      </c>
      <c r="J67" s="119" cm="1">
        <f t="array" ref="J67">_xlfn.IFS(LEN(A67)&gt;2,A68,SUM(E67:I67)=0,0,F67,$F$7*F67*E67,G67,$G$7*G67*E67,AND(H67,A67="Co"),$H$7*H67*E67,AND(H67,A67="Re"),$H$7*H67*E67,H67,$J$7*H67*E67,I67,$I$7*I67*E67)</f>
        <v>0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5.75" customHeight="1" x14ac:dyDescent="0.9">
      <c r="A68" s="120">
        <f>'PLANTILLA V6'!A68</f>
        <v>0</v>
      </c>
      <c r="B68" s="116">
        <f>'PLANTILLA V6'!B68</f>
        <v>0</v>
      </c>
      <c r="C68" s="125">
        <f>'PLANTILLA V6'!C68</f>
        <v>1</v>
      </c>
      <c r="D68" s="116" t="str">
        <f>'PLANTILLA V6'!D68</f>
        <v>pza</v>
      </c>
      <c r="E68" s="125">
        <v>0</v>
      </c>
      <c r="F68" s="116" t="b">
        <v>0</v>
      </c>
      <c r="G68" s="116" t="b">
        <v>0</v>
      </c>
      <c r="H68" s="116" t="b">
        <v>0</v>
      </c>
      <c r="I68" s="116" t="b">
        <v>0</v>
      </c>
      <c r="J68" s="119" cm="1">
        <f t="array" ref="J68">_xlfn.IFS(LEN(A68)&gt;2,A69,SUM(E68:I68)=0,0,F68,$F$7*F68*E68,G68,$G$7*G68*E68,AND(H68,A68="Co"),$H$7*H68*E68,AND(H68,A68="Re"),$H$7*H68*E68,H68,$J$7*H68*E68,I68,$I$7*I68*E68)</f>
        <v>0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5.75" customHeight="1" x14ac:dyDescent="0.9">
      <c r="A69" s="120">
        <f>'PLANTILLA V6'!A69</f>
        <v>0</v>
      </c>
      <c r="B69" s="116">
        <f>'PLANTILLA V6'!B69</f>
        <v>0</v>
      </c>
      <c r="C69" s="125">
        <f>'PLANTILLA V6'!C69</f>
        <v>1</v>
      </c>
      <c r="D69" s="116" t="str">
        <f>'PLANTILLA V6'!D69</f>
        <v>pza</v>
      </c>
      <c r="E69" s="125">
        <v>0</v>
      </c>
      <c r="F69" s="116" t="b">
        <v>0</v>
      </c>
      <c r="G69" s="116" t="b">
        <v>0</v>
      </c>
      <c r="H69" s="116" t="b">
        <v>0</v>
      </c>
      <c r="I69" s="116" t="b">
        <v>0</v>
      </c>
      <c r="J69" s="119" cm="1">
        <f t="array" ref="J69">_xlfn.IFS(LEN(A69)&gt;2,A70,SUM(E69:I69)=0,0,F69,$F$7*F69*E69,G69,$G$7*G69*E69,AND(H69,A69="Co"),$H$7*H69*E69,AND(H69,A69="Re"),$H$7*H69*E69,H69,$J$7*H69*E69,I69,$I$7*I69*E69)</f>
        <v>0</v>
      </c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5.75" customHeight="1" x14ac:dyDescent="0.9">
      <c r="A70" s="120">
        <f>'PLANTILLA V6'!A70</f>
        <v>0</v>
      </c>
      <c r="B70" s="116">
        <f>'PLANTILLA V6'!B70</f>
        <v>0</v>
      </c>
      <c r="C70" s="125">
        <f>'PLANTILLA V6'!C70</f>
        <v>1</v>
      </c>
      <c r="D70" s="116" t="str">
        <f>'PLANTILLA V6'!D70</f>
        <v>pza</v>
      </c>
      <c r="E70" s="125">
        <v>0</v>
      </c>
      <c r="F70" s="116" t="b">
        <v>0</v>
      </c>
      <c r="G70" s="116" t="b">
        <v>0</v>
      </c>
      <c r="H70" s="116" t="b">
        <v>0</v>
      </c>
      <c r="I70" s="116" t="b">
        <v>0</v>
      </c>
      <c r="J70" s="119" cm="1">
        <f t="array" ref="J70">_xlfn.IFS(LEN(A70)&gt;2,A71,SUM(E70:I70)=0,0,F70,$F$7*F70*E70,G70,$G$7*G70*E70,AND(H70,A70="Co"),$H$7*H70*E70,AND(H70,A70="Re"),$H$7*H70*E70,H70,$J$7*H70*E70,I70,$I$7*I70*E70)</f>
        <v>0</v>
      </c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5.75" customHeight="1" x14ac:dyDescent="0.9">
      <c r="A71" s="120">
        <f>'PLANTILLA V6'!A71</f>
        <v>0</v>
      </c>
      <c r="B71" s="116">
        <f>'PLANTILLA V6'!B71</f>
        <v>0</v>
      </c>
      <c r="C71" s="125">
        <f>'PLANTILLA V6'!C71</f>
        <v>1</v>
      </c>
      <c r="D71" s="116" t="str">
        <f>'PLANTILLA V6'!D71</f>
        <v>pza</v>
      </c>
      <c r="E71" s="125">
        <v>0</v>
      </c>
      <c r="F71" s="116" t="b">
        <v>0</v>
      </c>
      <c r="G71" s="116" t="b">
        <v>0</v>
      </c>
      <c r="H71" s="116" t="b">
        <v>0</v>
      </c>
      <c r="I71" s="116" t="b">
        <v>0</v>
      </c>
      <c r="J71" s="119" cm="1">
        <f t="array" ref="J71">_xlfn.IFS(LEN(A71)&gt;2,A72,SUM(E71:I71)=0,0,F71,$F$7*F71*E71,G71,$G$7*G71*E71,AND(H71,A71="Co"),$H$7*H71*E71,AND(H71,A71="Re"),$H$7*H71*E71,H71,$J$7*H71*E71,I71,$I$7*I71*E71)</f>
        <v>0</v>
      </c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5.75" customHeight="1" x14ac:dyDescent="0.9">
      <c r="A72" s="120">
        <f>'PLANTILLA V6'!A72</f>
        <v>0</v>
      </c>
      <c r="B72" s="116">
        <f>'PLANTILLA V6'!B72</f>
        <v>0</v>
      </c>
      <c r="C72" s="125">
        <f>'PLANTILLA V6'!C72</f>
        <v>1</v>
      </c>
      <c r="D72" s="116" t="str">
        <f>'PLANTILLA V6'!D72</f>
        <v>pza</v>
      </c>
      <c r="E72" s="125">
        <v>0</v>
      </c>
      <c r="F72" s="116" t="b">
        <v>0</v>
      </c>
      <c r="G72" s="116" t="b">
        <v>0</v>
      </c>
      <c r="H72" s="116" t="b">
        <v>0</v>
      </c>
      <c r="I72" s="116" t="b">
        <v>0</v>
      </c>
      <c r="J72" s="119" cm="1">
        <f t="array" ref="J72">_xlfn.IFS(LEN(A72)&gt;2,A73,SUM(E72:I72)=0,0,F72,$F$7*F72*E72,G72,$G$7*G72*E72,AND(H72,A72="Co"),$H$7*H72*E72,AND(H72,A72="Re"),$H$7*H72*E72,H72,$J$7*H72*E72,I72,$I$7*I72*E72)</f>
        <v>0</v>
      </c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5.75" customHeight="1" x14ac:dyDescent="0.9">
      <c r="A73" s="120">
        <f>'PLANTILLA V6'!A73</f>
        <v>0</v>
      </c>
      <c r="B73" s="116">
        <f>'PLANTILLA V6'!B73</f>
        <v>0</v>
      </c>
      <c r="C73" s="125">
        <f>'PLANTILLA V6'!C73</f>
        <v>1</v>
      </c>
      <c r="D73" s="116" t="str">
        <f>'PLANTILLA V6'!D73</f>
        <v>pza</v>
      </c>
      <c r="E73" s="125">
        <v>0</v>
      </c>
      <c r="F73" s="116" t="b">
        <v>0</v>
      </c>
      <c r="G73" s="116" t="b">
        <v>0</v>
      </c>
      <c r="H73" s="116" t="b">
        <v>0</v>
      </c>
      <c r="I73" s="116" t="b">
        <v>0</v>
      </c>
      <c r="J73" s="119" cm="1">
        <f t="array" ref="J73">_xlfn.IFS(LEN(A73)&gt;2,A74,SUM(E73:I73)=0,0,F73,$F$7*F73*E73,G73,$G$7*G73*E73,AND(H73,A73="Co"),$H$7*H73*E73,AND(H73,A73="Re"),$H$7*H73*E73,H73,$J$7*H73*E73,I73,$I$7*I73*E73)</f>
        <v>0</v>
      </c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5.75" customHeight="1" x14ac:dyDescent="0.9">
      <c r="A74" s="120">
        <f>'PLANTILLA V6'!A74</f>
        <v>0</v>
      </c>
      <c r="B74" s="116">
        <f>'PLANTILLA V6'!B74</f>
        <v>0</v>
      </c>
      <c r="C74" s="125">
        <f>'PLANTILLA V6'!C74</f>
        <v>1</v>
      </c>
      <c r="D74" s="116" t="str">
        <f>'PLANTILLA V6'!D74</f>
        <v>pza</v>
      </c>
      <c r="E74" s="125">
        <v>0</v>
      </c>
      <c r="F74" s="116" t="b">
        <v>0</v>
      </c>
      <c r="G74" s="116" t="b">
        <v>0</v>
      </c>
      <c r="H74" s="116" t="b">
        <v>0</v>
      </c>
      <c r="I74" s="116" t="b">
        <v>0</v>
      </c>
      <c r="J74" s="119" cm="1">
        <f t="array" ref="J74">_xlfn.IFS(LEN(A74)&gt;2,A75,SUM(E74:I74)=0,0,F74,$F$7*F74*E74,G74,$G$7*G74*E74,AND(H74,A74="Co"),$H$7*H74*E74,AND(H74,A74="Re"),$H$7*H74*E74,H74,$J$7*H74*E74,I74,$I$7*I74*E74)</f>
        <v>0</v>
      </c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5.75" customHeight="1" x14ac:dyDescent="0.9">
      <c r="A75" s="120">
        <f>'PLANTILLA V6'!A75</f>
        <v>0</v>
      </c>
      <c r="B75" s="116">
        <f>'PLANTILLA V6'!B75</f>
        <v>0</v>
      </c>
      <c r="C75" s="125">
        <f>'PLANTILLA V6'!C75</f>
        <v>1</v>
      </c>
      <c r="D75" s="116" t="str">
        <f>'PLANTILLA V6'!D75</f>
        <v>pza</v>
      </c>
      <c r="E75" s="125">
        <v>0</v>
      </c>
      <c r="F75" s="116" t="b">
        <v>0</v>
      </c>
      <c r="G75" s="116" t="b">
        <v>0</v>
      </c>
      <c r="H75" s="116" t="b">
        <v>0</v>
      </c>
      <c r="I75" s="116" t="b">
        <v>0</v>
      </c>
      <c r="J75" s="119" cm="1">
        <f t="array" ref="J75">_xlfn.IFS(LEN(A75)&gt;2,A76,SUM(E75:I75)=0,0,F75,$F$7*F75*E75,G75,$G$7*G75*E75,AND(H75,A75="Co"),$H$7*H75*E75,AND(H75,A75="Re"),$H$7*H75*E75,H75,$J$7*H75*E75,I75,$I$7*I75*E75)</f>
        <v>0</v>
      </c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5.75" customHeight="1" x14ac:dyDescent="0.9">
      <c r="A76" s="120">
        <f>'PLANTILLA V6'!A76</f>
        <v>0</v>
      </c>
      <c r="B76" s="116">
        <f>'PLANTILLA V6'!B76</f>
        <v>0</v>
      </c>
      <c r="C76" s="125">
        <f>'PLANTILLA V6'!C76</f>
        <v>1</v>
      </c>
      <c r="D76" s="116" t="str">
        <f>'PLANTILLA V6'!D76</f>
        <v>pza</v>
      </c>
      <c r="E76" s="125">
        <v>0</v>
      </c>
      <c r="F76" s="116" t="b">
        <v>0</v>
      </c>
      <c r="G76" s="116" t="b">
        <v>0</v>
      </c>
      <c r="H76" s="116" t="b">
        <v>0</v>
      </c>
      <c r="I76" s="116" t="b">
        <v>0</v>
      </c>
      <c r="J76" s="119" cm="1">
        <f t="array" ref="J76">_xlfn.IFS(LEN(A76)&gt;2,A77,SUM(E76:I76)=0,0,F76,$F$7*F76*E76,G76,$G$7*G76*E76,AND(H76,A76="Co"),$H$7*H76*E76,AND(H76,A76="Re"),$H$7*H76*E76,H76,$J$7*H76*E76,I76,$I$7*I76*E76)</f>
        <v>0</v>
      </c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5.75" customHeight="1" x14ac:dyDescent="0.9">
      <c r="A77" s="171" t="str">
        <f>'PLANTILLA V6'!A77</f>
        <v>Electricidad y Electrónica</v>
      </c>
      <c r="B77" s="141"/>
      <c r="C77" s="125">
        <f>'PLANTILLA V6'!C77</f>
        <v>0</v>
      </c>
      <c r="D77" s="116">
        <f>'PLANTILLA V6'!D77</f>
        <v>0</v>
      </c>
      <c r="E77" s="125">
        <v>0</v>
      </c>
      <c r="F77" s="116" t="b">
        <v>0</v>
      </c>
      <c r="G77" s="116" t="b">
        <v>0</v>
      </c>
      <c r="H77" s="116" t="b">
        <v>0</v>
      </c>
      <c r="I77" s="116" t="b">
        <v>0</v>
      </c>
      <c r="J77" s="123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5.75" customHeight="1" x14ac:dyDescent="0.9">
      <c r="A78" s="124" t="str">
        <f>'PLANTILLA V6'!A78</f>
        <v>EE</v>
      </c>
      <c r="B78" s="124" t="str">
        <f>'PLANTILLA V6'!B78</f>
        <v>Juego de 10 cables tipo caiman- caiman</v>
      </c>
      <c r="C78" s="125">
        <f>'PLANTILLA V6'!C78</f>
        <v>1</v>
      </c>
      <c r="D78" s="116" t="str">
        <f>'PLANTILLA V6'!D78</f>
        <v>juego</v>
      </c>
      <c r="E78" s="125">
        <v>0</v>
      </c>
      <c r="F78" s="116" t="b">
        <v>0</v>
      </c>
      <c r="G78" s="116" t="b">
        <v>0</v>
      </c>
      <c r="H78" s="116" t="b">
        <v>1</v>
      </c>
      <c r="I78" s="116" t="b">
        <v>0</v>
      </c>
      <c r="J78" s="119" cm="1">
        <f t="array" ref="J78">_xlfn.IFS(LEN(A78)&gt;2,A79,SUM(E78:I78)=0,0,F78,$F$7*F78*E78,G78,$G$7*G78*E78,AND(H78,A78="Co"),$H$7*H78*E78,AND(H78,A78="Re"),$H$7*H78*E78,H78,$J$7*H78*E78,I78,$I$7*I78*E78)</f>
        <v>0</v>
      </c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5.75" customHeight="1" x14ac:dyDescent="0.9">
      <c r="A79" s="124" t="str">
        <f>'PLANTILLA V6'!A79</f>
        <v>EE</v>
      </c>
      <c r="B79" s="124" t="str">
        <f>'PLANTILLA V6'!B79</f>
        <v>Juegos de jumpers macho - hembra</v>
      </c>
      <c r="C79" s="125">
        <f>'PLANTILLA V6'!C79</f>
        <v>1</v>
      </c>
      <c r="D79" s="116" t="str">
        <f>'PLANTILLA V6'!D79</f>
        <v>juego</v>
      </c>
      <c r="E79" s="125">
        <v>0</v>
      </c>
      <c r="F79" s="116" t="b">
        <v>0</v>
      </c>
      <c r="G79" s="116" t="b">
        <v>0</v>
      </c>
      <c r="H79" s="116" t="b">
        <v>1</v>
      </c>
      <c r="I79" s="116" t="b">
        <v>0</v>
      </c>
      <c r="J79" s="119" cm="1">
        <f t="array" ref="J79">_xlfn.IFS(LEN(A79)&gt;2,A80,SUM(E79:I79)=0,0,F79,$F$7*F79*E79,G79,$G$7*G79*E79,AND(H79,A79="Co"),$H$7*H79*E79,AND(H79,A79="Re"),$H$7*H79*E79,H79,$J$7*H79*E79,I79,$I$7*I79*E79)</f>
        <v>0</v>
      </c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5.75" customHeight="1" x14ac:dyDescent="0.9">
      <c r="A80" s="124" t="str">
        <f>'PLANTILLA V6'!A80</f>
        <v>EE</v>
      </c>
      <c r="B80" s="124" t="str">
        <f>'PLANTILLA V6'!B80</f>
        <v xml:space="preserve">Juegos de jumpers macho - macho </v>
      </c>
      <c r="C80" s="125">
        <f>'PLANTILLA V6'!C80</f>
        <v>1</v>
      </c>
      <c r="D80" s="116" t="str">
        <f>'PLANTILLA V6'!D80</f>
        <v>juego</v>
      </c>
      <c r="E80" s="125">
        <v>0</v>
      </c>
      <c r="F80" s="116" t="b">
        <v>0</v>
      </c>
      <c r="G80" s="116" t="b">
        <v>0</v>
      </c>
      <c r="H80" s="116" t="b">
        <v>1</v>
      </c>
      <c r="I80" s="116" t="b">
        <v>0</v>
      </c>
      <c r="J80" s="119" cm="1">
        <f t="array" ref="J80">_xlfn.IFS(LEN(A80)&gt;2,A81,SUM(E80:I80)=0,0,F80,$F$7*F80*E80,G80,$G$7*G80*E80,AND(H80,A80="Co"),$H$7*H80*E80,AND(H80,A80="Re"),$H$7*H80*E80,H80,$J$7*H80*E80,I80,$I$7*I80*E80)</f>
        <v>0</v>
      </c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5.75" customHeight="1" x14ac:dyDescent="0.9">
      <c r="A81" s="124" t="str">
        <f>'PLANTILLA V6'!A81</f>
        <v>EE</v>
      </c>
      <c r="B81" s="124" t="str">
        <f>'PLANTILLA V6'!B81</f>
        <v>Juegos de jumpers hembra - hembra</v>
      </c>
      <c r="C81" s="125">
        <f>'PLANTILLA V6'!C81</f>
        <v>1</v>
      </c>
      <c r="D81" s="116" t="str">
        <f>'PLANTILLA V6'!D81</f>
        <v>juego</v>
      </c>
      <c r="E81" s="125">
        <v>0</v>
      </c>
      <c r="F81" s="116" t="b">
        <v>0</v>
      </c>
      <c r="G81" s="116" t="b">
        <v>0</v>
      </c>
      <c r="H81" s="116" t="b">
        <v>1</v>
      </c>
      <c r="I81" s="116" t="b">
        <v>0</v>
      </c>
      <c r="J81" s="119" cm="1">
        <f t="array" ref="J81">_xlfn.IFS(LEN(A81)&gt;2,A82,SUM(E81:I81)=0,0,F81,$F$7*F81*E81,G81,$G$7*G81*E81,AND(H81,A81="Co"),$H$7*H81*E81,AND(H81,A81="Re"),$H$7*H81*E81,H81,$J$7*H81*E81,I81,$I$7*I81*E81)</f>
        <v>0</v>
      </c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5.75" customHeight="1" x14ac:dyDescent="0.9">
      <c r="A82" s="124" t="str">
        <f>'PLANTILLA V6'!A82</f>
        <v>EE</v>
      </c>
      <c r="B82" s="124" t="str">
        <f>'PLANTILLA V6'!B82</f>
        <v>Motor DC de 3V</v>
      </c>
      <c r="C82" s="125">
        <f>'PLANTILLA V6'!C82</f>
        <v>1</v>
      </c>
      <c r="D82" s="116" t="str">
        <f>'PLANTILLA V6'!D82</f>
        <v>pza</v>
      </c>
      <c r="E82" s="125">
        <v>0</v>
      </c>
      <c r="F82" s="116" t="b">
        <v>0</v>
      </c>
      <c r="G82" s="116" t="b">
        <v>0</v>
      </c>
      <c r="H82" s="116" t="b">
        <v>1</v>
      </c>
      <c r="I82" s="116" t="b">
        <v>0</v>
      </c>
      <c r="J82" s="119" cm="1">
        <f t="array" ref="J82">_xlfn.IFS(LEN(A82)&gt;2,A83,SUM(E82:I82)=0,0,F82,$F$7*F82*E82,G82,$G$7*G82*E82,AND(H82,A82="Co"),$H$7*H82*E82,AND(H82,A82="Re"),$H$7*H82*E82,H82,$J$7*H82*E82,I82,$I$7*I82*E82)</f>
        <v>0</v>
      </c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5.75" customHeight="1" x14ac:dyDescent="0.9">
      <c r="A83" s="124" t="str">
        <f>'PLANTILLA V6'!A83</f>
        <v>EE</v>
      </c>
      <c r="B83" s="124" t="str">
        <f>'PLANTILLA V6'!B83</f>
        <v>Motor DC de 5V</v>
      </c>
      <c r="C83" s="125">
        <f>'PLANTILLA V6'!C83</f>
        <v>1</v>
      </c>
      <c r="D83" s="116" t="str">
        <f>'PLANTILLA V6'!D83</f>
        <v>pza</v>
      </c>
      <c r="E83" s="125">
        <v>0</v>
      </c>
      <c r="F83" s="116" t="b">
        <v>0</v>
      </c>
      <c r="G83" s="116" t="b">
        <v>0</v>
      </c>
      <c r="H83" s="116" t="b">
        <v>1</v>
      </c>
      <c r="I83" s="116" t="b">
        <v>0</v>
      </c>
      <c r="J83" s="119" cm="1">
        <f t="array" ref="J83">_xlfn.IFS(LEN(A83)&gt;2,A84,SUM(E83:I83)=0,0,F83,$F$7*F83*E83,G83,$G$7*G83*E83,AND(H83,A83="Co"),$H$7*H83*E83,AND(H83,A83="Re"),$H$7*H83*E83,H83,$J$7*H83*E83,I83,$I$7*I83*E83)</f>
        <v>0</v>
      </c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5.75" customHeight="1" x14ac:dyDescent="0.9">
      <c r="A84" s="124" t="str">
        <f>'PLANTILLA V6'!A84</f>
        <v>EE</v>
      </c>
      <c r="B84" s="124" t="str">
        <f>'PLANTILLA V6'!B84</f>
        <v>Protoboard de 830 puntos</v>
      </c>
      <c r="C84" s="125">
        <f>'PLANTILLA V6'!C84</f>
        <v>1</v>
      </c>
      <c r="D84" s="116" t="str">
        <f>'PLANTILLA V6'!D84</f>
        <v>pza</v>
      </c>
      <c r="E84" s="125">
        <v>0</v>
      </c>
      <c r="F84" s="116" t="b">
        <v>0</v>
      </c>
      <c r="G84" s="116" t="b">
        <v>0</v>
      </c>
      <c r="H84" s="116" t="b">
        <v>1</v>
      </c>
      <c r="I84" s="116" t="b">
        <v>0</v>
      </c>
      <c r="J84" s="119" cm="1">
        <f t="array" ref="J84">_xlfn.IFS(LEN(A84)&gt;2,A85,SUM(E84:I84)=0,0,F84,$F$7*F84*E84,G84,$G$7*G84*E84,AND(H84,A84="Co"),$H$7*H84*E84,AND(H84,A84="Re"),$H$7*H84*E84,H84,$J$7*H84*E84,I84,$I$7*I84*E84)</f>
        <v>0</v>
      </c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5.75" customHeight="1" x14ac:dyDescent="0.9">
      <c r="A85" s="124" t="str">
        <f>'PLANTILLA V6'!A85</f>
        <v>EE</v>
      </c>
      <c r="B85" s="124" t="str">
        <f>'PLANTILLA V6'!B85</f>
        <v>Led de color blanco</v>
      </c>
      <c r="C85" s="125">
        <f>'PLANTILLA V6'!C85</f>
        <v>1</v>
      </c>
      <c r="D85" s="116" t="str">
        <f>'PLANTILLA V6'!D85</f>
        <v>pza</v>
      </c>
      <c r="E85" s="125">
        <v>0</v>
      </c>
      <c r="F85" s="116" t="b">
        <v>0</v>
      </c>
      <c r="G85" s="116" t="b">
        <v>0</v>
      </c>
      <c r="H85" s="116" t="b">
        <v>0</v>
      </c>
      <c r="I85" s="116" t="b">
        <v>0</v>
      </c>
      <c r="J85" s="119" cm="1">
        <f t="array" ref="J85">_xlfn.IFS(LEN(A85)&gt;2,A86,SUM(E85:I85)=0,0,F85,$F$7*F85*E85,G85,$G$7*G85*E85,AND(H85,A85="Co"),$H$7*H85*E85,AND(H85,A85="Re"),$H$7*H85*E85,H85,$J$7*H85*E85,I85,$I$7*I85*E85)</f>
        <v>0</v>
      </c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5.75" customHeight="1" x14ac:dyDescent="0.9">
      <c r="A86" s="124" t="str">
        <f>'PLANTILLA V6'!A86</f>
        <v>EE</v>
      </c>
      <c r="B86" s="126" t="str">
        <f>'PLANTILLA V6'!B86</f>
        <v>Led de color verde</v>
      </c>
      <c r="C86" s="125">
        <f>'PLANTILLA V6'!C86</f>
        <v>1</v>
      </c>
      <c r="D86" s="116" t="str">
        <f>'PLANTILLA V6'!D86</f>
        <v>pza</v>
      </c>
      <c r="E86" s="125">
        <v>0</v>
      </c>
      <c r="F86" s="116" t="b">
        <v>0</v>
      </c>
      <c r="G86" s="116" t="b">
        <v>0</v>
      </c>
      <c r="H86" s="116" t="b">
        <v>0</v>
      </c>
      <c r="I86" s="116" t="b">
        <v>0</v>
      </c>
      <c r="J86" s="119" cm="1">
        <f t="array" ref="J86">_xlfn.IFS(LEN(A86)&gt;2,A87,SUM(E86:I86)=0,0,F86,$F$7*F86*E86,G86,$G$7*G86*E86,AND(H86,A86="Co"),$H$7*H86*E86,AND(H86,A86="Re"),$H$7*H86*E86,H86,$J$7*H86*E86,I86,$I$7*I86*E86)</f>
        <v>0</v>
      </c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5.75" customHeight="1" x14ac:dyDescent="0.9">
      <c r="A87" s="124" t="str">
        <f>'PLANTILLA V6'!A87</f>
        <v>EE</v>
      </c>
      <c r="B87" s="126" t="str">
        <f>'PLANTILLA V6'!B87</f>
        <v>Led de color amarillo (ámbar)</v>
      </c>
      <c r="C87" s="125">
        <f>'PLANTILLA V6'!C87</f>
        <v>1</v>
      </c>
      <c r="D87" s="116" t="str">
        <f>'PLANTILLA V6'!D87</f>
        <v>pza</v>
      </c>
      <c r="E87" s="125">
        <v>0</v>
      </c>
      <c r="F87" s="116" t="b">
        <v>0</v>
      </c>
      <c r="G87" s="116" t="b">
        <v>0</v>
      </c>
      <c r="H87" s="116" t="b">
        <v>0</v>
      </c>
      <c r="I87" s="116" t="b">
        <v>0</v>
      </c>
      <c r="J87" s="119" cm="1">
        <f t="array" ref="J87">_xlfn.IFS(LEN(A87)&gt;2,A88,SUM(E87:I87)=0,0,F87,$F$7*F87*E87,G87,$G$7*G87*E87,AND(H87,A87="Co"),$H$7*H87*E87,AND(H87,A87="Re"),$H$7*H87*E87,H87,$J$7*H87*E87,I87,$I$7*I87*E87)</f>
        <v>0</v>
      </c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5.75" customHeight="1" x14ac:dyDescent="0.9">
      <c r="A88" s="124" t="str">
        <f>'PLANTILLA V6'!A88</f>
        <v>EE</v>
      </c>
      <c r="B88" s="124" t="str">
        <f>'PLANTILLA V6'!B88</f>
        <v>Led de color rojo</v>
      </c>
      <c r="C88" s="125">
        <f>'PLANTILLA V6'!C88</f>
        <v>1</v>
      </c>
      <c r="D88" s="116" t="str">
        <f>'PLANTILLA V6'!D88</f>
        <v>pza</v>
      </c>
      <c r="E88" s="125">
        <v>0</v>
      </c>
      <c r="F88" s="116" t="b">
        <v>0</v>
      </c>
      <c r="G88" s="116" t="b">
        <v>0</v>
      </c>
      <c r="H88" s="116" t="b">
        <v>0</v>
      </c>
      <c r="I88" s="116" t="b">
        <v>0</v>
      </c>
      <c r="J88" s="119" cm="1">
        <f t="array" ref="J88">_xlfn.IFS(LEN(A88)&gt;2,A89,SUM(E88:I88)=0,0,F88,$F$7*F88*E88,G88,$G$7*G88*E88,AND(H88,A88="Co"),$H$7*H88*E88,AND(H88,A88="Re"),$H$7*H88*E88,H88,$J$7*H88*E88,I88,$I$7*I88*E88)</f>
        <v>0</v>
      </c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5.75" customHeight="1" x14ac:dyDescent="0.9">
      <c r="A89" s="124" t="str">
        <f>'PLANTILLA V6'!A89</f>
        <v>EE</v>
      </c>
      <c r="B89" s="124" t="str">
        <f>'PLANTILLA V6'!B89</f>
        <v xml:space="preserve">Resistencia de 330 ohms </v>
      </c>
      <c r="C89" s="125">
        <f>'PLANTILLA V6'!C89</f>
        <v>1</v>
      </c>
      <c r="D89" s="116" t="str">
        <f>'PLANTILLA V6'!D89</f>
        <v>pza</v>
      </c>
      <c r="E89" s="125">
        <v>0</v>
      </c>
      <c r="F89" s="116" t="b">
        <v>0</v>
      </c>
      <c r="G89" s="116" t="b">
        <v>0</v>
      </c>
      <c r="H89" s="116" t="b">
        <v>0</v>
      </c>
      <c r="I89" s="116" t="b">
        <v>0</v>
      </c>
      <c r="J89" s="119" cm="1">
        <f t="array" ref="J89">_xlfn.IFS(LEN(A89)&gt;2,A90,SUM(E89:I89)=0,0,F89,$F$7*F89*E89,G89,$G$7*G89*E89,AND(H89,A89="Co"),$H$7*H89*E89,AND(H89,A89="Re"),$H$7*H89*E89,H89,$J$7*H89*E89,I89,$I$7*I89*E89)</f>
        <v>0</v>
      </c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5.75" customHeight="1" x14ac:dyDescent="0.9">
      <c r="A90" s="124" t="str">
        <f>'PLANTILLA V6'!A90</f>
        <v>EE</v>
      </c>
      <c r="B90" s="124" t="str">
        <f>'PLANTILLA V6'!B90</f>
        <v>Resistencia de 1K ohms</v>
      </c>
      <c r="C90" s="125">
        <f>'PLANTILLA V6'!C90</f>
        <v>1</v>
      </c>
      <c r="D90" s="116" t="str">
        <f>'PLANTILLA V6'!D90</f>
        <v>pza</v>
      </c>
      <c r="E90" s="125">
        <v>0</v>
      </c>
      <c r="F90" s="116" t="b">
        <v>0</v>
      </c>
      <c r="G90" s="116" t="b">
        <v>0</v>
      </c>
      <c r="H90" s="116" t="b">
        <v>0</v>
      </c>
      <c r="I90" s="116" t="b">
        <v>0</v>
      </c>
      <c r="J90" s="119" cm="1">
        <f t="array" ref="J90">_xlfn.IFS(LEN(A90)&gt;2,A91,SUM(E90:I90)=0,0,F90,$F$7*F90*E90,G90,$G$7*G90*E90,AND(H90,A90="Co"),$H$7*H90*E90,AND(H90,A90="Re"),$H$7*H90*E90,H90,$J$7*H90*E90,I90,$I$7*I90*E90)</f>
        <v>0</v>
      </c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5.75" customHeight="1" x14ac:dyDescent="0.9">
      <c r="A91" s="124" t="str">
        <f>'PLANTILLA V6'!A91</f>
        <v>EE</v>
      </c>
      <c r="B91" s="124" t="str">
        <f>'PLANTILLA V6'!B91</f>
        <v xml:space="preserve">Cinta de aislar color negro </v>
      </c>
      <c r="C91" s="125">
        <f>'PLANTILLA V6'!C91</f>
        <v>1</v>
      </c>
      <c r="D91" s="116" t="str">
        <f>'PLANTILLA V6'!D91</f>
        <v>rollo</v>
      </c>
      <c r="E91" s="125">
        <v>0</v>
      </c>
      <c r="F91" s="116" t="b">
        <v>0</v>
      </c>
      <c r="G91" s="116" t="b">
        <v>0</v>
      </c>
      <c r="H91" s="116" t="b">
        <v>0</v>
      </c>
      <c r="I91" s="116" t="b">
        <v>1</v>
      </c>
      <c r="J91" s="119" cm="1">
        <f t="array" ref="J91">_xlfn.IFS(LEN(A91)&gt;2,A92,SUM(E91:I91)=0,0,F91,$F$7*F91*E91,G91,$G$7*G91*E91,AND(H91,A91="Co"),$H$7*H91*E91,AND(H91,A91="Re"),$H$7*H91*E91,H91,$J$7*H91*E91,I91,$I$7*I91*E91)</f>
        <v>0</v>
      </c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5.75" customHeight="1" x14ac:dyDescent="0.9">
      <c r="A92" s="124" t="str">
        <f>'PLANTILLA V6'!A92</f>
        <v>EE</v>
      </c>
      <c r="B92" s="124" t="str">
        <f>'PLANTILLA V6'!B92</f>
        <v xml:space="preserve">Cinta de aislar color rojo </v>
      </c>
      <c r="C92" s="125">
        <f>'PLANTILLA V6'!C92</f>
        <v>1</v>
      </c>
      <c r="D92" s="116" t="str">
        <f>'PLANTILLA V6'!D92</f>
        <v>rollo</v>
      </c>
      <c r="E92" s="125">
        <v>0</v>
      </c>
      <c r="F92" s="116" t="b">
        <v>0</v>
      </c>
      <c r="G92" s="116" t="b">
        <v>0</v>
      </c>
      <c r="H92" s="116" t="b">
        <v>0</v>
      </c>
      <c r="I92" s="116" t="b">
        <v>1</v>
      </c>
      <c r="J92" s="119" cm="1">
        <f t="array" ref="J92">_xlfn.IFS(LEN(A92)&gt;2,A93,SUM(E92:I92)=0,0,F92,$F$7*F92*E92,G92,$G$7*G92*E92,AND(H92,A92="Co"),$H$7*H92*E92,AND(H92,A92="Re"),$H$7*H92*E92,H92,$J$7*H92*E92,I92,$I$7*I92*E92)</f>
        <v>0</v>
      </c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5.75" customHeight="1" x14ac:dyDescent="0.9">
      <c r="A93" s="124" t="str">
        <f>'PLANTILLA V6'!A93</f>
        <v>EE</v>
      </c>
      <c r="B93" s="124" t="str">
        <f>'PLANTILLA V6'!B93</f>
        <v>Push button</v>
      </c>
      <c r="C93" s="125">
        <f>'PLANTILLA V6'!C93</f>
        <v>1</v>
      </c>
      <c r="D93" s="116" t="str">
        <f>'PLANTILLA V6'!D93</f>
        <v>pza</v>
      </c>
      <c r="E93" s="125">
        <v>0</v>
      </c>
      <c r="F93" s="116" t="b">
        <v>0</v>
      </c>
      <c r="G93" s="116" t="b">
        <v>0</v>
      </c>
      <c r="H93" s="116" t="b">
        <v>0</v>
      </c>
      <c r="I93" s="116" t="b">
        <v>0</v>
      </c>
      <c r="J93" s="119" cm="1">
        <f t="array" ref="J93">_xlfn.IFS(LEN(A93)&gt;2,A94,SUM(E93:I93)=0,0,F93,$F$7*F93*E93,G93,$G$7*G93*E93,AND(H93,A93="Co"),$H$7*H93*E93,AND(H93,A93="Re"),$H$7*H93*E93,H93,$J$7*H93*E93,I93,$I$7*I93*E93)</f>
        <v>0</v>
      </c>
      <c r="K93" s="122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5.75" customHeight="1" x14ac:dyDescent="0.9">
      <c r="A94" s="124" t="str">
        <f>'PLANTILLA V6'!A94</f>
        <v>EE</v>
      </c>
      <c r="B94" s="124" t="str">
        <f>'PLANTILLA V6'!B94</f>
        <v>Cautín</v>
      </c>
      <c r="C94" s="125">
        <f>'PLANTILLA V6'!C94</f>
        <v>1</v>
      </c>
      <c r="D94" s="116" t="str">
        <f>'PLANTILLA V6'!D94</f>
        <v>pza</v>
      </c>
      <c r="E94" s="125">
        <v>0</v>
      </c>
      <c r="F94" s="116" t="b">
        <v>0</v>
      </c>
      <c r="G94" s="116" t="b">
        <v>0</v>
      </c>
      <c r="H94" s="116" t="b">
        <v>0</v>
      </c>
      <c r="I94" s="116" t="b">
        <v>0</v>
      </c>
      <c r="J94" s="119" cm="1">
        <f t="array" ref="J94">_xlfn.IFS(LEN(A94)&gt;2,A95,SUM(E94:I94)=0,0,F94,$F$7*F94*E94,G94,$G$7*G94*E94,AND(H94,A94="Co"),$H$7*H94*E94,AND(H94,A94="Re"),$H$7*H94*E94,H94,$J$7*H94*E94,I94,$I$7*I94*E94)</f>
        <v>0</v>
      </c>
      <c r="K94" s="122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5.75" customHeight="1" x14ac:dyDescent="0.9">
      <c r="A95" s="124" t="str">
        <f>'PLANTILLA V6'!A95</f>
        <v>EE</v>
      </c>
      <c r="B95" s="124" t="str">
        <f>'PLANTILLA V6'!B95</f>
        <v>Soldadura eléctronica</v>
      </c>
      <c r="C95" s="125">
        <f>'PLANTILLA V6'!C95</f>
        <v>1</v>
      </c>
      <c r="D95" s="116" t="str">
        <f>'PLANTILLA V6'!D95</f>
        <v>pza</v>
      </c>
      <c r="E95" s="125">
        <v>0</v>
      </c>
      <c r="F95" s="116" t="b">
        <v>0</v>
      </c>
      <c r="G95" s="116" t="b">
        <v>0</v>
      </c>
      <c r="H95" s="116" t="b">
        <v>0</v>
      </c>
      <c r="I95" s="116" t="b">
        <v>0</v>
      </c>
      <c r="J95" s="119" cm="1">
        <f t="array" ref="J95">_xlfn.IFS(LEN(A95)&gt;2,A96,SUM(E95:I95)=0,0,F95,$F$7*F95*E95,G95,$G$7*G95*E95,AND(H95,A95="Co"),$H$7*H95*E95,AND(H95,A95="Re"),$H$7*H95*E95,H95,$J$7*H95*E95,I95,$I$7*I95*E95)</f>
        <v>0</v>
      </c>
      <c r="K95" s="122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5.75" customHeight="1" x14ac:dyDescent="0.9">
      <c r="A96" s="124" t="str">
        <f>'PLANTILLA V6'!A96</f>
        <v>EE</v>
      </c>
      <c r="B96" s="124" t="str">
        <f>'PLANTILLA V6'!B96</f>
        <v>Pasta para soldar</v>
      </c>
      <c r="C96" s="125">
        <f>'PLANTILLA V6'!C96</f>
        <v>1</v>
      </c>
      <c r="D96" s="116" t="str">
        <f>'PLANTILLA V6'!D96</f>
        <v>pza</v>
      </c>
      <c r="E96" s="125">
        <v>0</v>
      </c>
      <c r="F96" s="116" t="b">
        <v>0</v>
      </c>
      <c r="G96" s="116" t="b">
        <v>0</v>
      </c>
      <c r="H96" s="116" t="b">
        <v>0</v>
      </c>
      <c r="I96" s="116" t="b">
        <v>0</v>
      </c>
      <c r="J96" s="119" cm="1">
        <f t="array" ref="J96">_xlfn.IFS(LEN(A96)&gt;2,A97,SUM(E96:I96)=0,0,F96,$F$7*F96*E96,G96,$G$7*G96*E96,AND(H96,A96="Co"),$H$7*H96*E96,AND(H96,A96="Re"),$H$7*H96*E96,H96,$J$7*H96*E96,I96,$I$7*I96*E96)</f>
        <v>0</v>
      </c>
      <c r="K96" s="122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5.75" customHeight="1" x14ac:dyDescent="0.9">
      <c r="A97" s="124" t="str">
        <f>'PLANTILLA V6'!A97</f>
        <v>EE</v>
      </c>
      <c r="B97" s="124">
        <f>'PLANTILLA V6'!B97</f>
        <v>0</v>
      </c>
      <c r="C97" s="125">
        <f>'PLANTILLA V6'!C97</f>
        <v>1</v>
      </c>
      <c r="D97" s="116" t="str">
        <f>'PLANTILLA V6'!D97</f>
        <v>pza</v>
      </c>
      <c r="E97" s="125">
        <v>0</v>
      </c>
      <c r="F97" s="116" t="b">
        <v>0</v>
      </c>
      <c r="G97" s="116" t="b">
        <v>0</v>
      </c>
      <c r="H97" s="116" t="b">
        <v>0</v>
      </c>
      <c r="I97" s="116" t="b">
        <v>0</v>
      </c>
      <c r="J97" s="119" cm="1">
        <f t="array" ref="J97">_xlfn.IFS(LEN(A97)&gt;2,A98,SUM(E97:I97)=0,0,F97,$F$7*F97*E97,G97,$G$7*G97*E97,AND(H97,A97="Co"),$H$7*H97*E97,AND(H97,A97="Re"),$H$7*H97*E97,H97,$J$7*H97*E97,I97,$I$7*I97*E97)</f>
        <v>0</v>
      </c>
      <c r="K97" s="122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5.75" customHeight="1" x14ac:dyDescent="0.9">
      <c r="A98" s="124">
        <f>'PLANTILLA V6'!A98</f>
        <v>0</v>
      </c>
      <c r="B98" s="124">
        <f>'PLANTILLA V6'!B98</f>
        <v>0</v>
      </c>
      <c r="C98" s="125">
        <f>'PLANTILLA V6'!C98</f>
        <v>1</v>
      </c>
      <c r="D98" s="116" t="str">
        <f>'PLANTILLA V6'!D98</f>
        <v>pza</v>
      </c>
      <c r="E98" s="125">
        <v>0</v>
      </c>
      <c r="F98" s="116" t="b">
        <v>0</v>
      </c>
      <c r="G98" s="116" t="b">
        <v>0</v>
      </c>
      <c r="H98" s="116" t="b">
        <v>0</v>
      </c>
      <c r="I98" s="116" t="b">
        <v>0</v>
      </c>
      <c r="J98" s="119" cm="1">
        <f t="array" ref="J98">_xlfn.IFS(LEN(A98)&gt;2,A99,SUM(E98:I98)=0,0,F98,$F$7*F98*E98,G98,$G$7*G98*E98,AND(H98,A98="Co"),$H$7*H98*E98,AND(H98,A98="Re"),$H$7*H98*E98,H98,$J$7*H98*E98,I98,$I$7*I98*E98)</f>
        <v>0</v>
      </c>
      <c r="K98" s="122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5.75" customHeight="1" x14ac:dyDescent="0.9">
      <c r="A99" s="124">
        <f>'PLANTILLA V6'!A99</f>
        <v>0</v>
      </c>
      <c r="B99" s="124">
        <f>'PLANTILLA V6'!B99</f>
        <v>0</v>
      </c>
      <c r="C99" s="125">
        <f>'PLANTILLA V6'!C99</f>
        <v>1</v>
      </c>
      <c r="D99" s="116" t="str">
        <f>'PLANTILLA V6'!D99</f>
        <v>pza</v>
      </c>
      <c r="E99" s="125">
        <v>0</v>
      </c>
      <c r="F99" s="116" t="b">
        <v>0</v>
      </c>
      <c r="G99" s="116" t="b">
        <v>0</v>
      </c>
      <c r="H99" s="116" t="b">
        <v>0</v>
      </c>
      <c r="I99" s="116" t="b">
        <v>0</v>
      </c>
      <c r="J99" s="119" cm="1">
        <f t="array" ref="J99">_xlfn.IFS(LEN(A99)&gt;2,A100,SUM(E99:I99)=0,0,F99,$F$7*F99*E99,G99,$G$7*G99*E99,AND(H99,A99="Co"),$H$7*H99*E99,AND(H99,A99="Re"),$H$7*H99*E99,H99,$J$7*H99*E99,I99,$I$7*I99*E99)</f>
        <v>0</v>
      </c>
      <c r="K99" s="122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5.75" customHeight="1" x14ac:dyDescent="0.9">
      <c r="A100" s="124">
        <f>'PLANTILLA V6'!A100</f>
        <v>0</v>
      </c>
      <c r="B100" s="124">
        <f>'PLANTILLA V6'!B100</f>
        <v>0</v>
      </c>
      <c r="C100" s="125">
        <f>'PLANTILLA V6'!C100</f>
        <v>1</v>
      </c>
      <c r="D100" s="116" t="str">
        <f>'PLANTILLA V6'!D100</f>
        <v>pza</v>
      </c>
      <c r="E100" s="125">
        <v>0</v>
      </c>
      <c r="F100" s="116" t="b">
        <v>0</v>
      </c>
      <c r="G100" s="116" t="b">
        <v>0</v>
      </c>
      <c r="H100" s="116" t="b">
        <v>0</v>
      </c>
      <c r="I100" s="116" t="b">
        <v>0</v>
      </c>
      <c r="J100" s="119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22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5.75" customHeight="1" x14ac:dyDescent="0.9">
      <c r="A101" s="124">
        <f>'PLANTILLA V6'!A101</f>
        <v>0</v>
      </c>
      <c r="B101" s="124">
        <f>'PLANTILLA V6'!B101</f>
        <v>0</v>
      </c>
      <c r="C101" s="125">
        <f>'PLANTILLA V6'!C101</f>
        <v>1</v>
      </c>
      <c r="D101" s="116" t="str">
        <f>'PLANTILLA V6'!D101</f>
        <v>pza</v>
      </c>
      <c r="E101" s="125">
        <v>0</v>
      </c>
      <c r="F101" s="116" t="b">
        <v>0</v>
      </c>
      <c r="G101" s="116" t="b">
        <v>0</v>
      </c>
      <c r="H101" s="116" t="b">
        <v>0</v>
      </c>
      <c r="I101" s="116" t="b">
        <v>0</v>
      </c>
      <c r="J101" s="119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22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5.75" customHeight="1" x14ac:dyDescent="0.9">
      <c r="A102" s="124">
        <f>'PLANTILLA V6'!A102</f>
        <v>0</v>
      </c>
      <c r="B102" s="124">
        <f>'PLANTILLA V6'!B102</f>
        <v>0</v>
      </c>
      <c r="C102" s="125">
        <f>'PLANTILLA V6'!C102</f>
        <v>1</v>
      </c>
      <c r="D102" s="116" t="str">
        <f>'PLANTILLA V6'!D102</f>
        <v>pza</v>
      </c>
      <c r="E102" s="125">
        <v>0</v>
      </c>
      <c r="F102" s="116" t="b">
        <v>0</v>
      </c>
      <c r="G102" s="116" t="b">
        <v>0</v>
      </c>
      <c r="H102" s="116" t="b">
        <v>0</v>
      </c>
      <c r="I102" s="116" t="b">
        <v>0</v>
      </c>
      <c r="J102" s="119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22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5.75" customHeight="1" x14ac:dyDescent="0.9">
      <c r="A103" s="124">
        <f>'PLANTILLA V6'!A103</f>
        <v>0</v>
      </c>
      <c r="B103" s="124">
        <f>'PLANTILLA V6'!B103</f>
        <v>0</v>
      </c>
      <c r="C103" s="125">
        <f>'PLANTILLA V6'!C103</f>
        <v>1</v>
      </c>
      <c r="D103" s="116" t="str">
        <f>'PLANTILLA V6'!D103</f>
        <v>pza</v>
      </c>
      <c r="E103" s="125">
        <v>0</v>
      </c>
      <c r="F103" s="116" t="b">
        <v>0</v>
      </c>
      <c r="G103" s="116" t="b">
        <v>0</v>
      </c>
      <c r="H103" s="116" t="b">
        <v>0</v>
      </c>
      <c r="I103" s="116" t="b">
        <v>0</v>
      </c>
      <c r="J103" s="119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22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5.75" customHeight="1" x14ac:dyDescent="0.9">
      <c r="A104" s="124">
        <f>'PLANTILLA V6'!A104</f>
        <v>0</v>
      </c>
      <c r="B104" s="124">
        <f>'PLANTILLA V6'!B104</f>
        <v>0</v>
      </c>
      <c r="C104" s="125">
        <f>'PLANTILLA V6'!C104</f>
        <v>1</v>
      </c>
      <c r="D104" s="116" t="str">
        <f>'PLANTILLA V6'!D104</f>
        <v>pza</v>
      </c>
      <c r="E104" s="125">
        <v>0</v>
      </c>
      <c r="F104" s="116" t="b">
        <v>0</v>
      </c>
      <c r="G104" s="116" t="b">
        <v>0</v>
      </c>
      <c r="H104" s="116" t="b">
        <v>0</v>
      </c>
      <c r="I104" s="116" t="b">
        <v>0</v>
      </c>
      <c r="J104" s="119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22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5.75" customHeight="1" x14ac:dyDescent="0.9">
      <c r="A105" s="124">
        <f>'PLANTILLA V6'!A105</f>
        <v>0</v>
      </c>
      <c r="B105" s="124">
        <f>'PLANTILLA V6'!B105</f>
        <v>0</v>
      </c>
      <c r="C105" s="125">
        <f>'PLANTILLA V6'!C105</f>
        <v>1</v>
      </c>
      <c r="D105" s="116" t="str">
        <f>'PLANTILLA V6'!D105</f>
        <v>pza</v>
      </c>
      <c r="E105" s="125">
        <v>0</v>
      </c>
      <c r="F105" s="116" t="b">
        <v>0</v>
      </c>
      <c r="G105" s="116" t="b">
        <v>0</v>
      </c>
      <c r="H105" s="116" t="b">
        <v>0</v>
      </c>
      <c r="I105" s="116" t="b">
        <v>0</v>
      </c>
      <c r="J105" s="119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22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5.75" customHeight="1" x14ac:dyDescent="0.9">
      <c r="A106" s="124">
        <f>'PLANTILLA V6'!A106</f>
        <v>0</v>
      </c>
      <c r="B106" s="124">
        <f>'PLANTILLA V6'!B106</f>
        <v>0</v>
      </c>
      <c r="C106" s="125">
        <f>'PLANTILLA V6'!C106</f>
        <v>1</v>
      </c>
      <c r="D106" s="116" t="str">
        <f>'PLANTILLA V6'!D106</f>
        <v>pza</v>
      </c>
      <c r="E106" s="125">
        <v>0</v>
      </c>
      <c r="F106" s="116" t="b">
        <v>0</v>
      </c>
      <c r="G106" s="116" t="b">
        <v>0</v>
      </c>
      <c r="H106" s="116" t="b">
        <v>0</v>
      </c>
      <c r="I106" s="116" t="b">
        <v>0</v>
      </c>
      <c r="J106" s="119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22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5.75" customHeight="1" x14ac:dyDescent="0.9">
      <c r="A107" s="124">
        <f>'PLANTILLA V6'!A107</f>
        <v>0</v>
      </c>
      <c r="B107" s="124">
        <f>'PLANTILLA V6'!B107</f>
        <v>0</v>
      </c>
      <c r="C107" s="125">
        <f>'PLANTILLA V6'!C107</f>
        <v>1</v>
      </c>
      <c r="D107" s="116" t="str">
        <f>'PLANTILLA V6'!D107</f>
        <v>pza</v>
      </c>
      <c r="E107" s="125">
        <v>0</v>
      </c>
      <c r="F107" s="116" t="b">
        <v>0</v>
      </c>
      <c r="G107" s="116" t="b">
        <v>0</v>
      </c>
      <c r="H107" s="116" t="b">
        <v>0</v>
      </c>
      <c r="I107" s="116" t="b">
        <v>0</v>
      </c>
      <c r="J107" s="119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22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5.75" customHeight="1" x14ac:dyDescent="0.9">
      <c r="A108" s="124">
        <f>'PLANTILLA V6'!A108</f>
        <v>0</v>
      </c>
      <c r="B108" s="124">
        <f>'PLANTILLA V6'!B108</f>
        <v>0</v>
      </c>
      <c r="C108" s="125">
        <f>'PLANTILLA V6'!C108</f>
        <v>1</v>
      </c>
      <c r="D108" s="116" t="str">
        <f>'PLANTILLA V6'!D108</f>
        <v>pza</v>
      </c>
      <c r="E108" s="125">
        <v>0</v>
      </c>
      <c r="F108" s="116" t="b">
        <v>0</v>
      </c>
      <c r="G108" s="116" t="b">
        <v>0</v>
      </c>
      <c r="H108" s="116" t="b">
        <v>0</v>
      </c>
      <c r="I108" s="116" t="b">
        <v>0</v>
      </c>
      <c r="J108" s="119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22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5.75" customHeight="1" x14ac:dyDescent="0.9">
      <c r="A109" s="172" t="str">
        <f>'PLANTILLA V6'!A109</f>
        <v>Baterías</v>
      </c>
      <c r="B109" s="141"/>
      <c r="C109" s="125">
        <f>'PLANTILLA V6'!C109</f>
        <v>0</v>
      </c>
      <c r="D109" s="116">
        <f>'PLANTILLA V6'!D109</f>
        <v>0</v>
      </c>
      <c r="E109" s="125">
        <v>0</v>
      </c>
      <c r="F109" s="116" t="b">
        <v>0</v>
      </c>
      <c r="G109" s="116" t="b">
        <v>0</v>
      </c>
      <c r="H109" s="116" t="b">
        <v>0</v>
      </c>
      <c r="I109" s="116" t="b">
        <v>0</v>
      </c>
      <c r="J109" s="123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22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5.75" customHeight="1" x14ac:dyDescent="0.9">
      <c r="A110" s="124" t="str">
        <f>'PLANTILLA V6'!A110</f>
        <v>Ba</v>
      </c>
      <c r="B110" s="124" t="str">
        <f>'PLANTILLA V6'!B110</f>
        <v>Batería recargable (AA)</v>
      </c>
      <c r="C110" s="125">
        <f>'PLANTILLA V6'!C110</f>
        <v>1</v>
      </c>
      <c r="D110" s="116" t="str">
        <f>'PLANTILLA V6'!D110</f>
        <v>pza</v>
      </c>
      <c r="E110" s="125">
        <v>0</v>
      </c>
      <c r="F110" s="116" t="b">
        <v>0</v>
      </c>
      <c r="G110" s="116" t="b">
        <v>0</v>
      </c>
      <c r="H110" s="116" t="b">
        <v>1</v>
      </c>
      <c r="I110" s="116" t="b">
        <v>0</v>
      </c>
      <c r="J110" s="119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5.75" customHeight="1" x14ac:dyDescent="0.9">
      <c r="A111" s="124" t="str">
        <f>'PLANTILLA V6'!A111</f>
        <v>Ba</v>
      </c>
      <c r="B111" s="124" t="str">
        <f>'PLANTILLA V6'!B111</f>
        <v>Batería recargable (AAA)</v>
      </c>
      <c r="C111" s="125">
        <f>'PLANTILLA V6'!C111</f>
        <v>1</v>
      </c>
      <c r="D111" s="116" t="str">
        <f>'PLANTILLA V6'!D111</f>
        <v>pza</v>
      </c>
      <c r="E111" s="125">
        <v>0</v>
      </c>
      <c r="F111" s="116" t="b">
        <v>0</v>
      </c>
      <c r="G111" s="116" t="b">
        <v>0</v>
      </c>
      <c r="H111" s="116" t="b">
        <v>1</v>
      </c>
      <c r="I111" s="116" t="b">
        <v>0</v>
      </c>
      <c r="J111" s="119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5.75" customHeight="1" x14ac:dyDescent="0.9">
      <c r="A112" s="124" t="str">
        <f>'PLANTILLA V6'!A112</f>
        <v>Ba</v>
      </c>
      <c r="B112" s="124" t="str">
        <f>'PLANTILLA V6'!B112</f>
        <v>Batería recargable 9V Volteck</v>
      </c>
      <c r="C112" s="125">
        <f>'PLANTILLA V6'!C112</f>
        <v>1</v>
      </c>
      <c r="D112" s="116" t="str">
        <f>'PLANTILLA V6'!D112</f>
        <v>pza</v>
      </c>
      <c r="E112" s="125">
        <v>0</v>
      </c>
      <c r="F112" s="116" t="b">
        <v>0</v>
      </c>
      <c r="G112" s="116" t="b">
        <v>0</v>
      </c>
      <c r="H112" s="116" t="b">
        <v>1</v>
      </c>
      <c r="I112" s="116" t="b">
        <v>0</v>
      </c>
      <c r="J112" s="119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5.75" customHeight="1" x14ac:dyDescent="0.9">
      <c r="A113" s="124" t="str">
        <f>'PLANTILLA V6'!A113</f>
        <v>Ba</v>
      </c>
      <c r="B113" s="124" t="str">
        <f>'PLANTILLA V6'!B113</f>
        <v>Baterías alcalinas AAA de 1.5 V (no recargable) para microbit</v>
      </c>
      <c r="C113" s="125">
        <f>'PLANTILLA V6'!C113</f>
        <v>1</v>
      </c>
      <c r="D113" s="116" t="str">
        <f>'PLANTILLA V6'!D113</f>
        <v>pza</v>
      </c>
      <c r="E113" s="125">
        <v>0</v>
      </c>
      <c r="F113" s="116" t="b">
        <v>0</v>
      </c>
      <c r="G113" s="116" t="b">
        <v>0</v>
      </c>
      <c r="H113" s="116" t="b">
        <v>1</v>
      </c>
      <c r="I113" s="116" t="b">
        <v>0</v>
      </c>
      <c r="J113" s="119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</row>
    <row r="114" spans="1:26" ht="15.75" customHeight="1" x14ac:dyDescent="0.9">
      <c r="A114" s="124" t="str">
        <f>'PLANTILLA V6'!A114</f>
        <v>Ba</v>
      </c>
      <c r="B114" s="124" t="str">
        <f>'PLANTILLA V6'!B114</f>
        <v>Batería de 3V tipo CR2032</v>
      </c>
      <c r="C114" s="125">
        <f>'PLANTILLA V6'!C114</f>
        <v>1</v>
      </c>
      <c r="D114" s="116" t="str">
        <f>'PLANTILLA V6'!D114</f>
        <v>pza</v>
      </c>
      <c r="E114" s="125">
        <v>0</v>
      </c>
      <c r="F114" s="116" t="b">
        <v>0</v>
      </c>
      <c r="G114" s="116" t="b">
        <v>0</v>
      </c>
      <c r="H114" s="116" t="b">
        <v>1</v>
      </c>
      <c r="I114" s="116" t="b">
        <v>0</v>
      </c>
      <c r="J114" s="119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5.75" customHeight="1" x14ac:dyDescent="0.9">
      <c r="A115" s="124" t="str">
        <f>'PLANTILLA V6'!A115</f>
        <v>Ba</v>
      </c>
      <c r="B115" s="124" t="str">
        <f>'PLANTILLA V6'!B115</f>
        <v>Cargador universal de pilas recargable (9V, AA y AAA)</v>
      </c>
      <c r="C115" s="125">
        <f>'PLANTILLA V6'!C115</f>
        <v>1</v>
      </c>
      <c r="D115" s="116" t="str">
        <f>'PLANTILLA V6'!D115</f>
        <v>pza</v>
      </c>
      <c r="E115" s="125">
        <v>0</v>
      </c>
      <c r="F115" s="116" t="b">
        <v>0</v>
      </c>
      <c r="G115" s="116" t="b">
        <v>0</v>
      </c>
      <c r="H115" s="116" t="b">
        <v>0</v>
      </c>
      <c r="I115" s="116" t="b">
        <v>1</v>
      </c>
      <c r="J115" s="119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5.75" customHeight="1" x14ac:dyDescent="0.9">
      <c r="A116" s="124" t="str">
        <f>'PLANTILLA V6'!A116</f>
        <v>Ba</v>
      </c>
      <c r="B116" s="124" t="str">
        <f>'PLANTILLA V6'!B116</f>
        <v>Portapilas "AA" en serie</v>
      </c>
      <c r="C116" s="125">
        <f>'PLANTILLA V6'!C116</f>
        <v>1</v>
      </c>
      <c r="D116" s="116" t="str">
        <f>'PLANTILLA V6'!D116</f>
        <v>pza</v>
      </c>
      <c r="E116" s="125">
        <v>0</v>
      </c>
      <c r="F116" s="116" t="b">
        <v>0</v>
      </c>
      <c r="G116" s="116" t="b">
        <v>0</v>
      </c>
      <c r="H116" s="116" t="b">
        <v>1</v>
      </c>
      <c r="I116" s="116" t="b">
        <v>0</v>
      </c>
      <c r="J116" s="119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5.75" customHeight="1" x14ac:dyDescent="0.9">
      <c r="A117" s="124" t="str">
        <f>'PLANTILLA V6'!A117</f>
        <v>Ba</v>
      </c>
      <c r="B117" s="124" t="str">
        <f>'PLANTILLA V6'!B117</f>
        <v>Broche para pila de 9V</v>
      </c>
      <c r="C117" s="125">
        <f>'PLANTILLA V6'!C117</f>
        <v>1</v>
      </c>
      <c r="D117" s="116" t="str">
        <f>'PLANTILLA V6'!D117</f>
        <v>pza</v>
      </c>
      <c r="E117" s="125">
        <v>0</v>
      </c>
      <c r="F117" s="116" t="b">
        <v>0</v>
      </c>
      <c r="G117" s="116" t="b">
        <v>0</v>
      </c>
      <c r="H117" s="116" t="b">
        <v>1</v>
      </c>
      <c r="I117" s="116" t="b">
        <v>0</v>
      </c>
      <c r="J117" s="119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5.75" customHeight="1" x14ac:dyDescent="0.9">
      <c r="A118" s="124" t="str">
        <f>'PLANTILLA V6'!A118</f>
        <v>Ba</v>
      </c>
      <c r="B118" s="124" t="str">
        <f>'PLANTILLA V6'!B118</f>
        <v>Pila CR2032 tipo moneda</v>
      </c>
      <c r="C118" s="125">
        <f>'PLANTILLA V6'!C118</f>
        <v>1</v>
      </c>
      <c r="D118" s="116" t="str">
        <f>'PLANTILLA V6'!D118</f>
        <v>pza</v>
      </c>
      <c r="E118" s="125">
        <v>0</v>
      </c>
      <c r="F118" s="116" t="b">
        <v>0</v>
      </c>
      <c r="G118" s="116" t="b">
        <v>0</v>
      </c>
      <c r="H118" s="116" t="b">
        <v>1</v>
      </c>
      <c r="I118" s="116" t="b">
        <v>0</v>
      </c>
      <c r="J118" s="119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25">
        <f>'PLANTILLA V6'!C119</f>
        <v>0</v>
      </c>
      <c r="D119" s="116">
        <f>'PLANTILLA V6'!D119</f>
        <v>0</v>
      </c>
      <c r="E119" s="125">
        <v>0</v>
      </c>
      <c r="F119" s="116" t="b">
        <v>0</v>
      </c>
      <c r="G119" s="116" t="b">
        <v>0</v>
      </c>
      <c r="H119" s="116" t="b">
        <v>0</v>
      </c>
      <c r="I119" s="116" t="b">
        <v>0</v>
      </c>
      <c r="J119" s="119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25">
        <f>'PLANTILLA V6'!C120</f>
        <v>0</v>
      </c>
      <c r="D120" s="116">
        <f>'PLANTILLA V6'!D120</f>
        <v>0</v>
      </c>
      <c r="E120" s="125">
        <v>0</v>
      </c>
      <c r="F120" s="116" t="b">
        <v>0</v>
      </c>
      <c r="G120" s="116" t="b">
        <v>0</v>
      </c>
      <c r="H120" s="116" t="b">
        <v>0</v>
      </c>
      <c r="I120" s="116" t="b">
        <v>0</v>
      </c>
      <c r="J120" s="119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25">
        <f>'PLANTILLA V6'!C121</f>
        <v>0</v>
      </c>
      <c r="D121" s="116">
        <f>'PLANTILLA V6'!D121</f>
        <v>0</v>
      </c>
      <c r="E121" s="125">
        <v>0</v>
      </c>
      <c r="F121" s="116" t="b">
        <v>0</v>
      </c>
      <c r="G121" s="116" t="b">
        <v>0</v>
      </c>
      <c r="H121" s="116" t="b">
        <v>0</v>
      </c>
      <c r="I121" s="116" t="b">
        <v>0</v>
      </c>
      <c r="J121" s="119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25">
        <f>'PLANTILLA V6'!C122</f>
        <v>0</v>
      </c>
      <c r="D122" s="116">
        <f>'PLANTILLA V6'!D122</f>
        <v>0</v>
      </c>
      <c r="E122" s="125">
        <v>0</v>
      </c>
      <c r="F122" s="116" t="b">
        <v>0</v>
      </c>
      <c r="G122" s="116" t="b">
        <v>0</v>
      </c>
      <c r="H122" s="116" t="b">
        <v>0</v>
      </c>
      <c r="I122" s="116" t="b">
        <v>0</v>
      </c>
      <c r="J122" s="119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25">
        <f>'PLANTILLA V6'!C123</f>
        <v>0</v>
      </c>
      <c r="D123" s="116">
        <f>'PLANTILLA V6'!D123</f>
        <v>0</v>
      </c>
      <c r="E123" s="125">
        <v>0</v>
      </c>
      <c r="F123" s="116" t="b">
        <v>0</v>
      </c>
      <c r="G123" s="116" t="b">
        <v>0</v>
      </c>
      <c r="H123" s="116" t="b">
        <v>0</v>
      </c>
      <c r="I123" s="116" t="b">
        <v>0</v>
      </c>
      <c r="J123" s="119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25">
        <f>'PLANTILLA V6'!C124</f>
        <v>0</v>
      </c>
      <c r="D124" s="116">
        <f>'PLANTILLA V6'!D124</f>
        <v>0</v>
      </c>
      <c r="E124" s="125">
        <v>0</v>
      </c>
      <c r="F124" s="116" t="b">
        <v>0</v>
      </c>
      <c r="G124" s="116" t="b">
        <v>0</v>
      </c>
      <c r="H124" s="116" t="b">
        <v>0</v>
      </c>
      <c r="I124" s="116" t="b">
        <v>0</v>
      </c>
      <c r="J124" s="119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25">
        <f>'PLANTILLA V6'!C125</f>
        <v>0</v>
      </c>
      <c r="D125" s="116">
        <f>'PLANTILLA V6'!D125</f>
        <v>0</v>
      </c>
      <c r="E125" s="125">
        <v>0</v>
      </c>
      <c r="F125" s="116" t="b">
        <v>0</v>
      </c>
      <c r="G125" s="116" t="b">
        <v>0</v>
      </c>
      <c r="H125" s="116" t="b">
        <v>0</v>
      </c>
      <c r="I125" s="116" t="b">
        <v>0</v>
      </c>
      <c r="J125" s="119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25">
        <f>'PLANTILLA V6'!C126</f>
        <v>0</v>
      </c>
      <c r="D126" s="116">
        <f>'PLANTILLA V6'!D126</f>
        <v>0</v>
      </c>
      <c r="E126" s="125">
        <v>0</v>
      </c>
      <c r="F126" s="116" t="b">
        <v>0</v>
      </c>
      <c r="G126" s="116" t="b">
        <v>0</v>
      </c>
      <c r="H126" s="116" t="b">
        <v>0</v>
      </c>
      <c r="I126" s="116" t="b">
        <v>0</v>
      </c>
      <c r="J126" s="119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25">
        <f>'PLANTILLA V6'!C127</f>
        <v>0</v>
      </c>
      <c r="D127" s="116">
        <f>'PLANTILLA V6'!D127</f>
        <v>0</v>
      </c>
      <c r="E127" s="125">
        <v>0</v>
      </c>
      <c r="F127" s="116" t="b">
        <v>0</v>
      </c>
      <c r="G127" s="116" t="b">
        <v>0</v>
      </c>
      <c r="H127" s="116" t="b">
        <v>0</v>
      </c>
      <c r="I127" s="116" t="b">
        <v>0</v>
      </c>
      <c r="J127" s="119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25">
        <f>'PLANTILLA V6'!C128</f>
        <v>0</v>
      </c>
      <c r="D128" s="116">
        <f>'PLANTILLA V6'!D128</f>
        <v>0</v>
      </c>
      <c r="E128" s="125">
        <v>0</v>
      </c>
      <c r="F128" s="116" t="b">
        <v>0</v>
      </c>
      <c r="G128" s="116" t="b">
        <v>0</v>
      </c>
      <c r="H128" s="116" t="b">
        <v>0</v>
      </c>
      <c r="I128" s="116" t="b">
        <v>0</v>
      </c>
      <c r="J128" s="119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25">
        <f>'PLANTILLA V6'!C129</f>
        <v>0</v>
      </c>
      <c r="D129" s="116">
        <f>'PLANTILLA V6'!D129</f>
        <v>0</v>
      </c>
      <c r="E129" s="125">
        <v>0</v>
      </c>
      <c r="F129" s="116" t="b">
        <v>0</v>
      </c>
      <c r="G129" s="116" t="b">
        <v>0</v>
      </c>
      <c r="H129" s="116" t="b">
        <v>0</v>
      </c>
      <c r="I129" s="116" t="b">
        <v>0</v>
      </c>
      <c r="J129" s="119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25">
        <f>'PLANTILLA V6'!C130</f>
        <v>0</v>
      </c>
      <c r="D130" s="116">
        <f>'PLANTILLA V6'!D130</f>
        <v>0</v>
      </c>
      <c r="E130" s="125">
        <v>0</v>
      </c>
      <c r="F130" s="116" t="b">
        <v>0</v>
      </c>
      <c r="G130" s="116" t="b">
        <v>0</v>
      </c>
      <c r="H130" s="116" t="b">
        <v>0</v>
      </c>
      <c r="I130" s="116" t="b">
        <v>0</v>
      </c>
      <c r="J130" s="119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25">
        <f>'PLANTILLA V6'!C131</f>
        <v>0</v>
      </c>
      <c r="D131" s="116">
        <f>'PLANTILLA V6'!D131</f>
        <v>0</v>
      </c>
      <c r="E131" s="125">
        <v>0</v>
      </c>
      <c r="F131" s="116" t="b">
        <v>0</v>
      </c>
      <c r="G131" s="116" t="b">
        <v>0</v>
      </c>
      <c r="H131" s="116" t="b">
        <v>0</v>
      </c>
      <c r="I131" s="116" t="b">
        <v>0</v>
      </c>
      <c r="J131" s="119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25">
        <f>'PLANTILLA V6'!C132</f>
        <v>0</v>
      </c>
      <c r="D132" s="116">
        <f>'PLANTILLA V6'!D132</f>
        <v>0</v>
      </c>
      <c r="E132" s="125">
        <v>0</v>
      </c>
      <c r="F132" s="116" t="b">
        <v>0</v>
      </c>
      <c r="G132" s="116" t="b">
        <v>0</v>
      </c>
      <c r="H132" s="116" t="b">
        <v>0</v>
      </c>
      <c r="I132" s="116" t="b">
        <v>0</v>
      </c>
      <c r="J132" s="119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25">
        <f>'PLANTILLA V6'!C133</f>
        <v>0</v>
      </c>
      <c r="D133" s="116">
        <f>'PLANTILLA V6'!D133</f>
        <v>0</v>
      </c>
      <c r="E133" s="125">
        <v>0</v>
      </c>
      <c r="F133" s="116" t="b">
        <v>0</v>
      </c>
      <c r="G133" s="116" t="b">
        <v>0</v>
      </c>
      <c r="H133" s="116" t="b">
        <v>0</v>
      </c>
      <c r="I133" s="116" t="b">
        <v>0</v>
      </c>
      <c r="J133" s="119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25">
        <f>'PLANTILLA V6'!C134</f>
        <v>0</v>
      </c>
      <c r="D134" s="116">
        <f>'PLANTILLA V6'!D134</f>
        <v>0</v>
      </c>
      <c r="E134" s="125">
        <v>0</v>
      </c>
      <c r="F134" s="116" t="b">
        <v>0</v>
      </c>
      <c r="G134" s="116" t="b">
        <v>0</v>
      </c>
      <c r="H134" s="116" t="b">
        <v>0</v>
      </c>
      <c r="I134" s="116" t="b">
        <v>0</v>
      </c>
      <c r="J134" s="119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25">
        <f>'PLANTILLA V6'!C135</f>
        <v>0</v>
      </c>
      <c r="D135" s="116">
        <f>'PLANTILLA V6'!D135</f>
        <v>0</v>
      </c>
      <c r="E135" s="125">
        <v>0</v>
      </c>
      <c r="F135" s="116" t="b">
        <v>0</v>
      </c>
      <c r="G135" s="116" t="b">
        <v>0</v>
      </c>
      <c r="H135" s="116" t="b">
        <v>0</v>
      </c>
      <c r="I135" s="116" t="b">
        <v>0</v>
      </c>
      <c r="J135" s="119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25">
        <f>'PLANTILLA V6'!C136</f>
        <v>0</v>
      </c>
      <c r="D136" s="116">
        <f>'PLANTILLA V6'!D136</f>
        <v>0</v>
      </c>
      <c r="E136" s="125">
        <v>0</v>
      </c>
      <c r="F136" s="116" t="b">
        <v>0</v>
      </c>
      <c r="G136" s="116" t="b">
        <v>0</v>
      </c>
      <c r="H136" s="116" t="b">
        <v>0</v>
      </c>
      <c r="I136" s="116" t="b">
        <v>0</v>
      </c>
      <c r="J136" s="119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25">
        <f>'PLANTILLA V6'!C137</f>
        <v>0</v>
      </c>
      <c r="D137" s="116">
        <f>'PLANTILLA V6'!D137</f>
        <v>0</v>
      </c>
      <c r="E137" s="125">
        <v>0</v>
      </c>
      <c r="F137" s="116" t="b">
        <v>0</v>
      </c>
      <c r="G137" s="116" t="b">
        <v>0</v>
      </c>
      <c r="H137" s="116" t="b">
        <v>0</v>
      </c>
      <c r="I137" s="116" t="b">
        <v>0</v>
      </c>
      <c r="J137" s="119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25">
        <f>'PLANTILLA V6'!C138</f>
        <v>0</v>
      </c>
      <c r="D138" s="116">
        <f>'PLANTILLA V6'!D138</f>
        <v>0</v>
      </c>
      <c r="E138" s="125">
        <v>0</v>
      </c>
      <c r="F138" s="116" t="b">
        <v>0</v>
      </c>
      <c r="G138" s="116" t="b">
        <v>0</v>
      </c>
      <c r="H138" s="116" t="b">
        <v>0</v>
      </c>
      <c r="I138" s="116" t="b">
        <v>0</v>
      </c>
      <c r="J138" s="119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1" t="str">
        <f>'PLANTILLA V6'!A139</f>
        <v>Seguridad y Orden</v>
      </c>
      <c r="B139" s="141"/>
      <c r="C139" s="125"/>
      <c r="D139" s="116"/>
      <c r="E139" s="125"/>
      <c r="F139" s="122"/>
      <c r="G139" s="122"/>
      <c r="H139" s="122"/>
      <c r="I139" s="122"/>
      <c r="J139" s="123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5.75" customHeight="1" x14ac:dyDescent="0.9">
      <c r="A140" s="124" t="str">
        <f>'PLANTILLA V6'!A140</f>
        <v>So</v>
      </c>
      <c r="B140" s="124" t="str">
        <f>'PLANTILLA V6'!B140</f>
        <v>Cubrebocas industrial N95 o similar</v>
      </c>
      <c r="C140" s="125">
        <f>'PLANTILLA V6'!C140</f>
        <v>1</v>
      </c>
      <c r="D140" s="116" t="str">
        <f>'PLANTILLA V6'!D140</f>
        <v>pza</v>
      </c>
      <c r="E140" s="125">
        <v>0</v>
      </c>
      <c r="F140" s="116" t="b">
        <v>1</v>
      </c>
      <c r="G140" s="116" t="b">
        <v>0</v>
      </c>
      <c r="H140" s="116" t="b">
        <v>0</v>
      </c>
      <c r="I140" s="116" t="b">
        <v>0</v>
      </c>
      <c r="J140" s="119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5.75" customHeight="1" x14ac:dyDescent="0.9">
      <c r="A141" s="124" t="str">
        <f>'PLANTILLA V6'!A141</f>
        <v>So</v>
      </c>
      <c r="B141" s="124" t="str">
        <f>'PLANTILLA V6'!B141</f>
        <v>Lentes de seguridad</v>
      </c>
      <c r="C141" s="125">
        <f>'PLANTILLA V6'!C141</f>
        <v>1</v>
      </c>
      <c r="D141" s="116" t="str">
        <f>'PLANTILLA V6'!D141</f>
        <v>pza</v>
      </c>
      <c r="E141" s="125">
        <v>0</v>
      </c>
      <c r="F141" s="116" t="b">
        <v>0</v>
      </c>
      <c r="G141" s="116" t="b">
        <v>0</v>
      </c>
      <c r="H141" s="116" t="b">
        <v>1</v>
      </c>
      <c r="I141" s="116" t="b">
        <v>0</v>
      </c>
      <c r="J141" s="119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5.75" customHeight="1" x14ac:dyDescent="0.9">
      <c r="A142" s="124" t="str">
        <f>'PLANTILLA V6'!A142</f>
        <v>So</v>
      </c>
      <c r="B142" s="124" t="str">
        <f>'PLANTILLA V6'!B142</f>
        <v>Guantes de seguridad</v>
      </c>
      <c r="C142" s="125">
        <f>'PLANTILLA V6'!C142</f>
        <v>1</v>
      </c>
      <c r="D142" s="116" t="str">
        <f>'PLANTILLA V6'!D142</f>
        <v>pza</v>
      </c>
      <c r="E142" s="125">
        <v>0</v>
      </c>
      <c r="F142" s="116" t="b">
        <v>0</v>
      </c>
      <c r="G142" s="116" t="b">
        <v>0</v>
      </c>
      <c r="H142" s="116" t="b">
        <v>1</v>
      </c>
      <c r="I142" s="116" t="b">
        <v>0</v>
      </c>
      <c r="J142" s="119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5.75" customHeight="1" x14ac:dyDescent="0.9">
      <c r="A143" s="124" t="str">
        <f>'PLANTILLA V6'!A143</f>
        <v>So</v>
      </c>
      <c r="B143" s="124" t="str">
        <f>'PLANTILLA V6'!B143</f>
        <v>Botiquín de primeros auxilios (caja con algodón, alcohol, gasas, antiséptico, agua oxigenada, vendas)</v>
      </c>
      <c r="C143" s="125">
        <f>'PLANTILLA V6'!C143</f>
        <v>1</v>
      </c>
      <c r="D143" s="116" t="str">
        <f>'PLANTILLA V6'!D143</f>
        <v>pza</v>
      </c>
      <c r="E143" s="125">
        <v>0</v>
      </c>
      <c r="F143" s="116" t="b">
        <v>0</v>
      </c>
      <c r="G143" s="116" t="b">
        <v>0</v>
      </c>
      <c r="H143" s="116" t="b">
        <v>0</v>
      </c>
      <c r="I143" s="116" t="b">
        <v>1</v>
      </c>
      <c r="J143" s="119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5.75" customHeight="1" x14ac:dyDescent="0.9">
      <c r="A144" s="124" t="str">
        <f>'PLANTILLA V6'!A144</f>
        <v>So</v>
      </c>
      <c r="B144" s="124" t="str">
        <f>'PLANTILLA V6'!B144</f>
        <v>Trapo de limpieza/franela</v>
      </c>
      <c r="C144" s="125">
        <f>'PLANTILLA V6'!C144</f>
        <v>1</v>
      </c>
      <c r="D144" s="116" t="str">
        <f>'PLANTILLA V6'!D144</f>
        <v>pza</v>
      </c>
      <c r="E144" s="125">
        <v>0</v>
      </c>
      <c r="F144" s="116" t="b">
        <v>0</v>
      </c>
      <c r="G144" s="116" t="b">
        <v>0</v>
      </c>
      <c r="H144" s="116" t="b">
        <v>1</v>
      </c>
      <c r="I144" s="116" t="b">
        <v>0</v>
      </c>
      <c r="J144" s="119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5.75" customHeight="1" x14ac:dyDescent="0.9">
      <c r="A145" s="124">
        <f>'PLANTILLA V6'!A145</f>
        <v>0</v>
      </c>
      <c r="B145" s="116">
        <f>'PLANTILLA V6'!B145</f>
        <v>0</v>
      </c>
      <c r="C145" s="125">
        <f>'PLANTILLA V6'!C145</f>
        <v>1</v>
      </c>
      <c r="D145" s="116" t="str">
        <f>'PLANTILLA V6'!D145</f>
        <v>pza</v>
      </c>
      <c r="E145" s="125">
        <v>0</v>
      </c>
      <c r="F145" s="116" t="b">
        <v>0</v>
      </c>
      <c r="G145" s="116" t="b">
        <v>0</v>
      </c>
      <c r="H145" s="116" t="b">
        <v>0</v>
      </c>
      <c r="I145" s="116" t="b">
        <v>0</v>
      </c>
      <c r="J145" s="119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5.75" customHeight="1" x14ac:dyDescent="0.9">
      <c r="A146" s="124">
        <f>'PLANTILLA V6'!A146</f>
        <v>0</v>
      </c>
      <c r="B146" s="116">
        <f>'PLANTILLA V6'!B146</f>
        <v>0</v>
      </c>
      <c r="C146" s="125">
        <f>'PLANTILLA V6'!C146</f>
        <v>1</v>
      </c>
      <c r="D146" s="116" t="str">
        <f>'PLANTILLA V6'!D146</f>
        <v>pza</v>
      </c>
      <c r="E146" s="125">
        <v>0</v>
      </c>
      <c r="F146" s="116" t="b">
        <v>0</v>
      </c>
      <c r="G146" s="116" t="b">
        <v>0</v>
      </c>
      <c r="H146" s="116" t="b">
        <v>0</v>
      </c>
      <c r="I146" s="116" t="b">
        <v>0</v>
      </c>
      <c r="J146" s="119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5.75" customHeight="1" x14ac:dyDescent="0.9">
      <c r="A147" s="124">
        <f>'PLANTILLA V6'!A147</f>
        <v>0</v>
      </c>
      <c r="B147" s="116">
        <f>'PLANTILLA V6'!B147</f>
        <v>0</v>
      </c>
      <c r="C147" s="125">
        <f>'PLANTILLA V6'!C147</f>
        <v>1</v>
      </c>
      <c r="D147" s="116" t="str">
        <f>'PLANTILLA V6'!D147</f>
        <v>pza</v>
      </c>
      <c r="E147" s="125">
        <v>0</v>
      </c>
      <c r="F147" s="116" t="b">
        <v>0</v>
      </c>
      <c r="G147" s="116" t="b">
        <v>0</v>
      </c>
      <c r="H147" s="116" t="b">
        <v>0</v>
      </c>
      <c r="I147" s="116" t="b">
        <v>0</v>
      </c>
      <c r="J147" s="119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5.75" customHeight="1" x14ac:dyDescent="0.9">
      <c r="A148" s="124">
        <f>'PLANTILLA V6'!A148</f>
        <v>0</v>
      </c>
      <c r="B148" s="116">
        <f>'PLANTILLA V6'!B148</f>
        <v>0</v>
      </c>
      <c r="C148" s="125">
        <f>'PLANTILLA V6'!C148</f>
        <v>1</v>
      </c>
      <c r="D148" s="116" t="str">
        <f>'PLANTILLA V6'!D148</f>
        <v>pza</v>
      </c>
      <c r="E148" s="125">
        <v>0</v>
      </c>
      <c r="F148" s="116" t="b">
        <v>0</v>
      </c>
      <c r="G148" s="116" t="b">
        <v>0</v>
      </c>
      <c r="H148" s="116" t="b">
        <v>0</v>
      </c>
      <c r="I148" s="116" t="b">
        <v>0</v>
      </c>
      <c r="J148" s="119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5.75" customHeight="1" x14ac:dyDescent="0.9">
      <c r="A149" s="124">
        <f>'PLANTILLA V6'!A149</f>
        <v>0</v>
      </c>
      <c r="B149" s="116">
        <f>'PLANTILLA V6'!B149</f>
        <v>0</v>
      </c>
      <c r="C149" s="125">
        <f>'PLANTILLA V6'!C149</f>
        <v>1</v>
      </c>
      <c r="D149" s="116" t="str">
        <f>'PLANTILLA V6'!D149</f>
        <v>pza</v>
      </c>
      <c r="E149" s="125">
        <v>0</v>
      </c>
      <c r="F149" s="116" t="b">
        <v>0</v>
      </c>
      <c r="G149" s="116" t="b">
        <v>0</v>
      </c>
      <c r="H149" s="116" t="b">
        <v>0</v>
      </c>
      <c r="I149" s="116" t="b">
        <v>0</v>
      </c>
      <c r="J149" s="119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5.75" customHeight="1" x14ac:dyDescent="0.9">
      <c r="A150" s="124">
        <f>'PLANTILLA V6'!A150</f>
        <v>0</v>
      </c>
      <c r="B150" s="116">
        <f>'PLANTILLA V6'!B150</f>
        <v>0</v>
      </c>
      <c r="C150" s="125">
        <f>'PLANTILLA V6'!C150</f>
        <v>1</v>
      </c>
      <c r="D150" s="116" t="str">
        <f>'PLANTILLA V6'!D150</f>
        <v>pza</v>
      </c>
      <c r="E150" s="125">
        <v>0</v>
      </c>
      <c r="F150" s="116" t="b">
        <v>0</v>
      </c>
      <c r="G150" s="116" t="b">
        <v>0</v>
      </c>
      <c r="H150" s="116" t="b">
        <v>0</v>
      </c>
      <c r="I150" s="116" t="b">
        <v>0</v>
      </c>
      <c r="J150" s="119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5.75" customHeight="1" x14ac:dyDescent="0.9">
      <c r="A151" s="124">
        <f>'PLANTILLA V6'!A151</f>
        <v>0</v>
      </c>
      <c r="B151" s="116">
        <f>'PLANTILLA V6'!B151</f>
        <v>0</v>
      </c>
      <c r="C151" s="125">
        <f>'PLANTILLA V6'!C151</f>
        <v>1</v>
      </c>
      <c r="D151" s="116" t="str">
        <f>'PLANTILLA V6'!D151</f>
        <v>pza</v>
      </c>
      <c r="E151" s="125">
        <v>0</v>
      </c>
      <c r="F151" s="116" t="b">
        <v>0</v>
      </c>
      <c r="G151" s="116" t="b">
        <v>0</v>
      </c>
      <c r="H151" s="116" t="b">
        <v>0</v>
      </c>
      <c r="I151" s="116" t="b">
        <v>0</v>
      </c>
      <c r="J151" s="119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5.75" customHeight="1" x14ac:dyDescent="0.9">
      <c r="A152" s="124">
        <f>'PLANTILLA V6'!A152</f>
        <v>0</v>
      </c>
      <c r="B152" s="116">
        <f>'PLANTILLA V6'!B152</f>
        <v>0</v>
      </c>
      <c r="C152" s="125">
        <f>'PLANTILLA V6'!C152</f>
        <v>1</v>
      </c>
      <c r="D152" s="116" t="str">
        <f>'PLANTILLA V6'!D152</f>
        <v>pza</v>
      </c>
      <c r="E152" s="125">
        <v>0</v>
      </c>
      <c r="F152" s="116" t="b">
        <v>0</v>
      </c>
      <c r="G152" s="116" t="b">
        <v>0</v>
      </c>
      <c r="H152" s="116" t="b">
        <v>0</v>
      </c>
      <c r="I152" s="116" t="b">
        <v>0</v>
      </c>
      <c r="J152" s="119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5.75" customHeight="1" x14ac:dyDescent="0.9">
      <c r="A153" s="124">
        <f>'PLANTILLA V6'!A153</f>
        <v>0</v>
      </c>
      <c r="B153" s="116">
        <f>'PLANTILLA V6'!B153</f>
        <v>0</v>
      </c>
      <c r="C153" s="125">
        <f>'PLANTILLA V6'!C153</f>
        <v>1</v>
      </c>
      <c r="D153" s="116" t="str">
        <f>'PLANTILLA V6'!D153</f>
        <v>pza</v>
      </c>
      <c r="E153" s="125">
        <v>0</v>
      </c>
      <c r="F153" s="116" t="b">
        <v>0</v>
      </c>
      <c r="G153" s="116" t="b">
        <v>0</v>
      </c>
      <c r="H153" s="116" t="b">
        <v>0</v>
      </c>
      <c r="I153" s="116" t="b">
        <v>0</v>
      </c>
      <c r="J153" s="119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5.75" customHeight="1" x14ac:dyDescent="0.9">
      <c r="A154" s="124">
        <f>'PLANTILLA V6'!A154</f>
        <v>0</v>
      </c>
      <c r="B154" s="116">
        <f>'PLANTILLA V6'!B154</f>
        <v>0</v>
      </c>
      <c r="C154" s="125">
        <f>'PLANTILLA V6'!C154</f>
        <v>1</v>
      </c>
      <c r="D154" s="116" t="str">
        <f>'PLANTILLA V6'!D154</f>
        <v>pza</v>
      </c>
      <c r="E154" s="125">
        <v>0</v>
      </c>
      <c r="F154" s="116" t="b">
        <v>0</v>
      </c>
      <c r="G154" s="116" t="b">
        <v>0</v>
      </c>
      <c r="H154" s="116" t="b">
        <v>0</v>
      </c>
      <c r="I154" s="116" t="b">
        <v>0</v>
      </c>
      <c r="J154" s="119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5.75" customHeight="1" x14ac:dyDescent="0.9">
      <c r="A155" s="124">
        <f>'PLANTILLA V6'!A155</f>
        <v>0</v>
      </c>
      <c r="B155" s="116">
        <f>'PLANTILLA V6'!B155</f>
        <v>0</v>
      </c>
      <c r="C155" s="125">
        <f>'PLANTILLA V6'!C155</f>
        <v>1</v>
      </c>
      <c r="D155" s="116" t="str">
        <f>'PLANTILLA V6'!D155</f>
        <v>pza</v>
      </c>
      <c r="E155" s="125">
        <v>0</v>
      </c>
      <c r="F155" s="116" t="b">
        <v>0</v>
      </c>
      <c r="G155" s="116" t="b">
        <v>0</v>
      </c>
      <c r="H155" s="116" t="b">
        <v>0</v>
      </c>
      <c r="I155" s="116" t="b">
        <v>0</v>
      </c>
      <c r="J155" s="119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5.75" customHeight="1" x14ac:dyDescent="0.9">
      <c r="A156" s="124">
        <f>'PLANTILLA V6'!A156</f>
        <v>0</v>
      </c>
      <c r="B156" s="116">
        <f>'PLANTILLA V6'!B156</f>
        <v>0</v>
      </c>
      <c r="C156" s="125">
        <f>'PLANTILLA V6'!C156</f>
        <v>1</v>
      </c>
      <c r="D156" s="116" t="str">
        <f>'PLANTILLA V6'!D156</f>
        <v>pza</v>
      </c>
      <c r="E156" s="125">
        <v>0</v>
      </c>
      <c r="F156" s="116" t="b">
        <v>0</v>
      </c>
      <c r="G156" s="116" t="b">
        <v>0</v>
      </c>
      <c r="H156" s="116" t="b">
        <v>0</v>
      </c>
      <c r="I156" s="116" t="b">
        <v>0</v>
      </c>
      <c r="J156" s="119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5.75" customHeight="1" x14ac:dyDescent="0.9">
      <c r="A157" s="124">
        <f>'PLANTILLA V6'!A157</f>
        <v>0</v>
      </c>
      <c r="B157" s="116">
        <f>'PLANTILLA V6'!B157</f>
        <v>0</v>
      </c>
      <c r="C157" s="125">
        <f>'PLANTILLA V6'!C157</f>
        <v>1</v>
      </c>
      <c r="D157" s="116" t="str">
        <f>'PLANTILLA V6'!D157</f>
        <v>pza</v>
      </c>
      <c r="E157" s="125">
        <v>0</v>
      </c>
      <c r="F157" s="116" t="b">
        <v>0</v>
      </c>
      <c r="G157" s="116" t="b">
        <v>0</v>
      </c>
      <c r="H157" s="116" t="b">
        <v>0</v>
      </c>
      <c r="I157" s="116" t="b">
        <v>0</v>
      </c>
      <c r="J157" s="119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5.75" customHeight="1" x14ac:dyDescent="0.9">
      <c r="A158" s="124">
        <f>'PLANTILLA V6'!A158</f>
        <v>0</v>
      </c>
      <c r="B158" s="116">
        <f>'PLANTILLA V6'!B158</f>
        <v>0</v>
      </c>
      <c r="C158" s="125">
        <f>'PLANTILLA V6'!C158</f>
        <v>1</v>
      </c>
      <c r="D158" s="116" t="str">
        <f>'PLANTILLA V6'!D158</f>
        <v>pza</v>
      </c>
      <c r="E158" s="125">
        <v>0</v>
      </c>
      <c r="F158" s="116" t="b">
        <v>0</v>
      </c>
      <c r="G158" s="116" t="b">
        <v>0</v>
      </c>
      <c r="H158" s="116" t="b">
        <v>0</v>
      </c>
      <c r="I158" s="116" t="b">
        <v>0</v>
      </c>
      <c r="J158" s="119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5.75" customHeight="1" x14ac:dyDescent="0.9">
      <c r="A159" s="124">
        <f>'PLANTILLA V6'!A159</f>
        <v>0</v>
      </c>
      <c r="B159" s="116">
        <f>'PLANTILLA V6'!B159</f>
        <v>0</v>
      </c>
      <c r="C159" s="125">
        <f>'PLANTILLA V6'!C159</f>
        <v>1</v>
      </c>
      <c r="D159" s="116" t="str">
        <f>'PLANTILLA V6'!D159</f>
        <v>pza</v>
      </c>
      <c r="E159" s="125">
        <v>0</v>
      </c>
      <c r="F159" s="116" t="b">
        <v>0</v>
      </c>
      <c r="G159" s="116" t="b">
        <v>0</v>
      </c>
      <c r="H159" s="116" t="b">
        <v>0</v>
      </c>
      <c r="I159" s="116" t="b">
        <v>0</v>
      </c>
      <c r="J159" s="119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5.75" customHeight="1" x14ac:dyDescent="0.9">
      <c r="A160" s="124">
        <f>'PLANTILLA V6'!A160</f>
        <v>0</v>
      </c>
      <c r="B160" s="116">
        <f>'PLANTILLA V6'!B160</f>
        <v>0</v>
      </c>
      <c r="C160" s="125">
        <f>'PLANTILLA V6'!C160</f>
        <v>1</v>
      </c>
      <c r="D160" s="116" t="str">
        <f>'PLANTILLA V6'!D160</f>
        <v>pza</v>
      </c>
      <c r="E160" s="125">
        <v>0</v>
      </c>
      <c r="F160" s="116" t="b">
        <v>0</v>
      </c>
      <c r="G160" s="116" t="b">
        <v>0</v>
      </c>
      <c r="H160" s="116" t="b">
        <v>0</v>
      </c>
      <c r="I160" s="116" t="b">
        <v>0</v>
      </c>
      <c r="J160" s="119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5.75" customHeight="1" x14ac:dyDescent="0.9">
      <c r="A161" s="171" t="str">
        <f>'PLANTILLA V6'!A161</f>
        <v>Estuche Individual</v>
      </c>
      <c r="B161" s="141"/>
      <c r="C161" s="125"/>
      <c r="D161" s="116"/>
      <c r="E161" s="125"/>
      <c r="F161" s="122"/>
      <c r="G161" s="122"/>
      <c r="H161" s="122"/>
      <c r="I161" s="122"/>
      <c r="J161" s="123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22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5.75" customHeight="1" x14ac:dyDescent="0.9">
      <c r="A162" s="124" t="str">
        <f>'PLANTILLA V6'!A162</f>
        <v>In</v>
      </c>
      <c r="B162" s="124" t="str">
        <f>'PLANTILLA V6'!B162</f>
        <v>Lápiz</v>
      </c>
      <c r="C162" s="125">
        <f>'PLANTILLA V6'!C162</f>
        <v>1</v>
      </c>
      <c r="D162" s="116" t="str">
        <f>'PLANTILLA V6'!D162</f>
        <v>pza</v>
      </c>
      <c r="E162" s="125">
        <v>0</v>
      </c>
      <c r="F162" s="116" t="b">
        <v>1</v>
      </c>
      <c r="G162" s="116" t="b">
        <v>0</v>
      </c>
      <c r="H162" s="116" t="b">
        <v>0</v>
      </c>
      <c r="I162" s="116" t="b">
        <v>0</v>
      </c>
      <c r="J162" s="119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15.75" customHeight="1" x14ac:dyDescent="0.9">
      <c r="A163" s="124" t="str">
        <f>'PLANTILLA V6'!A163</f>
        <v>In</v>
      </c>
      <c r="B163" s="124" t="str">
        <f>'PLANTILLA V6'!B163</f>
        <v>Goma</v>
      </c>
      <c r="C163" s="125">
        <f>'PLANTILLA V6'!C163</f>
        <v>1</v>
      </c>
      <c r="D163" s="116" t="str">
        <f>'PLANTILLA V6'!D163</f>
        <v>pza</v>
      </c>
      <c r="E163" s="125">
        <v>0</v>
      </c>
      <c r="F163" s="116" t="b">
        <v>1</v>
      </c>
      <c r="G163" s="116" t="b">
        <v>0</v>
      </c>
      <c r="H163" s="116" t="b">
        <v>0</v>
      </c>
      <c r="I163" s="116" t="b">
        <v>0</v>
      </c>
      <c r="J163" s="119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15.75" customHeight="1" x14ac:dyDescent="0.9">
      <c r="A164" s="124" t="str">
        <f>'PLANTILLA V6'!A164</f>
        <v>In</v>
      </c>
      <c r="B164" s="124" t="str">
        <f>'PLANTILLA V6'!B164</f>
        <v>Sacapuntas</v>
      </c>
      <c r="C164" s="125">
        <f>'PLANTILLA V6'!C164</f>
        <v>1</v>
      </c>
      <c r="D164" s="116" t="str">
        <f>'PLANTILLA V6'!D164</f>
        <v>pza</v>
      </c>
      <c r="E164" s="125">
        <v>0</v>
      </c>
      <c r="F164" s="116" t="b">
        <v>1</v>
      </c>
      <c r="G164" s="116" t="b">
        <v>0</v>
      </c>
      <c r="H164" s="116" t="b">
        <v>0</v>
      </c>
      <c r="I164" s="116" t="b">
        <v>0</v>
      </c>
      <c r="J164" s="119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15.75" customHeight="1" x14ac:dyDescent="0.9">
      <c r="A165" s="124" t="str">
        <f>'PLANTILLA V6'!A165</f>
        <v>In</v>
      </c>
      <c r="B165" s="124" t="str">
        <f>'PLANTILLA V6'!B165</f>
        <v>Bolígrafo</v>
      </c>
      <c r="C165" s="125">
        <f>'PLANTILLA V6'!C165</f>
        <v>1</v>
      </c>
      <c r="D165" s="116" t="str">
        <f>'PLANTILLA V6'!D165</f>
        <v>pza</v>
      </c>
      <c r="E165" s="125">
        <v>0</v>
      </c>
      <c r="F165" s="116" t="b">
        <v>1</v>
      </c>
      <c r="G165" s="116" t="b">
        <v>0</v>
      </c>
      <c r="H165" s="116" t="b">
        <v>0</v>
      </c>
      <c r="I165" s="116" t="b">
        <v>0</v>
      </c>
      <c r="J165" s="119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5.75" customHeight="1" x14ac:dyDescent="0.9">
      <c r="A166" s="124" t="str">
        <f>'PLANTILLA V6'!A166</f>
        <v>In</v>
      </c>
      <c r="B166" s="124" t="str">
        <f>'PLANTILLA V6'!B166</f>
        <v>Tijeras</v>
      </c>
      <c r="C166" s="125">
        <f>'PLANTILLA V6'!C166</f>
        <v>1</v>
      </c>
      <c r="D166" s="116" t="str">
        <f>'PLANTILLA V6'!D166</f>
        <v>pza</v>
      </c>
      <c r="E166" s="125">
        <v>0</v>
      </c>
      <c r="F166" s="116" t="b">
        <v>1</v>
      </c>
      <c r="G166" s="116" t="b">
        <v>0</v>
      </c>
      <c r="H166" s="116" t="b">
        <v>0</v>
      </c>
      <c r="I166" s="116" t="b">
        <v>0</v>
      </c>
      <c r="J166" s="119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5.75" customHeight="1" x14ac:dyDescent="0.9">
      <c r="A167" s="124" t="str">
        <f>'PLANTILLA V6'!A167</f>
        <v>In</v>
      </c>
      <c r="B167" s="124" t="str">
        <f>'PLANTILLA V6'!B167</f>
        <v>Pegamento en barra (Pritt) de 8 g</v>
      </c>
      <c r="C167" s="125">
        <f>'PLANTILLA V6'!C167</f>
        <v>1</v>
      </c>
      <c r="D167" s="116" t="str">
        <f>'PLANTILLA V6'!D167</f>
        <v>pza</v>
      </c>
      <c r="E167" s="125">
        <v>0</v>
      </c>
      <c r="F167" s="116" t="b">
        <v>1</v>
      </c>
      <c r="G167" s="116" t="b">
        <v>0</v>
      </c>
      <c r="H167" s="116" t="b">
        <v>0</v>
      </c>
      <c r="I167" s="116" t="b">
        <v>0</v>
      </c>
      <c r="J167" s="119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15.75" customHeight="1" x14ac:dyDescent="0.9">
      <c r="A168" s="70" t="str">
        <f>'PLANTILLA V6'!A168</f>
        <v>In</v>
      </c>
      <c r="B168" s="70" t="str">
        <f>'PLANTILLA V6'!B168</f>
        <v>Caja de 12 colores de madera</v>
      </c>
      <c r="C168" s="37">
        <f>'PLANTILLA V6'!C168</f>
        <v>1</v>
      </c>
      <c r="D168" s="74" t="str">
        <f>'PLANTILLA V6'!D168</f>
        <v>caja</v>
      </c>
      <c r="E168" s="37">
        <v>1</v>
      </c>
      <c r="F168" s="74" t="b">
        <v>1</v>
      </c>
      <c r="G168" s="74" t="b">
        <v>0</v>
      </c>
      <c r="H168" s="74" t="b">
        <v>0</v>
      </c>
      <c r="I168" s="74" t="b">
        <v>0</v>
      </c>
      <c r="J168" s="119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 x14ac:dyDescent="0.9">
      <c r="A169" s="124" t="str">
        <f>'PLANTILLA V6'!A169</f>
        <v>In</v>
      </c>
      <c r="B169" s="124" t="str">
        <f>'PLANTILLA V6'!B169</f>
        <v>Plumón marcador permanente punto fino (Sharpie)</v>
      </c>
      <c r="C169" s="125">
        <f>'PLANTILLA V6'!C169</f>
        <v>1</v>
      </c>
      <c r="D169" s="116" t="str">
        <f>'PLANTILLA V6'!D169</f>
        <v>pza</v>
      </c>
      <c r="E169" s="125">
        <v>0</v>
      </c>
      <c r="F169" s="116" t="b">
        <v>1</v>
      </c>
      <c r="G169" s="116" t="b">
        <v>0</v>
      </c>
      <c r="H169" s="116" t="b">
        <v>0</v>
      </c>
      <c r="I169" s="116" t="b">
        <v>0</v>
      </c>
      <c r="J169" s="119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5.75" customHeight="1" x14ac:dyDescent="0.9">
      <c r="A170" s="124" t="str">
        <f>'PLANTILLA V6'!A170</f>
        <v>In</v>
      </c>
      <c r="B170" s="124" t="str">
        <f>'PLANTILLA V6'!B170</f>
        <v xml:space="preserve">Juego de geometría (regla, escuadra 45°,  escuadra 60°, 1 compás, transportador) </v>
      </c>
      <c r="C170" s="125">
        <f>'PLANTILLA V6'!C170</f>
        <v>1</v>
      </c>
      <c r="D170" s="116" t="str">
        <f>'PLANTILLA V6'!D170</f>
        <v>juego</v>
      </c>
      <c r="E170" s="125">
        <v>0</v>
      </c>
      <c r="F170" s="116" t="b">
        <v>1</v>
      </c>
      <c r="G170" s="116" t="b">
        <v>0</v>
      </c>
      <c r="H170" s="116" t="b">
        <v>0</v>
      </c>
      <c r="I170" s="116" t="b">
        <v>0</v>
      </c>
      <c r="J170" s="119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5.75" customHeight="1" x14ac:dyDescent="0.9">
      <c r="A171" s="124" t="str">
        <f>'PLANTILLA V6'!A171</f>
        <v>In</v>
      </c>
      <c r="B171" s="124" t="str">
        <f>'PLANTILLA V6'!B171</f>
        <v>Plumón negro de base agua punta gruesa (aquacolor)</v>
      </c>
      <c r="C171" s="125">
        <f>'PLANTILLA V6'!C171</f>
        <v>1</v>
      </c>
      <c r="D171" s="116" t="str">
        <f>'PLANTILLA V6'!D171</f>
        <v>pza</v>
      </c>
      <c r="E171" s="125">
        <v>0</v>
      </c>
      <c r="F171" s="116" t="b">
        <v>0</v>
      </c>
      <c r="G171" s="116" t="b">
        <v>0</v>
      </c>
      <c r="H171" s="116" t="b">
        <v>0</v>
      </c>
      <c r="I171" s="116" t="b">
        <v>0</v>
      </c>
      <c r="J171" s="119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22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15.75" customHeight="1" x14ac:dyDescent="0.9">
      <c r="A172" s="124" t="str">
        <f>'PLANTILLA V6'!A172</f>
        <v>In</v>
      </c>
      <c r="B172" s="124" t="str">
        <f>'PLANTILLA V6'!B172</f>
        <v>Juego de crayones (10 piezas)</v>
      </c>
      <c r="C172" s="125">
        <f>'PLANTILLA V6'!C172</f>
        <v>1</v>
      </c>
      <c r="D172" s="116" t="str">
        <f>'PLANTILLA V6'!D172</f>
        <v>pza</v>
      </c>
      <c r="E172" s="125">
        <v>0</v>
      </c>
      <c r="F172" s="116" t="b">
        <v>0</v>
      </c>
      <c r="G172" s="116" t="b">
        <v>0</v>
      </c>
      <c r="H172" s="116" t="b">
        <v>0</v>
      </c>
      <c r="I172" s="116" t="b">
        <v>0</v>
      </c>
      <c r="J172" s="119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22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15.75" customHeight="1" x14ac:dyDescent="0.9">
      <c r="A173" s="124" t="str">
        <f>'PLANTILLA V6'!A173</f>
        <v>In</v>
      </c>
      <c r="B173" s="124" t="str">
        <f>'PLANTILLA V6'!B173</f>
        <v>Caja de plumones base agua punta gruesa (tipo aquacolor)</v>
      </c>
      <c r="C173" s="125">
        <f>'PLANTILLA V6'!C173</f>
        <v>1</v>
      </c>
      <c r="D173" s="116" t="str">
        <f>'PLANTILLA V6'!D173</f>
        <v>pza</v>
      </c>
      <c r="E173" s="125">
        <v>0</v>
      </c>
      <c r="F173" s="116" t="b">
        <v>0</v>
      </c>
      <c r="G173" s="116" t="b">
        <v>0</v>
      </c>
      <c r="H173" s="116" t="b">
        <v>0</v>
      </c>
      <c r="I173" s="116" t="b">
        <v>0</v>
      </c>
      <c r="J173" s="119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22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5.75" customHeight="1" x14ac:dyDescent="0.9">
      <c r="A174" s="124">
        <f>'PLANTILLA V6'!A174</f>
        <v>0</v>
      </c>
      <c r="B174" s="124">
        <f>'PLANTILLA V6'!B174</f>
        <v>0</v>
      </c>
      <c r="C174" s="125">
        <f>'PLANTILLA V6'!C174</f>
        <v>1</v>
      </c>
      <c r="D174" s="116" t="str">
        <f>'PLANTILLA V6'!D174</f>
        <v>pza</v>
      </c>
      <c r="E174" s="125">
        <v>0</v>
      </c>
      <c r="F174" s="116" t="b">
        <v>0</v>
      </c>
      <c r="G174" s="116" t="b">
        <v>0</v>
      </c>
      <c r="H174" s="116" t="b">
        <v>0</v>
      </c>
      <c r="I174" s="116" t="b">
        <v>0</v>
      </c>
      <c r="J174" s="119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22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5.75" customHeight="1" x14ac:dyDescent="0.9">
      <c r="A175" s="124">
        <f>'PLANTILLA V6'!A175</f>
        <v>0</v>
      </c>
      <c r="B175" s="124">
        <f>'PLANTILLA V6'!B175</f>
        <v>0</v>
      </c>
      <c r="C175" s="125">
        <f>'PLANTILLA V6'!C175</f>
        <v>1</v>
      </c>
      <c r="D175" s="116" t="str">
        <f>'PLANTILLA V6'!D175</f>
        <v>pza</v>
      </c>
      <c r="E175" s="125">
        <v>0</v>
      </c>
      <c r="F175" s="116" t="b">
        <v>0</v>
      </c>
      <c r="G175" s="116" t="b">
        <v>0</v>
      </c>
      <c r="H175" s="116" t="b">
        <v>0</v>
      </c>
      <c r="I175" s="116" t="b">
        <v>0</v>
      </c>
      <c r="J175" s="119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22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5.75" customHeight="1" x14ac:dyDescent="0.9">
      <c r="A176" s="124">
        <f>'PLANTILLA V6'!A176</f>
        <v>0</v>
      </c>
      <c r="B176" s="124">
        <f>'PLANTILLA V6'!B176</f>
        <v>0</v>
      </c>
      <c r="C176" s="125">
        <f>'PLANTILLA V6'!C176</f>
        <v>1</v>
      </c>
      <c r="D176" s="116" t="str">
        <f>'PLANTILLA V6'!D176</f>
        <v>pza</v>
      </c>
      <c r="E176" s="125">
        <v>0</v>
      </c>
      <c r="F176" s="116" t="b">
        <v>0</v>
      </c>
      <c r="G176" s="116" t="b">
        <v>0</v>
      </c>
      <c r="H176" s="116" t="b">
        <v>0</v>
      </c>
      <c r="I176" s="116" t="b">
        <v>0</v>
      </c>
      <c r="J176" s="119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22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5.75" customHeight="1" x14ac:dyDescent="0.9">
      <c r="A177" s="112">
        <f>'PLANTILLA V6'!A177</f>
        <v>0</v>
      </c>
      <c r="B177" s="124">
        <f>'PLANTILLA V6'!B177</f>
        <v>0</v>
      </c>
      <c r="C177" s="125">
        <f>'PLANTILLA V6'!C177</f>
        <v>1</v>
      </c>
      <c r="D177" s="116" t="str">
        <f>'PLANTILLA V6'!D177</f>
        <v>pza</v>
      </c>
      <c r="E177" s="125">
        <v>0</v>
      </c>
      <c r="F177" s="116" t="b">
        <v>0</v>
      </c>
      <c r="G177" s="116" t="b">
        <v>0</v>
      </c>
      <c r="H177" s="116" t="b">
        <v>0</v>
      </c>
      <c r="I177" s="116" t="b">
        <v>0</v>
      </c>
      <c r="J177" s="119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22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5.75" customHeight="1" x14ac:dyDescent="0.9">
      <c r="A178" s="112">
        <f>'PLANTILLA V6'!A178</f>
        <v>0</v>
      </c>
      <c r="B178" s="124">
        <f>'PLANTILLA V6'!B178</f>
        <v>0</v>
      </c>
      <c r="C178" s="125">
        <f>'PLANTILLA V6'!C178</f>
        <v>1</v>
      </c>
      <c r="D178" s="116" t="str">
        <f>'PLANTILLA V6'!D178</f>
        <v>pza</v>
      </c>
      <c r="E178" s="125">
        <v>0</v>
      </c>
      <c r="F178" s="116" t="b">
        <v>0</v>
      </c>
      <c r="G178" s="116" t="b">
        <v>0</v>
      </c>
      <c r="H178" s="116" t="b">
        <v>0</v>
      </c>
      <c r="I178" s="116" t="b">
        <v>0</v>
      </c>
      <c r="J178" s="119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22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5.75" customHeight="1" x14ac:dyDescent="0.9">
      <c r="A179" s="112">
        <f>'PLANTILLA V6'!A179</f>
        <v>0</v>
      </c>
      <c r="B179" s="124">
        <f>'PLANTILLA V6'!B179</f>
        <v>0</v>
      </c>
      <c r="C179" s="125">
        <f>'PLANTILLA V6'!C179</f>
        <v>1</v>
      </c>
      <c r="D179" s="116" t="str">
        <f>'PLANTILLA V6'!D179</f>
        <v>pza</v>
      </c>
      <c r="E179" s="125">
        <v>0</v>
      </c>
      <c r="F179" s="116" t="b">
        <v>0</v>
      </c>
      <c r="G179" s="116" t="b">
        <v>0</v>
      </c>
      <c r="H179" s="116" t="b">
        <v>0</v>
      </c>
      <c r="I179" s="116" t="b">
        <v>0</v>
      </c>
      <c r="J179" s="119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22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5.75" customHeight="1" x14ac:dyDescent="0.9">
      <c r="A180" s="112">
        <f>'PLANTILLA V6'!A180</f>
        <v>0</v>
      </c>
      <c r="B180" s="124">
        <f>'PLANTILLA V6'!B180</f>
        <v>0</v>
      </c>
      <c r="C180" s="125">
        <f>'PLANTILLA V6'!C180</f>
        <v>1</v>
      </c>
      <c r="D180" s="116" t="str">
        <f>'PLANTILLA V6'!D180</f>
        <v>pza</v>
      </c>
      <c r="E180" s="125">
        <v>0</v>
      </c>
      <c r="F180" s="116" t="b">
        <v>0</v>
      </c>
      <c r="G180" s="116" t="b">
        <v>0</v>
      </c>
      <c r="H180" s="116" t="b">
        <v>0</v>
      </c>
      <c r="I180" s="116" t="b">
        <v>0</v>
      </c>
      <c r="J180" s="119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22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5.75" customHeight="1" x14ac:dyDescent="0.9">
      <c r="A181" s="112">
        <f>'PLANTILLA V6'!A181</f>
        <v>0</v>
      </c>
      <c r="B181" s="124">
        <f>'PLANTILLA V6'!B181</f>
        <v>0</v>
      </c>
      <c r="C181" s="125">
        <f>'PLANTILLA V6'!C181</f>
        <v>1</v>
      </c>
      <c r="D181" s="116" t="str">
        <f>'PLANTILLA V6'!D181</f>
        <v>pza</v>
      </c>
      <c r="E181" s="125">
        <v>0</v>
      </c>
      <c r="F181" s="116" t="b">
        <v>0</v>
      </c>
      <c r="G181" s="116" t="b">
        <v>0</v>
      </c>
      <c r="H181" s="116" t="b">
        <v>0</v>
      </c>
      <c r="I181" s="116" t="b">
        <v>0</v>
      </c>
      <c r="J181" s="119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22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5.75" customHeight="1" x14ac:dyDescent="0.9">
      <c r="A182" s="112">
        <f>'PLANTILLA V6'!A182</f>
        <v>0</v>
      </c>
      <c r="B182" s="124">
        <f>'PLANTILLA V6'!B182</f>
        <v>0</v>
      </c>
      <c r="C182" s="125">
        <f>'PLANTILLA V6'!C182</f>
        <v>1</v>
      </c>
      <c r="D182" s="116" t="str">
        <f>'PLANTILLA V6'!D182</f>
        <v>pza</v>
      </c>
      <c r="E182" s="125">
        <v>0</v>
      </c>
      <c r="F182" s="116" t="b">
        <v>0</v>
      </c>
      <c r="G182" s="116" t="b">
        <v>0</v>
      </c>
      <c r="H182" s="116" t="b">
        <v>0</v>
      </c>
      <c r="I182" s="116" t="b">
        <v>0</v>
      </c>
      <c r="J182" s="119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22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5.75" customHeight="1" x14ac:dyDescent="0.9">
      <c r="A183" s="112">
        <f>'PLANTILLA V6'!A183</f>
        <v>0</v>
      </c>
      <c r="B183" s="124">
        <f>'PLANTILLA V6'!B183</f>
        <v>0</v>
      </c>
      <c r="C183" s="125">
        <f>'PLANTILLA V6'!C183</f>
        <v>1</v>
      </c>
      <c r="D183" s="116" t="str">
        <f>'PLANTILLA V6'!D183</f>
        <v>pza</v>
      </c>
      <c r="E183" s="125">
        <v>0</v>
      </c>
      <c r="F183" s="116" t="b">
        <v>0</v>
      </c>
      <c r="G183" s="116" t="b">
        <v>0</v>
      </c>
      <c r="H183" s="116" t="b">
        <v>0</v>
      </c>
      <c r="I183" s="116" t="b">
        <v>0</v>
      </c>
      <c r="J183" s="119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22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5.75" customHeight="1" x14ac:dyDescent="0.9">
      <c r="A184" s="112">
        <f>'PLANTILLA V6'!A184</f>
        <v>0</v>
      </c>
      <c r="B184" s="124">
        <f>'PLANTILLA V6'!B184</f>
        <v>0</v>
      </c>
      <c r="C184" s="125">
        <f>'PLANTILLA V6'!C184</f>
        <v>1</v>
      </c>
      <c r="D184" s="116" t="str">
        <f>'PLANTILLA V6'!D184</f>
        <v>pza</v>
      </c>
      <c r="E184" s="125">
        <v>0</v>
      </c>
      <c r="F184" s="116" t="b">
        <v>0</v>
      </c>
      <c r="G184" s="116" t="b">
        <v>0</v>
      </c>
      <c r="H184" s="116" t="b">
        <v>0</v>
      </c>
      <c r="I184" s="116" t="b">
        <v>0</v>
      </c>
      <c r="J184" s="119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22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5.75" customHeight="1" x14ac:dyDescent="0.9">
      <c r="A185" s="171" t="str">
        <f>'PLANTILLA V6'!A185</f>
        <v>Materiales Consumibles</v>
      </c>
      <c r="B185" s="141"/>
      <c r="C185" s="125">
        <f>'PLANTILLA V6'!C185</f>
        <v>0</v>
      </c>
      <c r="D185" s="116"/>
      <c r="E185" s="125"/>
      <c r="F185" s="116"/>
      <c r="G185" s="116"/>
      <c r="H185" s="116"/>
      <c r="I185" s="116"/>
      <c r="J185" s="123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22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5.75" customHeight="1" x14ac:dyDescent="0.9">
      <c r="A186" s="124" t="str">
        <f>'PLANTILLA V6'!A186</f>
        <v>Co</v>
      </c>
      <c r="B186" s="124" t="str">
        <f>'PLANTILLA V6'!B186</f>
        <v>MDF 3 mm de espesor de 30 x 30 cm</v>
      </c>
      <c r="C186" s="125">
        <f>'PLANTILLA V6'!C186</f>
        <v>1</v>
      </c>
      <c r="D186" s="116" t="str">
        <f>'PLANTILLA V6'!D186</f>
        <v>pza</v>
      </c>
      <c r="E186" s="125">
        <v>0</v>
      </c>
      <c r="F186" s="116" t="b">
        <v>0</v>
      </c>
      <c r="G186" s="116" t="b">
        <v>0</v>
      </c>
      <c r="H186" s="116" t="b">
        <v>0</v>
      </c>
      <c r="I186" s="116" t="b">
        <v>0</v>
      </c>
      <c r="J186" s="119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5.75" customHeight="1" x14ac:dyDescent="0.9">
      <c r="A187" s="124" t="str">
        <f>'PLANTILLA V6'!A187</f>
        <v>Co</v>
      </c>
      <c r="B187" s="124" t="str">
        <f>'PLANTILLA V6'!B187</f>
        <v>Cartulina blanca</v>
      </c>
      <c r="C187" s="125">
        <f>'PLANTILLA V6'!C187</f>
        <v>1</v>
      </c>
      <c r="D187" s="116" t="str">
        <f>'PLANTILLA V6'!D187</f>
        <v>pza</v>
      </c>
      <c r="E187" s="125">
        <v>0</v>
      </c>
      <c r="F187" s="116" t="b">
        <v>0</v>
      </c>
      <c r="G187" s="116" t="b">
        <v>0</v>
      </c>
      <c r="H187" s="116" t="b">
        <v>0</v>
      </c>
      <c r="I187" s="116" t="b">
        <v>0</v>
      </c>
      <c r="J187" s="119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5.75" customHeight="1" x14ac:dyDescent="0.9">
      <c r="A188" s="70" t="str">
        <f>'PLANTILLA V6'!A188</f>
        <v>Co</v>
      </c>
      <c r="B188" s="70" t="str">
        <f>'PLANTILLA V6'!B188</f>
        <v>Hojas blancas tamaño carta</v>
      </c>
      <c r="C188" s="37">
        <f>'PLANTILLA V6'!C188</f>
        <v>1</v>
      </c>
      <c r="D188" s="74" t="str">
        <f>'PLANTILLA V6'!D188</f>
        <v>hoja</v>
      </c>
      <c r="E188" s="37">
        <v>2</v>
      </c>
      <c r="F188" s="74" t="b">
        <v>1</v>
      </c>
      <c r="G188" s="74" t="b">
        <v>0</v>
      </c>
      <c r="H188" s="74" t="b">
        <v>0</v>
      </c>
      <c r="I188" s="74" t="b">
        <v>0</v>
      </c>
      <c r="J188" s="119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 x14ac:dyDescent="0.9">
      <c r="A189" s="124" t="str">
        <f>'PLANTILLA V6'!A189</f>
        <v>Co</v>
      </c>
      <c r="B189" s="124" t="str">
        <f>'PLANTILLA V6'!B189</f>
        <v>Hojas de colores (varios) tamaño carta</v>
      </c>
      <c r="C189" s="125">
        <f>'PLANTILLA V6'!C189</f>
        <v>1</v>
      </c>
      <c r="D189" s="116" t="str">
        <f>'PLANTILLA V6'!D189</f>
        <v>hoja</v>
      </c>
      <c r="E189" s="125">
        <v>0</v>
      </c>
      <c r="F189" s="116" t="b">
        <v>0</v>
      </c>
      <c r="G189" s="116" t="b">
        <v>0</v>
      </c>
      <c r="H189" s="116" t="b">
        <v>0</v>
      </c>
      <c r="I189" s="116" t="b">
        <v>0</v>
      </c>
      <c r="J189" s="119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</row>
    <row r="190" spans="1:26" ht="15.75" customHeight="1" x14ac:dyDescent="0.9">
      <c r="A190" s="124" t="str">
        <f>'PLANTILLA V6'!A190</f>
        <v>Co</v>
      </c>
      <c r="B190" s="124" t="str">
        <f>'PLANTILLA V6'!B190</f>
        <v>Post-it</v>
      </c>
      <c r="C190" s="125">
        <f>'PLANTILLA V6'!C190</f>
        <v>1</v>
      </c>
      <c r="D190" s="116" t="str">
        <f>'PLANTILLA V6'!D190</f>
        <v>bloc de 100 hojas</v>
      </c>
      <c r="E190" s="125">
        <v>0</v>
      </c>
      <c r="F190" s="116" t="b">
        <v>0</v>
      </c>
      <c r="G190" s="116" t="b">
        <v>0</v>
      </c>
      <c r="H190" s="116" t="b">
        <v>0</v>
      </c>
      <c r="I190" s="116" t="b">
        <v>0</v>
      </c>
      <c r="J190" s="119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5.75" customHeight="1" x14ac:dyDescent="0.9">
      <c r="A191" s="124" t="str">
        <f>'PLANTILLA V6'!A191</f>
        <v>Co</v>
      </c>
      <c r="B191" s="124" t="str">
        <f>'PLANTILLA V6'!B191</f>
        <v>Fomi tamaño carta</v>
      </c>
      <c r="C191" s="125">
        <f>'PLANTILLA V6'!C191</f>
        <v>1</v>
      </c>
      <c r="D191" s="116" t="str">
        <f>'PLANTILLA V6'!D191</f>
        <v>hoja</v>
      </c>
      <c r="E191" s="125">
        <v>0</v>
      </c>
      <c r="F191" s="116" t="b">
        <v>0</v>
      </c>
      <c r="G191" s="116" t="b">
        <v>0</v>
      </c>
      <c r="H191" s="116" t="b">
        <v>0</v>
      </c>
      <c r="I191" s="116" t="b">
        <v>0</v>
      </c>
      <c r="J191" s="119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5.75" customHeight="1" x14ac:dyDescent="0.9">
      <c r="A192" s="124" t="str">
        <f>'PLANTILLA V6'!A192</f>
        <v>Co</v>
      </c>
      <c r="B192" s="124" t="str">
        <f>'PLANTILLA V6'!B192</f>
        <v>Papel aluminio</v>
      </c>
      <c r="C192" s="125">
        <f>'PLANTILLA V6'!C192</f>
        <v>1</v>
      </c>
      <c r="D192" s="116" t="str">
        <f>'PLANTILLA V6'!D192</f>
        <v>rollo</v>
      </c>
      <c r="E192" s="125">
        <v>0</v>
      </c>
      <c r="F192" s="116" t="b">
        <v>0</v>
      </c>
      <c r="G192" s="116" t="b">
        <v>0</v>
      </c>
      <c r="H192" s="116" t="b">
        <v>0</v>
      </c>
      <c r="I192" s="116" t="b">
        <v>0</v>
      </c>
      <c r="J192" s="119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5.75" customHeight="1" x14ac:dyDescent="0.9">
      <c r="A193" s="124" t="str">
        <f>'PLANTILLA V6'!A193</f>
        <v>Co</v>
      </c>
      <c r="B193" s="124" t="str">
        <f>'PLANTILLA V6'!B193</f>
        <v>Abatelenguas (palitos planos) 15 cm largo x 18 mm ancho</v>
      </c>
      <c r="C193" s="125">
        <f>'PLANTILLA V6'!C193</f>
        <v>1</v>
      </c>
      <c r="D193" s="116" t="str">
        <f>'PLANTILLA V6'!D193</f>
        <v>pza</v>
      </c>
      <c r="E193" s="125">
        <v>0</v>
      </c>
      <c r="F193" s="116" t="b">
        <v>0</v>
      </c>
      <c r="G193" s="116" t="b">
        <v>0</v>
      </c>
      <c r="H193" s="116" t="b">
        <v>0</v>
      </c>
      <c r="I193" s="116" t="b">
        <v>0</v>
      </c>
      <c r="J193" s="119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5.75" customHeight="1" x14ac:dyDescent="0.9">
      <c r="A194" s="124" t="str">
        <f>'PLANTILLA V6'!A194</f>
        <v>Co</v>
      </c>
      <c r="B194" s="124" t="str">
        <f>'PLANTILLA V6'!B194</f>
        <v xml:space="preserve">Palito de madera redondo 60 largo x 1 cm de diámetro </v>
      </c>
      <c r="C194" s="125">
        <f>'PLANTILLA V6'!C194</f>
        <v>1</v>
      </c>
      <c r="D194" s="116" t="str">
        <f>'PLANTILLA V6'!D194</f>
        <v>pza</v>
      </c>
      <c r="E194" s="125">
        <v>0</v>
      </c>
      <c r="F194" s="116" t="b">
        <v>0</v>
      </c>
      <c r="G194" s="116" t="b">
        <v>0</v>
      </c>
      <c r="H194" s="116" t="b">
        <v>0</v>
      </c>
      <c r="I194" s="116" t="b">
        <v>0</v>
      </c>
      <c r="J194" s="119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5.75" customHeight="1" x14ac:dyDescent="0.9">
      <c r="A195" s="124" t="str">
        <f>'PLANTILLA V6'!A195</f>
        <v>Co</v>
      </c>
      <c r="B195" s="124" t="str">
        <f>'PLANTILLA V6'!B195</f>
        <v xml:space="preserve">Palito de madera redondo 30 largo x 1 cm de diámetro  </v>
      </c>
      <c r="C195" s="125">
        <f>'PLANTILLA V6'!C195</f>
        <v>1</v>
      </c>
      <c r="D195" s="116" t="str">
        <f>'PLANTILLA V6'!D195</f>
        <v>pza</v>
      </c>
      <c r="E195" s="125">
        <v>0</v>
      </c>
      <c r="F195" s="116" t="b">
        <v>0</v>
      </c>
      <c r="G195" s="116" t="b">
        <v>0</v>
      </c>
      <c r="H195" s="116" t="b">
        <v>0</v>
      </c>
      <c r="I195" s="116" t="b">
        <v>0</v>
      </c>
      <c r="J195" s="119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5.75" customHeight="1" x14ac:dyDescent="0.9">
      <c r="A196" s="124" t="str">
        <f>'PLANTILLA V6'!A196</f>
        <v>Co</v>
      </c>
      <c r="B196" s="127" t="str">
        <f>'PLANTILLA V6'!B196</f>
        <v>Cuerda</v>
      </c>
      <c r="C196" s="125">
        <f>'PLANTILLA V6'!C196</f>
        <v>1</v>
      </c>
      <c r="D196" s="116" t="str">
        <f>'PLANTILLA V6'!D196</f>
        <v>metro</v>
      </c>
      <c r="E196" s="125">
        <v>0</v>
      </c>
      <c r="F196" s="116" t="b">
        <v>0</v>
      </c>
      <c r="G196" s="116" t="b">
        <v>0</v>
      </c>
      <c r="H196" s="116" t="b">
        <v>0</v>
      </c>
      <c r="I196" s="116" t="b">
        <v>0</v>
      </c>
      <c r="J196" s="119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5.75" customHeight="1" x14ac:dyDescent="0.9">
      <c r="A197" s="124" t="str">
        <f>'PLANTILLA V6'!A197</f>
        <v>Co</v>
      </c>
      <c r="B197" s="127" t="str">
        <f>'PLANTILLA V6'!B197</f>
        <v>Hilo de coser</v>
      </c>
      <c r="C197" s="125">
        <f>'PLANTILLA V6'!C197</f>
        <v>1</v>
      </c>
      <c r="D197" s="116" t="str">
        <f>'PLANTILLA V6'!D197</f>
        <v>carrete</v>
      </c>
      <c r="E197" s="125">
        <v>0</v>
      </c>
      <c r="F197" s="116" t="b">
        <v>0</v>
      </c>
      <c r="G197" s="116" t="b">
        <v>0</v>
      </c>
      <c r="H197" s="116" t="b">
        <v>0</v>
      </c>
      <c r="I197" s="116" t="b">
        <v>0</v>
      </c>
      <c r="J197" s="119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5.75" customHeight="1" x14ac:dyDescent="0.9">
      <c r="A198" s="124" t="str">
        <f>'PLANTILLA V6'!A198</f>
        <v>Co</v>
      </c>
      <c r="B198" s="127" t="str">
        <f>'PLANTILLA V6'!B198</f>
        <v>Estambre</v>
      </c>
      <c r="C198" s="125">
        <f>'PLANTILLA V6'!C198</f>
        <v>1</v>
      </c>
      <c r="D198" s="116" t="str">
        <f>'PLANTILLA V6'!D198</f>
        <v>metro</v>
      </c>
      <c r="E198" s="125">
        <v>0</v>
      </c>
      <c r="F198" s="116" t="b">
        <v>0</v>
      </c>
      <c r="G198" s="116" t="b">
        <v>0</v>
      </c>
      <c r="H198" s="116" t="b">
        <v>0</v>
      </c>
      <c r="I198" s="116" t="b">
        <v>0</v>
      </c>
      <c r="J198" s="119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5.75" customHeight="1" x14ac:dyDescent="0.9">
      <c r="A199" s="124" t="str">
        <f>'PLANTILLA V6'!A199</f>
        <v>Co</v>
      </c>
      <c r="B199" s="124" t="str">
        <f>'PLANTILLA V6'!B199</f>
        <v>Globos de tamaño # 9</v>
      </c>
      <c r="C199" s="125">
        <f>'PLANTILLA V6'!C199</f>
        <v>1</v>
      </c>
      <c r="D199" s="116" t="str">
        <f>'PLANTILLA V6'!D199</f>
        <v>pza</v>
      </c>
      <c r="E199" s="125">
        <v>0</v>
      </c>
      <c r="F199" s="116" t="b">
        <v>0</v>
      </c>
      <c r="G199" s="116" t="b">
        <v>0</v>
      </c>
      <c r="H199" s="116" t="b">
        <v>0</v>
      </c>
      <c r="I199" s="116" t="b">
        <v>0</v>
      </c>
      <c r="J199" s="119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5.75" customHeight="1" x14ac:dyDescent="0.9">
      <c r="A200" s="124" t="str">
        <f>'PLANTILLA V6'!A200</f>
        <v>Co</v>
      </c>
      <c r="B200" s="124" t="str">
        <f>'PLANTILLA V6'!B200</f>
        <v>Limpiapipas</v>
      </c>
      <c r="C200" s="125">
        <f>'PLANTILLA V6'!C200</f>
        <v>1</v>
      </c>
      <c r="D200" s="116" t="str">
        <f>'PLANTILLA V6'!D200</f>
        <v>pza</v>
      </c>
      <c r="E200" s="125">
        <v>0</v>
      </c>
      <c r="F200" s="116" t="b">
        <v>0</v>
      </c>
      <c r="G200" s="116" t="b">
        <v>0</v>
      </c>
      <c r="H200" s="116" t="b">
        <v>0</v>
      </c>
      <c r="I200" s="116" t="b">
        <v>0</v>
      </c>
      <c r="J200" s="119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5.75" customHeight="1" x14ac:dyDescent="0.9">
      <c r="A201" s="124" t="str">
        <f>'PLANTILLA V6'!A201</f>
        <v>Co</v>
      </c>
      <c r="B201" s="124" t="str">
        <f>'PLANTILLA V6'!B201</f>
        <v>Barra de plastilina 180 g</v>
      </c>
      <c r="C201" s="125">
        <f>'PLANTILLA V6'!C201</f>
        <v>1</v>
      </c>
      <c r="D201" s="116" t="str">
        <f>'PLANTILLA V6'!D201</f>
        <v>pza</v>
      </c>
      <c r="E201" s="125">
        <v>0</v>
      </c>
      <c r="F201" s="116" t="b">
        <v>0</v>
      </c>
      <c r="G201" s="116" t="b">
        <v>0</v>
      </c>
      <c r="H201" s="116" t="b">
        <v>0</v>
      </c>
      <c r="I201" s="116" t="b">
        <v>0</v>
      </c>
      <c r="J201" s="119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5.75" customHeight="1" x14ac:dyDescent="0.9">
      <c r="A202" s="124" t="str">
        <f>'PLANTILLA V6'!A202</f>
        <v>Co</v>
      </c>
      <c r="B202" s="124" t="str">
        <f>'PLANTILLA V6'!B202</f>
        <v>Paquete de 10 barritas de plastilina de colores</v>
      </c>
      <c r="C202" s="125">
        <f>'PLANTILLA V6'!C202</f>
        <v>1</v>
      </c>
      <c r="D202" s="116" t="str">
        <f>'PLANTILLA V6'!D202</f>
        <v>pza</v>
      </c>
      <c r="E202" s="125">
        <v>0</v>
      </c>
      <c r="F202" s="116" t="b">
        <v>0</v>
      </c>
      <c r="G202" s="116" t="b">
        <v>0</v>
      </c>
      <c r="H202" s="116" t="b">
        <v>0</v>
      </c>
      <c r="I202" s="116" t="b">
        <v>0</v>
      </c>
      <c r="J202" s="119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5.75" customHeight="1" x14ac:dyDescent="0.9">
      <c r="A203" s="124" t="str">
        <f>'PLANTILLA V6'!A203</f>
        <v>Co</v>
      </c>
      <c r="B203" s="124" t="str">
        <f>'PLANTILLA V6'!B203</f>
        <v>Fomi moldeable</v>
      </c>
      <c r="C203" s="125">
        <f>'PLANTILLA V6'!C203</f>
        <v>1</v>
      </c>
      <c r="D203" s="116" t="str">
        <f>'PLANTILLA V6'!D203</f>
        <v>bolsa</v>
      </c>
      <c r="E203" s="125">
        <v>0</v>
      </c>
      <c r="F203" s="116" t="b">
        <v>0</v>
      </c>
      <c r="G203" s="116" t="b">
        <v>0</v>
      </c>
      <c r="H203" s="116" t="b">
        <v>0</v>
      </c>
      <c r="I203" s="116" t="b">
        <v>0</v>
      </c>
      <c r="J203" s="119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5.75" customHeight="1" x14ac:dyDescent="0.9">
      <c r="A204" s="124" t="str">
        <f>'PLANTILLA V6'!A204</f>
        <v>Co</v>
      </c>
      <c r="B204" s="126" t="str">
        <f>'PLANTILLA V6'!B204</f>
        <v>Pasta para modelar</v>
      </c>
      <c r="C204" s="125">
        <f>'PLANTILLA V6'!C204</f>
        <v>1</v>
      </c>
      <c r="D204" s="116" t="str">
        <f>'PLANTILLA V6'!D204</f>
        <v>pza</v>
      </c>
      <c r="E204" s="125">
        <v>0</v>
      </c>
      <c r="F204" s="116" t="b">
        <v>0</v>
      </c>
      <c r="G204" s="116" t="b">
        <v>0</v>
      </c>
      <c r="H204" s="116" t="b">
        <v>0</v>
      </c>
      <c r="I204" s="116" t="b">
        <v>0</v>
      </c>
      <c r="J204" s="119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5.75" customHeight="1" x14ac:dyDescent="0.9">
      <c r="A205" s="124" t="str">
        <f>'PLANTILLA V6'!A205</f>
        <v>Co</v>
      </c>
      <c r="B205" s="124" t="str">
        <f>'PLANTILLA V6'!B205</f>
        <v>Silicón frío (bote de 250 ml)</v>
      </c>
      <c r="C205" s="125">
        <f>'PLANTILLA V6'!C205</f>
        <v>1</v>
      </c>
      <c r="D205" s="116" t="str">
        <f>'PLANTILLA V6'!D205</f>
        <v>pza</v>
      </c>
      <c r="E205" s="125">
        <v>0</v>
      </c>
      <c r="F205" s="116" t="b">
        <v>0</v>
      </c>
      <c r="G205" s="116" t="b">
        <v>0</v>
      </c>
      <c r="H205" s="116" t="b">
        <v>0</v>
      </c>
      <c r="I205" s="116" t="b">
        <v>0</v>
      </c>
      <c r="J205" s="119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5.75" customHeight="1" x14ac:dyDescent="0.9">
      <c r="A206" s="124" t="str">
        <f>'PLANTILLA V6'!A206</f>
        <v>Co</v>
      </c>
      <c r="B206" s="124" t="str">
        <f>'PLANTILLA V6'!B206</f>
        <v>Barra de silicón (tubito del diámetro de la pistola de silicón)</v>
      </c>
      <c r="C206" s="125">
        <f>'PLANTILLA V6'!C206</f>
        <v>1</v>
      </c>
      <c r="D206" s="116" t="str">
        <f>'PLANTILLA V6'!D206</f>
        <v>pza</v>
      </c>
      <c r="E206" s="125">
        <v>0</v>
      </c>
      <c r="F206" s="116" t="b">
        <v>0</v>
      </c>
      <c r="G206" s="116" t="b">
        <v>0</v>
      </c>
      <c r="H206" s="116" t="b">
        <v>0</v>
      </c>
      <c r="I206" s="116" t="b">
        <v>0</v>
      </c>
      <c r="J206" s="119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5.75" customHeight="1" x14ac:dyDescent="0.9">
      <c r="A207" s="124" t="str">
        <f>'PLANTILLA V6'!A207</f>
        <v>Co</v>
      </c>
      <c r="B207" s="124" t="str">
        <f>'PLANTILLA V6'!B207</f>
        <v>Pegamento blanco (Resistol) bote de 250 ml</v>
      </c>
      <c r="C207" s="125">
        <f>'PLANTILLA V6'!C207</f>
        <v>1</v>
      </c>
      <c r="D207" s="116" t="str">
        <f>'PLANTILLA V6'!D207</f>
        <v>pza</v>
      </c>
      <c r="E207" s="125">
        <v>0</v>
      </c>
      <c r="F207" s="116" t="b">
        <v>0</v>
      </c>
      <c r="G207" s="116" t="b">
        <v>0</v>
      </c>
      <c r="H207" s="116" t="b">
        <v>0</v>
      </c>
      <c r="I207" s="116" t="b">
        <v>0</v>
      </c>
      <c r="J207" s="119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5.75" customHeight="1" x14ac:dyDescent="0.9">
      <c r="A208" s="124" t="str">
        <f>'PLANTILLA V6'!A208</f>
        <v>Co</v>
      </c>
      <c r="B208" s="124" t="str">
        <f>'PLANTILLA V6'!B208</f>
        <v>Cinta adhesiva (masking tape 110 o cinta azul de pintor) 12 mm ancho x 50 m o similar</v>
      </c>
      <c r="C208" s="125">
        <f>'PLANTILLA V6'!C208</f>
        <v>1</v>
      </c>
      <c r="D208" s="116" t="str">
        <f>'PLANTILLA V6'!D208</f>
        <v>pza</v>
      </c>
      <c r="E208" s="125">
        <v>0</v>
      </c>
      <c r="F208" s="116" t="b">
        <v>0</v>
      </c>
      <c r="G208" s="116" t="b">
        <v>0</v>
      </c>
      <c r="H208" s="116" t="b">
        <v>0</v>
      </c>
      <c r="I208" s="116" t="b">
        <v>0</v>
      </c>
      <c r="J208" s="119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5.75" customHeight="1" x14ac:dyDescent="0.9">
      <c r="A209" s="124" t="str">
        <f>'PLANTILLA V6'!A209</f>
        <v>Co</v>
      </c>
      <c r="B209" s="124" t="str">
        <f>'PLANTILLA V6'!B209</f>
        <v>Cinta adhesiva transparente (diurex) 18 mm ancho x 33 m o similar</v>
      </c>
      <c r="C209" s="125">
        <f>'PLANTILLA V6'!C209</f>
        <v>1</v>
      </c>
      <c r="D209" s="116" t="str">
        <f>'PLANTILLA V6'!D209</f>
        <v>pza</v>
      </c>
      <c r="E209" s="125">
        <v>0</v>
      </c>
      <c r="F209" s="116" t="b">
        <v>0</v>
      </c>
      <c r="G209" s="116" t="b">
        <v>0</v>
      </c>
      <c r="H209" s="116" t="b">
        <v>0</v>
      </c>
      <c r="I209" s="116" t="b">
        <v>0</v>
      </c>
      <c r="J209" s="119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5.75" customHeight="1" x14ac:dyDescent="0.9">
      <c r="A210" s="124" t="str">
        <f>'PLANTILLA V6'!A210</f>
        <v>Co</v>
      </c>
      <c r="B210" s="124" t="str">
        <f>'PLANTILLA V6'!B210</f>
        <v>Liga grande #18 (8 cm largo aproximadamente)</v>
      </c>
      <c r="C210" s="125">
        <f>'PLANTILLA V6'!C210</f>
        <v>1</v>
      </c>
      <c r="D210" s="116" t="str">
        <f>'PLANTILLA V6'!D210</f>
        <v>pza</v>
      </c>
      <c r="E210" s="125">
        <v>0</v>
      </c>
      <c r="F210" s="116" t="b">
        <v>0</v>
      </c>
      <c r="G210" s="116" t="b">
        <v>0</v>
      </c>
      <c r="H210" s="116" t="b">
        <v>0</v>
      </c>
      <c r="I210" s="116" t="b">
        <v>0</v>
      </c>
      <c r="J210" s="119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15.75" customHeight="1" x14ac:dyDescent="0.9">
      <c r="A211" s="124" t="str">
        <f>'PLANTILLA V6'!A211</f>
        <v>Co</v>
      </c>
      <c r="B211" s="124" t="str">
        <f>'PLANTILLA V6'!B211</f>
        <v>Caja de 100 clips</v>
      </c>
      <c r="C211" s="125">
        <f>'PLANTILLA V6'!C211</f>
        <v>1</v>
      </c>
      <c r="D211" s="116" t="str">
        <f>'PLANTILLA V6'!D211</f>
        <v>pza</v>
      </c>
      <c r="E211" s="125">
        <v>0</v>
      </c>
      <c r="F211" s="116" t="b">
        <v>0</v>
      </c>
      <c r="G211" s="116" t="b">
        <v>0</v>
      </c>
      <c r="H211" s="116" t="b">
        <v>0</v>
      </c>
      <c r="I211" s="116" t="b">
        <v>0</v>
      </c>
      <c r="J211" s="119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5.75" customHeight="1" x14ac:dyDescent="0.9">
      <c r="A212" s="124" t="str">
        <f>'PLANTILLA V6'!A212</f>
        <v>Co</v>
      </c>
      <c r="B212" s="124" t="str">
        <f>'PLANTILLA V6'!B212</f>
        <v>Caja de 100 chinchetas</v>
      </c>
      <c r="C212" s="125">
        <f>'PLANTILLA V6'!C212</f>
        <v>1</v>
      </c>
      <c r="D212" s="116" t="str">
        <f>'PLANTILLA V6'!D212</f>
        <v>pza</v>
      </c>
      <c r="E212" s="125">
        <v>0</v>
      </c>
      <c r="F212" s="116" t="b">
        <v>0</v>
      </c>
      <c r="G212" s="116" t="b">
        <v>0</v>
      </c>
      <c r="H212" s="116" t="b">
        <v>0</v>
      </c>
      <c r="I212" s="116" t="b">
        <v>0</v>
      </c>
      <c r="J212" s="119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5.75" customHeight="1" x14ac:dyDescent="0.9">
      <c r="A213" s="124" t="str">
        <f>'PLANTILLA V6'!A213</f>
        <v>Co</v>
      </c>
      <c r="B213" s="124" t="str">
        <f>'PLANTILLA V6'!B213</f>
        <v>Caja de 12 crayolas de diferentes colores</v>
      </c>
      <c r="C213" s="125">
        <f>'PLANTILLA V6'!C213</f>
        <v>1</v>
      </c>
      <c r="D213" s="116" t="str">
        <f>'PLANTILLA V6'!D213</f>
        <v>pza</v>
      </c>
      <c r="E213" s="125">
        <v>0</v>
      </c>
      <c r="F213" s="116" t="b">
        <v>0</v>
      </c>
      <c r="G213" s="116" t="b">
        <v>0</v>
      </c>
      <c r="H213" s="116" t="b">
        <v>0</v>
      </c>
      <c r="I213" s="116" t="b">
        <v>0</v>
      </c>
      <c r="J213" s="119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5.75" customHeight="1" x14ac:dyDescent="0.9">
      <c r="A214" s="124" t="str">
        <f>'PLANTILLA V6'!A214</f>
        <v>Co</v>
      </c>
      <c r="B214" s="124" t="str">
        <f>'PLANTILLA V6'!B214</f>
        <v>Paquete de pinturas acrílicas 20 ml (blanco, negro, rojo, azul, amarillo)</v>
      </c>
      <c r="C214" s="125">
        <f>'PLANTILLA V6'!C214</f>
        <v>1</v>
      </c>
      <c r="D214" s="116" t="str">
        <f>'PLANTILLA V6'!D214</f>
        <v>pza</v>
      </c>
      <c r="E214" s="125">
        <v>0</v>
      </c>
      <c r="F214" s="116" t="b">
        <v>0</v>
      </c>
      <c r="G214" s="116" t="b">
        <v>0</v>
      </c>
      <c r="H214" s="116" t="b">
        <v>0</v>
      </c>
      <c r="I214" s="116" t="b">
        <v>0</v>
      </c>
      <c r="J214" s="119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5.75" customHeight="1" x14ac:dyDescent="0.9">
      <c r="A215" s="124" t="str">
        <f>'PLANTILLA V6'!A215</f>
        <v>Co</v>
      </c>
      <c r="B215" s="124" t="str">
        <f>'PLANTILLA V6'!B215</f>
        <v xml:space="preserve">1 paquete de 100 mondadientes </v>
      </c>
      <c r="C215" s="125">
        <f>'PLANTILLA V6'!C215</f>
        <v>1</v>
      </c>
      <c r="D215" s="116" t="str">
        <f>'PLANTILLA V6'!D215</f>
        <v>pza</v>
      </c>
      <c r="E215" s="125">
        <v>0</v>
      </c>
      <c r="F215" s="116" t="b">
        <v>0</v>
      </c>
      <c r="G215" s="116" t="b">
        <v>0</v>
      </c>
      <c r="H215" s="116" t="b">
        <v>0</v>
      </c>
      <c r="I215" s="116" t="b">
        <v>0</v>
      </c>
      <c r="J215" s="119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5.75" customHeight="1" x14ac:dyDescent="0.9">
      <c r="A216" s="124" t="str">
        <f>'PLANTILLA V6'!A216</f>
        <v>Co</v>
      </c>
      <c r="B216" s="124" t="str">
        <f>'PLANTILLA V6'!B216</f>
        <v>Sal de mesa</v>
      </c>
      <c r="C216" s="125">
        <f>'PLANTILLA V6'!C216</f>
        <v>1</v>
      </c>
      <c r="D216" s="116" t="str">
        <f>'PLANTILLA V6'!D216</f>
        <v>bolsita</v>
      </c>
      <c r="E216" s="125">
        <v>0</v>
      </c>
      <c r="F216" s="116" t="b">
        <v>0</v>
      </c>
      <c r="G216" s="116" t="b">
        <v>0</v>
      </c>
      <c r="H216" s="116" t="b">
        <v>0</v>
      </c>
      <c r="I216" s="116" t="b">
        <v>0</v>
      </c>
      <c r="J216" s="119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5.75" customHeight="1" x14ac:dyDescent="0.9">
      <c r="A217" s="124" t="str">
        <f>'PLANTILLA V6'!A217</f>
        <v>Co</v>
      </c>
      <c r="B217" s="124" t="str">
        <f>'PLANTILLA V6'!B217</f>
        <v>Hojas tamaño carta cuadriculadas</v>
      </c>
      <c r="C217" s="125">
        <f>'PLANTILLA V6'!C217</f>
        <v>1</v>
      </c>
      <c r="D217" s="116" t="str">
        <f>'PLANTILLA V6'!D217</f>
        <v>pza</v>
      </c>
      <c r="E217" s="125">
        <v>0</v>
      </c>
      <c r="F217" s="116" t="b">
        <v>0</v>
      </c>
      <c r="G217" s="116" t="b">
        <v>0</v>
      </c>
      <c r="H217" s="116" t="b">
        <v>0</v>
      </c>
      <c r="I217" s="116" t="b">
        <v>0</v>
      </c>
      <c r="J217" s="119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5.75" customHeight="1" x14ac:dyDescent="0.9">
      <c r="A218" s="124" t="str">
        <f>'PLANTILLA V6'!A218</f>
        <v>Co</v>
      </c>
      <c r="B218" s="116" t="str">
        <f>'PLANTILLA V6'!B218</f>
        <v>Tabla de madera de 3" de espesor de 30 cm x 30 cm (tabla de sacrificio)</v>
      </c>
      <c r="C218" s="125">
        <f>'PLANTILLA V6'!C218</f>
        <v>1</v>
      </c>
      <c r="D218" s="116" t="str">
        <f>'PLANTILLA V6'!D218</f>
        <v>pza</v>
      </c>
      <c r="E218" s="125">
        <v>0</v>
      </c>
      <c r="F218" s="116" t="b">
        <v>0</v>
      </c>
      <c r="G218" s="116" t="b">
        <v>0</v>
      </c>
      <c r="H218" s="116" t="b">
        <v>0</v>
      </c>
      <c r="I218" s="116" t="b">
        <v>0</v>
      </c>
      <c r="J218" s="119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5.75" customHeight="1" x14ac:dyDescent="0.9">
      <c r="A219" s="124" t="str">
        <f>'PLANTILLA V6'!A219</f>
        <v>Co</v>
      </c>
      <c r="B219" s="116" t="str">
        <f>'PLANTILLA V6'!B219</f>
        <v>Tabla salvacortes de 45 x 30 cm (recomendado opcional)</v>
      </c>
      <c r="C219" s="125">
        <f>'PLANTILLA V6'!C219</f>
        <v>1</v>
      </c>
      <c r="D219" s="116" t="str">
        <f>'PLANTILLA V6'!D219</f>
        <v>pza</v>
      </c>
      <c r="E219" s="125">
        <v>0</v>
      </c>
      <c r="F219" s="116" t="b">
        <v>0</v>
      </c>
      <c r="G219" s="116" t="b">
        <v>0</v>
      </c>
      <c r="H219" s="116" t="b">
        <v>0</v>
      </c>
      <c r="I219" s="116" t="b">
        <v>0</v>
      </c>
      <c r="J219" s="119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5.75" customHeight="1" x14ac:dyDescent="0.9">
      <c r="A220" s="124" t="str">
        <f>'PLANTILLA V6'!A220</f>
        <v>Co</v>
      </c>
      <c r="B220" s="116" t="str">
        <f>'PLANTILLA V6'!B220</f>
        <v>Cronómetro</v>
      </c>
      <c r="C220" s="125">
        <f>'PLANTILLA V6'!C220</f>
        <v>1</v>
      </c>
      <c r="D220" s="116" t="str">
        <f>'PLANTILLA V6'!D220</f>
        <v>pza</v>
      </c>
      <c r="E220" s="125">
        <v>0</v>
      </c>
      <c r="F220" s="116" t="b">
        <v>0</v>
      </c>
      <c r="G220" s="116" t="b">
        <v>0</v>
      </c>
      <c r="H220" s="116" t="b">
        <v>0</v>
      </c>
      <c r="I220" s="116" t="b">
        <v>0</v>
      </c>
      <c r="J220" s="119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5.75" customHeight="1" x14ac:dyDescent="0.9">
      <c r="A221" s="124" t="str">
        <f>'PLANTILLA V6'!A221</f>
        <v>Co</v>
      </c>
      <c r="B221" s="116" t="str">
        <f>'PLANTILLA V6'!B221</f>
        <v>Pliego de papel bond</v>
      </c>
      <c r="C221" s="125">
        <f>'PLANTILLA V6'!C221</f>
        <v>1</v>
      </c>
      <c r="D221" s="116" t="str">
        <f>'PLANTILLA V6'!D221</f>
        <v>pza</v>
      </c>
      <c r="E221" s="125">
        <v>0</v>
      </c>
      <c r="F221" s="116" t="b">
        <v>0</v>
      </c>
      <c r="G221" s="116" t="b">
        <v>0</v>
      </c>
      <c r="H221" s="116" t="b">
        <v>0</v>
      </c>
      <c r="I221" s="116" t="b">
        <v>0</v>
      </c>
      <c r="J221" s="119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5.75" customHeight="1" x14ac:dyDescent="0.9">
      <c r="A222" s="124" t="str">
        <f>'PLANTILLA V6'!A222</f>
        <v>Co</v>
      </c>
      <c r="B222" s="116" t="str">
        <f>'PLANTILLA V6'!B222</f>
        <v>Dado</v>
      </c>
      <c r="C222" s="125">
        <f>'PLANTILLA V6'!C222</f>
        <v>1</v>
      </c>
      <c r="D222" s="116" t="str">
        <f>'PLANTILLA V6'!D222</f>
        <v>pza</v>
      </c>
      <c r="E222" s="125">
        <v>0</v>
      </c>
      <c r="F222" s="116" t="b">
        <v>0</v>
      </c>
      <c r="G222" s="116" t="b">
        <v>0</v>
      </c>
      <c r="H222" s="116" t="b">
        <v>0</v>
      </c>
      <c r="I222" s="116" t="b">
        <v>0</v>
      </c>
      <c r="J222" s="119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5.75" customHeight="1" x14ac:dyDescent="0.9">
      <c r="A223" s="124" t="str">
        <f>'PLANTILLA V6'!A223</f>
        <v>Co</v>
      </c>
      <c r="B223" s="116" t="str">
        <f>'PLANTILLA V6'!B223</f>
        <v>Broche latonado tipo alemán de 16 mm de largo  (caja 100 piezas)</v>
      </c>
      <c r="C223" s="125">
        <f>'PLANTILLA V6'!C223</f>
        <v>1</v>
      </c>
      <c r="D223" s="116" t="str">
        <f>'PLANTILLA V6'!D223</f>
        <v>caja</v>
      </c>
      <c r="E223" s="125">
        <v>0</v>
      </c>
      <c r="F223" s="116" t="b">
        <v>0</v>
      </c>
      <c r="G223" s="116" t="b">
        <v>0</v>
      </c>
      <c r="H223" s="116" t="b">
        <v>0</v>
      </c>
      <c r="I223" s="116" t="b">
        <v>0</v>
      </c>
      <c r="J223" s="119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22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5.75" customHeight="1" x14ac:dyDescent="0.9">
      <c r="A224" s="124" t="str">
        <f>'PLANTILLA V6'!A224</f>
        <v>Co</v>
      </c>
      <c r="B224" s="116" t="str">
        <f>'PLANTILLA V6'!B224</f>
        <v>Broche Sujetadocumentos chico (3/4" o 19 mm)</v>
      </c>
      <c r="C224" s="125">
        <f>'PLANTILLA V6'!C224</f>
        <v>1</v>
      </c>
      <c r="D224" s="116" t="str">
        <f>'PLANTILLA V6'!D224</f>
        <v>pza</v>
      </c>
      <c r="E224" s="125">
        <v>0</v>
      </c>
      <c r="F224" s="116" t="b">
        <v>0</v>
      </c>
      <c r="G224" s="116" t="b">
        <v>0</v>
      </c>
      <c r="H224" s="116" t="b">
        <v>0</v>
      </c>
      <c r="I224" s="116" t="b">
        <v>0</v>
      </c>
      <c r="J224" s="119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22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5.75" customHeight="1" x14ac:dyDescent="0.9">
      <c r="A225" s="124" t="str">
        <f>'PLANTILLA V6'!A225</f>
        <v>Co</v>
      </c>
      <c r="B225" s="116" t="str">
        <f>'PLANTILLA V6'!B225</f>
        <v>Palito plano de madera medidas 0.7 X 7.5 cm.(tipo paleta de hielo)</v>
      </c>
      <c r="C225" s="125">
        <f>'PLANTILLA V6'!C225</f>
        <v>1</v>
      </c>
      <c r="D225" s="116" t="str">
        <f>'PLANTILLA V6'!D225</f>
        <v>pza</v>
      </c>
      <c r="E225" s="125">
        <v>0</v>
      </c>
      <c r="F225" s="116" t="b">
        <v>0</v>
      </c>
      <c r="G225" s="116" t="b">
        <v>0</v>
      </c>
      <c r="H225" s="116" t="b">
        <v>0</v>
      </c>
      <c r="I225" s="116" t="b">
        <v>0</v>
      </c>
      <c r="J225" s="119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22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5.75" customHeight="1" x14ac:dyDescent="0.9">
      <c r="A226" s="124" t="str">
        <f>'PLANTILLA V6'!A226</f>
        <v>Co</v>
      </c>
      <c r="B226" s="116" t="str">
        <f>'PLANTILLA V6'!B226</f>
        <v>Palito de madera redondo 30 largo x 3 mm de diámetro  (tipo brocheta)</v>
      </c>
      <c r="C226" s="125">
        <f>'PLANTILLA V6'!C226</f>
        <v>1</v>
      </c>
      <c r="D226" s="116" t="str">
        <f>'PLANTILLA V6'!D226</f>
        <v>pza</v>
      </c>
      <c r="E226" s="125">
        <v>0</v>
      </c>
      <c r="F226" s="116" t="b">
        <v>0</v>
      </c>
      <c r="G226" s="116" t="b">
        <v>0</v>
      </c>
      <c r="H226" s="116" t="b">
        <v>0</v>
      </c>
      <c r="I226" s="116" t="b">
        <v>0</v>
      </c>
      <c r="J226" s="119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22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5.75" customHeight="1" x14ac:dyDescent="0.9">
      <c r="A227" s="124" t="str">
        <f>'PLANTILLA V6'!A227</f>
        <v>Co</v>
      </c>
      <c r="B227" s="116" t="str">
        <f>'PLANTILLA V6'!B227</f>
        <v>Imán refrigerador</v>
      </c>
      <c r="C227" s="125">
        <f>'PLANTILLA V6'!C227</f>
        <v>1</v>
      </c>
      <c r="D227" s="116" t="str">
        <f>'PLANTILLA V6'!D227</f>
        <v>pza</v>
      </c>
      <c r="E227" s="125">
        <v>0</v>
      </c>
      <c r="F227" s="116" t="b">
        <v>0</v>
      </c>
      <c r="G227" s="116" t="b">
        <v>0</v>
      </c>
      <c r="H227" s="116" t="b">
        <v>0</v>
      </c>
      <c r="I227" s="116" t="b">
        <v>0</v>
      </c>
      <c r="J227" s="119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22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5.75" customHeight="1" x14ac:dyDescent="0.9">
      <c r="A228" s="124" t="str">
        <f>'PLANTILLA V6'!A228</f>
        <v>Co</v>
      </c>
      <c r="B228" s="116" t="str">
        <f>'PLANTILLA V6'!B228</f>
        <v>Paquete de Semillas tipo alpiste o Arroz</v>
      </c>
      <c r="C228" s="125">
        <f>'PLANTILLA V6'!C228</f>
        <v>1</v>
      </c>
      <c r="D228" s="116" t="str">
        <f>'PLANTILLA V6'!D228</f>
        <v>pza</v>
      </c>
      <c r="E228" s="125">
        <v>0</v>
      </c>
      <c r="F228" s="116" t="b">
        <v>0</v>
      </c>
      <c r="G228" s="116" t="b">
        <v>0</v>
      </c>
      <c r="H228" s="116" t="b">
        <v>0</v>
      </c>
      <c r="I228" s="116" t="b">
        <v>0</v>
      </c>
      <c r="J228" s="119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22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5.75" customHeight="1" x14ac:dyDescent="0.9">
      <c r="A229" s="124" t="str">
        <f>'PLANTILLA V6'!A229</f>
        <v>Co</v>
      </c>
      <c r="B229" s="116" t="str">
        <f>'PLANTILLA V6'!B229</f>
        <v>Palito de madera cuadrado</v>
      </c>
      <c r="C229" s="125">
        <f>'PLANTILLA V6'!C229</f>
        <v>1</v>
      </c>
      <c r="D229" s="116" t="str">
        <f>'PLANTILLA V6'!D229</f>
        <v>pza</v>
      </c>
      <c r="E229" s="125">
        <v>0</v>
      </c>
      <c r="F229" s="116" t="b">
        <v>0</v>
      </c>
      <c r="G229" s="116" t="b">
        <v>0</v>
      </c>
      <c r="H229" s="116" t="b">
        <v>0</v>
      </c>
      <c r="I229" s="116" t="b">
        <v>0</v>
      </c>
      <c r="J229" s="119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22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5.75" customHeight="1" x14ac:dyDescent="0.9">
      <c r="A230" s="124" t="str">
        <f>'PLANTILLA V6'!A230</f>
        <v>Co</v>
      </c>
      <c r="B230" s="116" t="str">
        <f>'PLANTILLA V6'!B230</f>
        <v xml:space="preserve">Clip mariposa grande </v>
      </c>
      <c r="C230" s="125">
        <f>'PLANTILLA V6'!C230</f>
        <v>1</v>
      </c>
      <c r="D230" s="116" t="str">
        <f>'PLANTILLA V6'!D230</f>
        <v>pza</v>
      </c>
      <c r="E230" s="125">
        <v>0</v>
      </c>
      <c r="F230" s="116" t="b">
        <v>0</v>
      </c>
      <c r="G230" s="116" t="b">
        <v>0</v>
      </c>
      <c r="H230" s="116" t="b">
        <v>0</v>
      </c>
      <c r="I230" s="116" t="b">
        <v>0</v>
      </c>
      <c r="J230" s="119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22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5.75" customHeight="1" x14ac:dyDescent="0.9">
      <c r="A231" s="124" t="str">
        <f>'PLANTILLA V6'!A231</f>
        <v>Co</v>
      </c>
      <c r="B231" s="116" t="str">
        <f>'PLANTILLA V6'!B231</f>
        <v>Sobre de correspondencia</v>
      </c>
      <c r="C231" s="125">
        <f>'PLANTILLA V6'!C231</f>
        <v>1</v>
      </c>
      <c r="D231" s="116" t="str">
        <f>'PLANTILLA V6'!D231</f>
        <v>pza</v>
      </c>
      <c r="E231" s="125">
        <v>0</v>
      </c>
      <c r="F231" s="116" t="b">
        <v>0</v>
      </c>
      <c r="G231" s="116" t="b">
        <v>0</v>
      </c>
      <c r="H231" s="116" t="b">
        <v>0</v>
      </c>
      <c r="I231" s="116" t="b">
        <v>0</v>
      </c>
      <c r="J231" s="119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22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5.75" customHeight="1" x14ac:dyDescent="0.9">
      <c r="A232" s="124" t="str">
        <f>'PLANTILLA V6'!A232</f>
        <v>Co</v>
      </c>
      <c r="B232" s="116" t="str">
        <f>'PLANTILLA V6'!B232</f>
        <v>Paleta de Acuarelas con pincel</v>
      </c>
      <c r="C232" s="125">
        <f>'PLANTILLA V6'!C232</f>
        <v>1</v>
      </c>
      <c r="D232" s="116" t="str">
        <f>'PLANTILLA V6'!D232</f>
        <v>pza</v>
      </c>
      <c r="E232" s="125">
        <v>0</v>
      </c>
      <c r="F232" s="116" t="b">
        <v>0</v>
      </c>
      <c r="G232" s="116" t="b">
        <v>0</v>
      </c>
      <c r="H232" s="116" t="b">
        <v>0</v>
      </c>
      <c r="I232" s="116" t="b">
        <v>0</v>
      </c>
      <c r="J232" s="119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22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5.75" customHeight="1" x14ac:dyDescent="0.9">
      <c r="A233" s="124" t="str">
        <f>'PLANTILLA V6'!A233</f>
        <v>Co</v>
      </c>
      <c r="B233" s="116" t="str">
        <f>'PLANTILLA V6'!B233</f>
        <v>Paquete de bicarbonato de sodio 100 g</v>
      </c>
      <c r="C233" s="125">
        <f>'PLANTILLA V6'!C233</f>
        <v>1</v>
      </c>
      <c r="D233" s="116" t="str">
        <f>'PLANTILLA V6'!D233</f>
        <v>pza</v>
      </c>
      <c r="E233" s="125">
        <v>0</v>
      </c>
      <c r="F233" s="116" t="b">
        <v>0</v>
      </c>
      <c r="G233" s="116" t="b">
        <v>0</v>
      </c>
      <c r="H233" s="116" t="b">
        <v>0</v>
      </c>
      <c r="I233" s="116" t="b">
        <v>0</v>
      </c>
      <c r="J233" s="119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22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5.75" customHeight="1" x14ac:dyDescent="0.9">
      <c r="A234" s="124" t="str">
        <f>'PLANTILLA V6'!A234</f>
        <v>Co</v>
      </c>
      <c r="B234" s="116" t="str">
        <f>'PLANTILLA V6'!B234</f>
        <v>Botella chica de Vinagre blanco 100 ml (aprox)</v>
      </c>
      <c r="C234" s="125">
        <f>'PLANTILLA V6'!C234</f>
        <v>1</v>
      </c>
      <c r="D234" s="116" t="str">
        <f>'PLANTILLA V6'!D234</f>
        <v>pza</v>
      </c>
      <c r="E234" s="125">
        <v>0</v>
      </c>
      <c r="F234" s="116" t="b">
        <v>0</v>
      </c>
      <c r="G234" s="116" t="b">
        <v>0</v>
      </c>
      <c r="H234" s="116" t="b">
        <v>0</v>
      </c>
      <c r="I234" s="116" t="b">
        <v>0</v>
      </c>
      <c r="J234" s="119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22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5.75" customHeight="1" x14ac:dyDescent="0.9">
      <c r="A235" s="124">
        <f>'PLANTILLA V6'!A235</f>
        <v>0</v>
      </c>
      <c r="B235" s="116">
        <f>'PLANTILLA V6'!B235</f>
        <v>0</v>
      </c>
      <c r="C235" s="125">
        <f>'PLANTILLA V6'!C235</f>
        <v>1</v>
      </c>
      <c r="D235" s="116" t="str">
        <f>'PLANTILLA V6'!D235</f>
        <v>pza</v>
      </c>
      <c r="E235" s="125">
        <v>0</v>
      </c>
      <c r="F235" s="116" t="b">
        <v>0</v>
      </c>
      <c r="G235" s="116" t="b">
        <v>0</v>
      </c>
      <c r="H235" s="116" t="b">
        <v>0</v>
      </c>
      <c r="I235" s="116" t="b">
        <v>0</v>
      </c>
      <c r="J235" s="119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22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5.75" customHeight="1" x14ac:dyDescent="0.9">
      <c r="A236" s="124">
        <f>'PLANTILLA V6'!A236</f>
        <v>0</v>
      </c>
      <c r="B236" s="116">
        <f>'PLANTILLA V6'!B236</f>
        <v>0</v>
      </c>
      <c r="C236" s="125">
        <f>'PLANTILLA V6'!C236</f>
        <v>1</v>
      </c>
      <c r="D236" s="116" t="str">
        <f>'PLANTILLA V6'!D236</f>
        <v>pza</v>
      </c>
      <c r="E236" s="125">
        <v>0</v>
      </c>
      <c r="F236" s="116" t="b">
        <v>0</v>
      </c>
      <c r="G236" s="116" t="b">
        <v>0</v>
      </c>
      <c r="H236" s="116" t="b">
        <v>0</v>
      </c>
      <c r="I236" s="116" t="b">
        <v>0</v>
      </c>
      <c r="J236" s="119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22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5.75" customHeight="1" x14ac:dyDescent="0.9">
      <c r="A237" s="124">
        <f>'PLANTILLA V6'!A237</f>
        <v>0</v>
      </c>
      <c r="B237" s="116">
        <f>'PLANTILLA V6'!B237</f>
        <v>0</v>
      </c>
      <c r="C237" s="125">
        <f>'PLANTILLA V6'!C237</f>
        <v>1</v>
      </c>
      <c r="D237" s="116" t="str">
        <f>'PLANTILLA V6'!D237</f>
        <v>pza</v>
      </c>
      <c r="E237" s="125">
        <v>0</v>
      </c>
      <c r="F237" s="116" t="b">
        <v>0</v>
      </c>
      <c r="G237" s="116" t="b">
        <v>0</v>
      </c>
      <c r="H237" s="116" t="b">
        <v>0</v>
      </c>
      <c r="I237" s="116" t="b">
        <v>0</v>
      </c>
      <c r="J237" s="119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22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5.75" customHeight="1" x14ac:dyDescent="0.9">
      <c r="A238" s="124">
        <f>'PLANTILLA V6'!A238</f>
        <v>0</v>
      </c>
      <c r="B238" s="116">
        <f>'PLANTILLA V6'!B238</f>
        <v>0</v>
      </c>
      <c r="C238" s="125">
        <f>'PLANTILLA V6'!C238</f>
        <v>1</v>
      </c>
      <c r="D238" s="116" t="str">
        <f>'PLANTILLA V6'!D238</f>
        <v>pza</v>
      </c>
      <c r="E238" s="125">
        <v>0</v>
      </c>
      <c r="F238" s="116" t="b">
        <v>0</v>
      </c>
      <c r="G238" s="116" t="b">
        <v>0</v>
      </c>
      <c r="H238" s="116" t="b">
        <v>0</v>
      </c>
      <c r="I238" s="116" t="b">
        <v>0</v>
      </c>
      <c r="J238" s="119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22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5.75" customHeight="1" x14ac:dyDescent="0.9">
      <c r="A239" s="124">
        <f>'PLANTILLA V6'!A239</f>
        <v>0</v>
      </c>
      <c r="B239" s="116">
        <f>'PLANTILLA V6'!B239</f>
        <v>0</v>
      </c>
      <c r="C239" s="125">
        <f>'PLANTILLA V6'!C239</f>
        <v>1</v>
      </c>
      <c r="D239" s="116" t="str">
        <f>'PLANTILLA V6'!D239</f>
        <v>pza</v>
      </c>
      <c r="E239" s="125">
        <v>0</v>
      </c>
      <c r="F239" s="116" t="b">
        <v>0</v>
      </c>
      <c r="G239" s="116" t="b">
        <v>0</v>
      </c>
      <c r="H239" s="116" t="b">
        <v>0</v>
      </c>
      <c r="I239" s="116" t="b">
        <v>0</v>
      </c>
      <c r="J239" s="119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22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5.75" customHeight="1" x14ac:dyDescent="0.9">
      <c r="A240" s="124">
        <f>'PLANTILLA V6'!A240</f>
        <v>0</v>
      </c>
      <c r="B240" s="116">
        <f>'PLANTILLA V6'!B240</f>
        <v>0</v>
      </c>
      <c r="C240" s="125">
        <f>'PLANTILLA V6'!C240</f>
        <v>1</v>
      </c>
      <c r="D240" s="116" t="str">
        <f>'PLANTILLA V6'!D240</f>
        <v>pza</v>
      </c>
      <c r="E240" s="125">
        <v>0</v>
      </c>
      <c r="F240" s="116" t="b">
        <v>0</v>
      </c>
      <c r="G240" s="116" t="b">
        <v>0</v>
      </c>
      <c r="H240" s="116" t="b">
        <v>0</v>
      </c>
      <c r="I240" s="116" t="b">
        <v>0</v>
      </c>
      <c r="J240" s="119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22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5.75" customHeight="1" x14ac:dyDescent="0.9">
      <c r="A241" s="124">
        <f>'PLANTILLA V6'!A241</f>
        <v>0</v>
      </c>
      <c r="B241" s="116">
        <f>'PLANTILLA V6'!B241</f>
        <v>0</v>
      </c>
      <c r="C241" s="125">
        <f>'PLANTILLA V6'!C241</f>
        <v>1</v>
      </c>
      <c r="D241" s="116" t="str">
        <f>'PLANTILLA V6'!D241</f>
        <v>pza</v>
      </c>
      <c r="E241" s="125">
        <v>0</v>
      </c>
      <c r="F241" s="116" t="b">
        <v>0</v>
      </c>
      <c r="G241" s="116" t="b">
        <v>0</v>
      </c>
      <c r="H241" s="116" t="b">
        <v>0</v>
      </c>
      <c r="I241" s="116" t="b">
        <v>0</v>
      </c>
      <c r="J241" s="119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22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5.75" customHeight="1" x14ac:dyDescent="0.9">
      <c r="A242" s="124">
        <f>'PLANTILLA V6'!A242</f>
        <v>0</v>
      </c>
      <c r="B242" s="116">
        <f>'PLANTILLA V6'!B242</f>
        <v>0</v>
      </c>
      <c r="C242" s="125">
        <f>'PLANTILLA V6'!C242</f>
        <v>1</v>
      </c>
      <c r="D242" s="116" t="str">
        <f>'PLANTILLA V6'!D242</f>
        <v>pza</v>
      </c>
      <c r="E242" s="125">
        <v>0</v>
      </c>
      <c r="F242" s="116" t="b">
        <v>0</v>
      </c>
      <c r="G242" s="116" t="b">
        <v>0</v>
      </c>
      <c r="H242" s="116" t="b">
        <v>0</v>
      </c>
      <c r="I242" s="116" t="b">
        <v>0</v>
      </c>
      <c r="J242" s="119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22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5.75" customHeight="1" x14ac:dyDescent="0.9">
      <c r="A243" s="124">
        <f>'PLANTILLA V6'!A243</f>
        <v>0</v>
      </c>
      <c r="B243" s="116">
        <f>'PLANTILLA V6'!B243</f>
        <v>0</v>
      </c>
      <c r="C243" s="125">
        <f>'PLANTILLA V6'!C243</f>
        <v>1</v>
      </c>
      <c r="D243" s="116" t="str">
        <f>'PLANTILLA V6'!D243</f>
        <v>pza</v>
      </c>
      <c r="E243" s="125">
        <v>0</v>
      </c>
      <c r="F243" s="116" t="b">
        <v>0</v>
      </c>
      <c r="G243" s="116" t="b">
        <v>0</v>
      </c>
      <c r="H243" s="116" t="b">
        <v>0</v>
      </c>
      <c r="I243" s="116" t="b">
        <v>0</v>
      </c>
      <c r="J243" s="119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22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5.75" customHeight="1" x14ac:dyDescent="0.9">
      <c r="A244" s="124">
        <f>'PLANTILLA V6'!A244</f>
        <v>0</v>
      </c>
      <c r="B244" s="116">
        <f>'PLANTILLA V6'!B244</f>
        <v>0</v>
      </c>
      <c r="C244" s="125">
        <f>'PLANTILLA V6'!C244</f>
        <v>1</v>
      </c>
      <c r="D244" s="116" t="str">
        <f>'PLANTILLA V6'!D244</f>
        <v>pza</v>
      </c>
      <c r="E244" s="125">
        <v>0</v>
      </c>
      <c r="F244" s="116" t="b">
        <v>0</v>
      </c>
      <c r="G244" s="116" t="b">
        <v>0</v>
      </c>
      <c r="H244" s="116" t="b">
        <v>0</v>
      </c>
      <c r="I244" s="116" t="b">
        <v>0</v>
      </c>
      <c r="J244" s="119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22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5.75" customHeight="1" x14ac:dyDescent="0.9">
      <c r="A245" s="124">
        <f>'PLANTILLA V6'!A245</f>
        <v>0</v>
      </c>
      <c r="B245" s="116">
        <f>'PLANTILLA V6'!B245</f>
        <v>0</v>
      </c>
      <c r="C245" s="125">
        <f>'PLANTILLA V6'!C245</f>
        <v>1</v>
      </c>
      <c r="D245" s="116" t="str">
        <f>'PLANTILLA V6'!D245</f>
        <v>pza</v>
      </c>
      <c r="E245" s="125">
        <v>0</v>
      </c>
      <c r="F245" s="116" t="b">
        <v>0</v>
      </c>
      <c r="G245" s="116" t="b">
        <v>0</v>
      </c>
      <c r="H245" s="116" t="b">
        <v>0</v>
      </c>
      <c r="I245" s="116" t="b">
        <v>0</v>
      </c>
      <c r="J245" s="119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22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5.75" customHeight="1" x14ac:dyDescent="0.9">
      <c r="A246" s="124">
        <f>'PLANTILLA V6'!A246</f>
        <v>0</v>
      </c>
      <c r="B246" s="116">
        <f>'PLANTILLA V6'!B246</f>
        <v>0</v>
      </c>
      <c r="C246" s="125">
        <f>'PLANTILLA V6'!C246</f>
        <v>1</v>
      </c>
      <c r="D246" s="116" t="str">
        <f>'PLANTILLA V6'!D246</f>
        <v>pza</v>
      </c>
      <c r="E246" s="125">
        <v>0</v>
      </c>
      <c r="F246" s="116" t="b">
        <v>0</v>
      </c>
      <c r="G246" s="116" t="b">
        <v>0</v>
      </c>
      <c r="H246" s="116" t="b">
        <v>0</v>
      </c>
      <c r="I246" s="116" t="b">
        <v>0</v>
      </c>
      <c r="J246" s="119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22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5.75" customHeight="1" x14ac:dyDescent="0.9">
      <c r="A247" s="124">
        <f>'PLANTILLA V6'!A247</f>
        <v>0</v>
      </c>
      <c r="B247" s="116">
        <f>'PLANTILLA V6'!B247</f>
        <v>0</v>
      </c>
      <c r="C247" s="125">
        <f>'PLANTILLA V6'!C247</f>
        <v>1</v>
      </c>
      <c r="D247" s="116" t="str">
        <f>'PLANTILLA V6'!D247</f>
        <v>pza</v>
      </c>
      <c r="E247" s="125">
        <v>0</v>
      </c>
      <c r="F247" s="116" t="b">
        <v>0</v>
      </c>
      <c r="G247" s="116" t="b">
        <v>0</v>
      </c>
      <c r="H247" s="116" t="b">
        <v>0</v>
      </c>
      <c r="I247" s="116" t="b">
        <v>0</v>
      </c>
      <c r="J247" s="119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22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5.75" customHeight="1" x14ac:dyDescent="0.9">
      <c r="A248" s="124">
        <f>'PLANTILLA V6'!A248</f>
        <v>0</v>
      </c>
      <c r="B248" s="116">
        <f>'PLANTILLA V6'!B248</f>
        <v>0</v>
      </c>
      <c r="C248" s="125">
        <f>'PLANTILLA V6'!C248</f>
        <v>1</v>
      </c>
      <c r="D248" s="116" t="str">
        <f>'PLANTILLA V6'!D248</f>
        <v>pza</v>
      </c>
      <c r="E248" s="125">
        <v>0</v>
      </c>
      <c r="F248" s="116" t="b">
        <v>0</v>
      </c>
      <c r="G248" s="116" t="b">
        <v>0</v>
      </c>
      <c r="H248" s="116" t="b">
        <v>0</v>
      </c>
      <c r="I248" s="116" t="b">
        <v>0</v>
      </c>
      <c r="J248" s="119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22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5.75" customHeight="1" x14ac:dyDescent="0.9">
      <c r="A249" s="124">
        <f>'PLANTILLA V6'!A249</f>
        <v>0</v>
      </c>
      <c r="B249" s="116">
        <f>'PLANTILLA V6'!B249</f>
        <v>0</v>
      </c>
      <c r="C249" s="125">
        <f>'PLANTILLA V6'!C249</f>
        <v>1</v>
      </c>
      <c r="D249" s="116" t="str">
        <f>'PLANTILLA V6'!D249</f>
        <v>pza</v>
      </c>
      <c r="E249" s="125">
        <v>0</v>
      </c>
      <c r="F249" s="116" t="b">
        <v>0</v>
      </c>
      <c r="G249" s="116" t="b">
        <v>0</v>
      </c>
      <c r="H249" s="116" t="b">
        <v>0</v>
      </c>
      <c r="I249" s="116" t="b">
        <v>0</v>
      </c>
      <c r="J249" s="119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22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5.75" customHeight="1" x14ac:dyDescent="0.9">
      <c r="A250" s="124">
        <f>'PLANTILLA V6'!A250</f>
        <v>0</v>
      </c>
      <c r="B250" s="116">
        <f>'PLANTILLA V6'!B250</f>
        <v>0</v>
      </c>
      <c r="C250" s="125">
        <f>'PLANTILLA V6'!C250</f>
        <v>1</v>
      </c>
      <c r="D250" s="116" t="str">
        <f>'PLANTILLA V6'!D250</f>
        <v>pza</v>
      </c>
      <c r="E250" s="125">
        <v>0</v>
      </c>
      <c r="F250" s="116" t="b">
        <v>0</v>
      </c>
      <c r="G250" s="116" t="b">
        <v>0</v>
      </c>
      <c r="H250" s="116" t="b">
        <v>0</v>
      </c>
      <c r="I250" s="116" t="b">
        <v>0</v>
      </c>
      <c r="J250" s="119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22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5.75" customHeight="1" x14ac:dyDescent="0.9">
      <c r="A251" s="124">
        <f>'PLANTILLA V6'!A251</f>
        <v>0</v>
      </c>
      <c r="B251" s="116">
        <f>'PLANTILLA V6'!B251</f>
        <v>0</v>
      </c>
      <c r="C251" s="125">
        <f>'PLANTILLA V6'!C251</f>
        <v>1</v>
      </c>
      <c r="D251" s="116" t="str">
        <f>'PLANTILLA V6'!D251</f>
        <v>pza</v>
      </c>
      <c r="E251" s="125">
        <v>0</v>
      </c>
      <c r="F251" s="116" t="b">
        <v>0</v>
      </c>
      <c r="G251" s="116" t="b">
        <v>0</v>
      </c>
      <c r="H251" s="116" t="b">
        <v>0</v>
      </c>
      <c r="I251" s="116" t="b">
        <v>0</v>
      </c>
      <c r="J251" s="119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22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5.75" customHeight="1" x14ac:dyDescent="0.9">
      <c r="A252" s="124">
        <f>'PLANTILLA V6'!A252</f>
        <v>0</v>
      </c>
      <c r="B252" s="116">
        <f>'PLANTILLA V6'!B252</f>
        <v>0</v>
      </c>
      <c r="C252" s="125">
        <f>'PLANTILLA V6'!C252</f>
        <v>1</v>
      </c>
      <c r="D252" s="116" t="str">
        <f>'PLANTILLA V6'!D252</f>
        <v>pza</v>
      </c>
      <c r="E252" s="125">
        <v>0</v>
      </c>
      <c r="F252" s="116" t="b">
        <v>0</v>
      </c>
      <c r="G252" s="116" t="b">
        <v>0</v>
      </c>
      <c r="H252" s="116" t="b">
        <v>0</v>
      </c>
      <c r="I252" s="116" t="b">
        <v>0</v>
      </c>
      <c r="J252" s="119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22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5.75" customHeight="1" x14ac:dyDescent="0.9">
      <c r="A253" s="124">
        <f>'PLANTILLA V6'!A253</f>
        <v>0</v>
      </c>
      <c r="B253" s="116">
        <f>'PLANTILLA V6'!B253</f>
        <v>0</v>
      </c>
      <c r="C253" s="125">
        <f>'PLANTILLA V6'!C253</f>
        <v>1</v>
      </c>
      <c r="D253" s="116" t="str">
        <f>'PLANTILLA V6'!D253</f>
        <v>pza</v>
      </c>
      <c r="E253" s="125">
        <v>0</v>
      </c>
      <c r="F253" s="116" t="b">
        <v>0</v>
      </c>
      <c r="G253" s="116" t="b">
        <v>0</v>
      </c>
      <c r="H253" s="116" t="b">
        <v>0</v>
      </c>
      <c r="I253" s="116" t="b">
        <v>0</v>
      </c>
      <c r="J253" s="119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22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5.75" customHeight="1" x14ac:dyDescent="0.9">
      <c r="A254" s="124">
        <f>'PLANTILLA V6'!A254</f>
        <v>0</v>
      </c>
      <c r="B254" s="116">
        <f>'PLANTILLA V6'!B254</f>
        <v>0</v>
      </c>
      <c r="C254" s="125">
        <f>'PLANTILLA V6'!C254</f>
        <v>1</v>
      </c>
      <c r="D254" s="116" t="str">
        <f>'PLANTILLA V6'!D254</f>
        <v>pza</v>
      </c>
      <c r="E254" s="125">
        <v>0</v>
      </c>
      <c r="F254" s="116" t="b">
        <v>0</v>
      </c>
      <c r="G254" s="116" t="b">
        <v>0</v>
      </c>
      <c r="H254" s="116" t="b">
        <v>0</v>
      </c>
      <c r="I254" s="116" t="b">
        <v>0</v>
      </c>
      <c r="J254" s="119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22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5.75" customHeight="1" x14ac:dyDescent="0.9">
      <c r="A255" s="124">
        <f>'PLANTILLA V6'!A255</f>
        <v>0</v>
      </c>
      <c r="B255" s="116">
        <f>'PLANTILLA V6'!B255</f>
        <v>0</v>
      </c>
      <c r="C255" s="125">
        <f>'PLANTILLA V6'!C255</f>
        <v>1</v>
      </c>
      <c r="D255" s="116" t="str">
        <f>'PLANTILLA V6'!D255</f>
        <v>pza</v>
      </c>
      <c r="E255" s="125">
        <v>0</v>
      </c>
      <c r="F255" s="116" t="b">
        <v>0</v>
      </c>
      <c r="G255" s="116" t="b">
        <v>0</v>
      </c>
      <c r="H255" s="116" t="b">
        <v>0</v>
      </c>
      <c r="I255" s="116" t="b">
        <v>0</v>
      </c>
      <c r="J255" s="119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22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5.75" customHeight="1" x14ac:dyDescent="0.9">
      <c r="A256" s="124">
        <f>'PLANTILLA V6'!A256</f>
        <v>0</v>
      </c>
      <c r="B256" s="116">
        <f>'PLANTILLA V6'!B256</f>
        <v>0</v>
      </c>
      <c r="C256" s="125">
        <f>'PLANTILLA V6'!C256</f>
        <v>1</v>
      </c>
      <c r="D256" s="116" t="str">
        <f>'PLANTILLA V6'!D256</f>
        <v>pza</v>
      </c>
      <c r="E256" s="125">
        <v>0</v>
      </c>
      <c r="F256" s="116" t="b">
        <v>0</v>
      </c>
      <c r="G256" s="116" t="b">
        <v>0</v>
      </c>
      <c r="H256" s="116" t="b">
        <v>0</v>
      </c>
      <c r="I256" s="116" t="b">
        <v>0</v>
      </c>
      <c r="J256" s="119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22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5.75" customHeight="1" x14ac:dyDescent="0.9">
      <c r="A257" s="124">
        <f>'PLANTILLA V6'!A257</f>
        <v>0</v>
      </c>
      <c r="B257" s="116">
        <f>'PLANTILLA V6'!B257</f>
        <v>0</v>
      </c>
      <c r="C257" s="125">
        <f>'PLANTILLA V6'!C257</f>
        <v>1</v>
      </c>
      <c r="D257" s="116" t="str">
        <f>'PLANTILLA V6'!D257</f>
        <v>pza</v>
      </c>
      <c r="E257" s="125">
        <v>0</v>
      </c>
      <c r="F257" s="116" t="b">
        <v>0</v>
      </c>
      <c r="G257" s="116" t="b">
        <v>0</v>
      </c>
      <c r="H257" s="116" t="b">
        <v>0</v>
      </c>
      <c r="I257" s="116" t="b">
        <v>0</v>
      </c>
      <c r="J257" s="119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22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5.75" customHeight="1" x14ac:dyDescent="0.9">
      <c r="A258" s="124">
        <f>'PLANTILLA V6'!A258</f>
        <v>0</v>
      </c>
      <c r="B258" s="116">
        <f>'PLANTILLA V6'!B258</f>
        <v>0</v>
      </c>
      <c r="C258" s="125">
        <f>'PLANTILLA V6'!C258</f>
        <v>1</v>
      </c>
      <c r="D258" s="116" t="str">
        <f>'PLANTILLA V6'!D258</f>
        <v>pza</v>
      </c>
      <c r="E258" s="125">
        <v>0</v>
      </c>
      <c r="F258" s="116" t="b">
        <v>0</v>
      </c>
      <c r="G258" s="116" t="b">
        <v>0</v>
      </c>
      <c r="H258" s="116" t="b">
        <v>0</v>
      </c>
      <c r="I258" s="116" t="b">
        <v>0</v>
      </c>
      <c r="J258" s="119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22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5.75" customHeight="1" x14ac:dyDescent="0.9">
      <c r="A259" s="124">
        <f>'PLANTILLA V6'!A259</f>
        <v>0</v>
      </c>
      <c r="B259" s="116">
        <f>'PLANTILLA V6'!B259</f>
        <v>0</v>
      </c>
      <c r="C259" s="125">
        <f>'PLANTILLA V6'!C259</f>
        <v>1</v>
      </c>
      <c r="D259" s="116" t="str">
        <f>'PLANTILLA V6'!D259</f>
        <v>pza</v>
      </c>
      <c r="E259" s="125">
        <v>0</v>
      </c>
      <c r="F259" s="116" t="b">
        <v>0</v>
      </c>
      <c r="G259" s="116" t="b">
        <v>0</v>
      </c>
      <c r="H259" s="116" t="b">
        <v>0</v>
      </c>
      <c r="I259" s="116" t="b">
        <v>0</v>
      </c>
      <c r="J259" s="119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22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5.75" customHeight="1" x14ac:dyDescent="0.9">
      <c r="A260" s="124">
        <f>'PLANTILLA V6'!A260</f>
        <v>0</v>
      </c>
      <c r="B260" s="116">
        <f>'PLANTILLA V6'!B260</f>
        <v>0</v>
      </c>
      <c r="C260" s="125">
        <f>'PLANTILLA V6'!C260</f>
        <v>1</v>
      </c>
      <c r="D260" s="116" t="str">
        <f>'PLANTILLA V6'!D260</f>
        <v>pza</v>
      </c>
      <c r="E260" s="125">
        <v>0</v>
      </c>
      <c r="F260" s="116" t="b">
        <v>0</v>
      </c>
      <c r="G260" s="116" t="b">
        <v>0</v>
      </c>
      <c r="H260" s="116" t="b">
        <v>0</v>
      </c>
      <c r="I260" s="116" t="b">
        <v>0</v>
      </c>
      <c r="J260" s="119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22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5.75" customHeight="1" x14ac:dyDescent="0.9">
      <c r="A261" s="124">
        <f>'PLANTILLA V6'!A261</f>
        <v>0</v>
      </c>
      <c r="B261" s="116">
        <f>'PLANTILLA V6'!B261</f>
        <v>0</v>
      </c>
      <c r="C261" s="125">
        <f>'PLANTILLA V6'!C261</f>
        <v>1</v>
      </c>
      <c r="D261" s="116" t="str">
        <f>'PLANTILLA V6'!D261</f>
        <v>pza</v>
      </c>
      <c r="E261" s="125">
        <v>0</v>
      </c>
      <c r="F261" s="116" t="b">
        <v>0</v>
      </c>
      <c r="G261" s="116" t="b">
        <v>0</v>
      </c>
      <c r="H261" s="116" t="b">
        <v>0</v>
      </c>
      <c r="I261" s="116" t="b">
        <v>0</v>
      </c>
      <c r="J261" s="119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22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5.75" customHeight="1" x14ac:dyDescent="0.9">
      <c r="A262" s="124">
        <f>'PLANTILLA V6'!A262</f>
        <v>0</v>
      </c>
      <c r="B262" s="116">
        <f>'PLANTILLA V6'!B262</f>
        <v>0</v>
      </c>
      <c r="C262" s="125">
        <f>'PLANTILLA V6'!C262</f>
        <v>1</v>
      </c>
      <c r="D262" s="116" t="str">
        <f>'PLANTILLA V6'!D262</f>
        <v>pza</v>
      </c>
      <c r="E262" s="125">
        <v>0</v>
      </c>
      <c r="F262" s="116" t="b">
        <v>0</v>
      </c>
      <c r="G262" s="116" t="b">
        <v>0</v>
      </c>
      <c r="H262" s="116" t="b">
        <v>0</v>
      </c>
      <c r="I262" s="116" t="b">
        <v>0</v>
      </c>
      <c r="J262" s="119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22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5.75" customHeight="1" x14ac:dyDescent="0.9">
      <c r="A263" s="124">
        <f>'PLANTILLA V6'!A263</f>
        <v>0</v>
      </c>
      <c r="B263" s="116">
        <f>'PLANTILLA V6'!B263</f>
        <v>0</v>
      </c>
      <c r="C263" s="125">
        <f>'PLANTILLA V6'!C263</f>
        <v>1</v>
      </c>
      <c r="D263" s="116" t="str">
        <f>'PLANTILLA V6'!D263</f>
        <v>pza</v>
      </c>
      <c r="E263" s="125">
        <v>0</v>
      </c>
      <c r="F263" s="116" t="b">
        <v>0</v>
      </c>
      <c r="G263" s="116" t="b">
        <v>0</v>
      </c>
      <c r="H263" s="116" t="b">
        <v>0</v>
      </c>
      <c r="I263" s="116" t="b">
        <v>0</v>
      </c>
      <c r="J263" s="119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22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5.75" customHeight="1" x14ac:dyDescent="0.9">
      <c r="A264" s="124">
        <f>'PLANTILLA V6'!A264</f>
        <v>0</v>
      </c>
      <c r="B264" s="116">
        <f>'PLANTILLA V6'!B264</f>
        <v>0</v>
      </c>
      <c r="C264" s="125">
        <f>'PLANTILLA V6'!C264</f>
        <v>1</v>
      </c>
      <c r="D264" s="116" t="str">
        <f>'PLANTILLA V6'!D264</f>
        <v>pza</v>
      </c>
      <c r="E264" s="125">
        <v>0</v>
      </c>
      <c r="F264" s="116" t="b">
        <v>0</v>
      </c>
      <c r="G264" s="116" t="b">
        <v>0</v>
      </c>
      <c r="H264" s="116" t="b">
        <v>0</v>
      </c>
      <c r="I264" s="116" t="b">
        <v>0</v>
      </c>
      <c r="J264" s="119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22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5.75" customHeight="1" x14ac:dyDescent="0.9">
      <c r="A265" s="124">
        <f>'PLANTILLA V6'!A265</f>
        <v>0</v>
      </c>
      <c r="B265" s="116">
        <f>'PLANTILLA V6'!B265</f>
        <v>0</v>
      </c>
      <c r="C265" s="125">
        <f>'PLANTILLA V6'!C265</f>
        <v>1</v>
      </c>
      <c r="D265" s="116" t="str">
        <f>'PLANTILLA V6'!D265</f>
        <v>pza</v>
      </c>
      <c r="E265" s="125">
        <v>0</v>
      </c>
      <c r="F265" s="116" t="b">
        <v>0</v>
      </c>
      <c r="G265" s="116" t="b">
        <v>0</v>
      </c>
      <c r="H265" s="116" t="b">
        <v>0</v>
      </c>
      <c r="I265" s="116" t="b">
        <v>0</v>
      </c>
      <c r="J265" s="119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22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5.75" customHeight="1" x14ac:dyDescent="0.9">
      <c r="A266" s="124">
        <f>'PLANTILLA V6'!A266</f>
        <v>0</v>
      </c>
      <c r="B266" s="116">
        <f>'PLANTILLA V6'!B266</f>
        <v>0</v>
      </c>
      <c r="C266" s="125">
        <f>'PLANTILLA V6'!C266</f>
        <v>1</v>
      </c>
      <c r="D266" s="116" t="str">
        <f>'PLANTILLA V6'!D266</f>
        <v>pza</v>
      </c>
      <c r="E266" s="125">
        <v>0</v>
      </c>
      <c r="F266" s="116" t="b">
        <v>0</v>
      </c>
      <c r="G266" s="116" t="b">
        <v>0</v>
      </c>
      <c r="H266" s="116" t="b">
        <v>0</v>
      </c>
      <c r="I266" s="116" t="b">
        <v>0</v>
      </c>
      <c r="J266" s="119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22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5.75" customHeight="1" x14ac:dyDescent="0.9">
      <c r="A267" s="124">
        <f>'PLANTILLA V6'!A267</f>
        <v>0</v>
      </c>
      <c r="B267" s="116">
        <f>'PLANTILLA V6'!B267</f>
        <v>0</v>
      </c>
      <c r="C267" s="125">
        <f>'PLANTILLA V6'!C267</f>
        <v>1</v>
      </c>
      <c r="D267" s="116" t="str">
        <f>'PLANTILLA V6'!D267</f>
        <v>pza</v>
      </c>
      <c r="E267" s="125">
        <v>0</v>
      </c>
      <c r="F267" s="116" t="b">
        <v>0</v>
      </c>
      <c r="G267" s="116" t="b">
        <v>0</v>
      </c>
      <c r="H267" s="116" t="b">
        <v>0</v>
      </c>
      <c r="I267" s="116" t="b">
        <v>0</v>
      </c>
      <c r="J267" s="119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22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5.75" customHeight="1" x14ac:dyDescent="0.9">
      <c r="A268" s="124">
        <f>'PLANTILLA V6'!A268</f>
        <v>0</v>
      </c>
      <c r="B268" s="116">
        <f>'PLANTILLA V6'!B268</f>
        <v>0</v>
      </c>
      <c r="C268" s="125">
        <f>'PLANTILLA V6'!C268</f>
        <v>1</v>
      </c>
      <c r="D268" s="116" t="str">
        <f>'PLANTILLA V6'!D268</f>
        <v>pza</v>
      </c>
      <c r="E268" s="125">
        <v>0</v>
      </c>
      <c r="F268" s="116" t="b">
        <v>0</v>
      </c>
      <c r="G268" s="116" t="b">
        <v>0</v>
      </c>
      <c r="H268" s="116" t="b">
        <v>0</v>
      </c>
      <c r="I268" s="116" t="b">
        <v>0</v>
      </c>
      <c r="J268" s="119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22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5.75" customHeight="1" x14ac:dyDescent="0.9">
      <c r="A269" s="112">
        <f>'PLANTILLA V6'!A269</f>
        <v>0</v>
      </c>
      <c r="B269" s="112">
        <f>'PLANTILLA V6'!B269</f>
        <v>0</v>
      </c>
      <c r="C269" s="125">
        <f>'PLANTILLA V6'!C269</f>
        <v>1</v>
      </c>
      <c r="D269" s="116" t="str">
        <f>'PLANTILLA V6'!D269</f>
        <v>pza</v>
      </c>
      <c r="E269" s="125">
        <v>0</v>
      </c>
      <c r="F269" s="116" t="b">
        <v>0</v>
      </c>
      <c r="G269" s="116" t="b">
        <v>0</v>
      </c>
      <c r="H269" s="116" t="b">
        <v>0</v>
      </c>
      <c r="I269" s="116" t="b">
        <v>0</v>
      </c>
      <c r="J269" s="119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22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5.75" customHeight="1" x14ac:dyDescent="0.9">
      <c r="A270" s="171" t="str">
        <f>'PLANTILLA V6'!A270</f>
        <v>Materiales de Reuso</v>
      </c>
      <c r="B270" s="141"/>
      <c r="C270" s="125">
        <f>'PLANTILLA V6'!C270</f>
        <v>1</v>
      </c>
      <c r="D270" s="116" t="str">
        <f>'PLANTILLA V6'!D270</f>
        <v>pza</v>
      </c>
      <c r="E270" s="125">
        <v>0</v>
      </c>
      <c r="F270" s="116" t="b">
        <v>0</v>
      </c>
      <c r="G270" s="116" t="b">
        <v>0</v>
      </c>
      <c r="H270" s="116" t="b">
        <v>0</v>
      </c>
      <c r="I270" s="116" t="b">
        <v>0</v>
      </c>
      <c r="J270" s="123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22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5.75" customHeight="1" x14ac:dyDescent="0.9">
      <c r="A271" s="124" t="str">
        <f>'PLANTILLA V6'!A271</f>
        <v>Re</v>
      </c>
      <c r="B271" s="124" t="str">
        <f>'PLANTILLA V6'!B271</f>
        <v>Cartón de 3 mm de espesor de 30 x 30 cm</v>
      </c>
      <c r="C271" s="125">
        <f>'PLANTILLA V6'!C271</f>
        <v>1</v>
      </c>
      <c r="D271" s="116" t="str">
        <f>'PLANTILLA V6'!D271</f>
        <v>pza</v>
      </c>
      <c r="E271" s="125">
        <v>0</v>
      </c>
      <c r="F271" s="116" t="b">
        <v>0</v>
      </c>
      <c r="G271" s="116" t="b">
        <v>0</v>
      </c>
      <c r="H271" s="116" t="b">
        <v>0</v>
      </c>
      <c r="I271" s="116" t="b">
        <v>0</v>
      </c>
      <c r="J271" s="119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5.75" customHeight="1" x14ac:dyDescent="0.9">
      <c r="A272" s="124" t="str">
        <f>'PLANTILLA V6'!A272</f>
        <v>Re</v>
      </c>
      <c r="B272" s="124" t="str">
        <f>'PLANTILLA V6'!B272</f>
        <v>Hojas de papel tamaño carta con un lado limpio</v>
      </c>
      <c r="C272" s="125">
        <f>'PLANTILLA V6'!C272</f>
        <v>1</v>
      </c>
      <c r="D272" s="116" t="str">
        <f>'PLANTILLA V6'!D272</f>
        <v>pza</v>
      </c>
      <c r="E272" s="125">
        <v>0</v>
      </c>
      <c r="F272" s="116" t="b">
        <v>0</v>
      </c>
      <c r="G272" s="116" t="b">
        <v>0</v>
      </c>
      <c r="H272" s="116" t="b">
        <v>0</v>
      </c>
      <c r="I272" s="116" t="b">
        <v>0</v>
      </c>
      <c r="J272" s="119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5.75" customHeight="1" x14ac:dyDescent="0.9">
      <c r="A273" s="124" t="str">
        <f>'PLANTILLA V6'!A273</f>
        <v>Re</v>
      </c>
      <c r="B273" s="124" t="str">
        <f>'PLANTILLA V6'!B273</f>
        <v>Bolsa de plástico oscura</v>
      </c>
      <c r="C273" s="125">
        <f>'PLANTILLA V6'!C273</f>
        <v>1</v>
      </c>
      <c r="D273" s="116" t="str">
        <f>'PLANTILLA V6'!D273</f>
        <v>pza</v>
      </c>
      <c r="E273" s="125">
        <v>0</v>
      </c>
      <c r="F273" s="116" t="b">
        <v>0</v>
      </c>
      <c r="G273" s="116" t="b">
        <v>0</v>
      </c>
      <c r="H273" s="116" t="b">
        <v>0</v>
      </c>
      <c r="I273" s="116" t="b">
        <v>0</v>
      </c>
      <c r="J273" s="119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5.75" customHeight="1" x14ac:dyDescent="0.9">
      <c r="A274" s="124" t="str">
        <f>'PLANTILLA V6'!A274</f>
        <v>Re</v>
      </c>
      <c r="B274" s="124" t="str">
        <f>'PLANTILLA V6'!B274</f>
        <v>Botella de PET de 250 ml</v>
      </c>
      <c r="C274" s="125">
        <f>'PLANTILLA V6'!C274</f>
        <v>1</v>
      </c>
      <c r="D274" s="116" t="str">
        <f>'PLANTILLA V6'!D274</f>
        <v>pza</v>
      </c>
      <c r="E274" s="125">
        <v>0</v>
      </c>
      <c r="F274" s="116" t="b">
        <v>0</v>
      </c>
      <c r="G274" s="116" t="b">
        <v>0</v>
      </c>
      <c r="H274" s="116" t="b">
        <v>0</v>
      </c>
      <c r="I274" s="116" t="b">
        <v>0</v>
      </c>
      <c r="J274" s="119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5.75" customHeight="1" x14ac:dyDescent="0.9">
      <c r="A275" s="124" t="str">
        <f>'PLANTILLA V6'!A275</f>
        <v>Re</v>
      </c>
      <c r="B275" s="124" t="str">
        <f>'PLANTILLA V6'!B275</f>
        <v>Botella de PET de 600 ml</v>
      </c>
      <c r="C275" s="125">
        <f>'PLANTILLA V6'!C275</f>
        <v>1</v>
      </c>
      <c r="D275" s="116" t="str">
        <f>'PLANTILLA V6'!D275</f>
        <v>pza</v>
      </c>
      <c r="E275" s="125">
        <v>0</v>
      </c>
      <c r="F275" s="116" t="b">
        <v>0</v>
      </c>
      <c r="G275" s="116" t="b">
        <v>0</v>
      </c>
      <c r="H275" s="116" t="b">
        <v>0</v>
      </c>
      <c r="I275" s="116" t="b">
        <v>0</v>
      </c>
      <c r="J275" s="119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5.75" customHeight="1" x14ac:dyDescent="0.9">
      <c r="A276" s="124" t="str">
        <f>'PLANTILLA V6'!A276</f>
        <v>Re</v>
      </c>
      <c r="B276" s="124" t="str">
        <f>'PLANTILLA V6'!B276</f>
        <v>Botella de PET de 1 l</v>
      </c>
      <c r="C276" s="125">
        <f>'PLANTILLA V6'!C276</f>
        <v>1</v>
      </c>
      <c r="D276" s="116" t="str">
        <f>'PLANTILLA V6'!D276</f>
        <v>pza</v>
      </c>
      <c r="E276" s="125">
        <v>0</v>
      </c>
      <c r="F276" s="116" t="b">
        <v>0</v>
      </c>
      <c r="G276" s="116" t="b">
        <v>0</v>
      </c>
      <c r="H276" s="116" t="b">
        <v>0</v>
      </c>
      <c r="I276" s="116" t="b">
        <v>0</v>
      </c>
      <c r="J276" s="119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5.75" customHeight="1" x14ac:dyDescent="0.9">
      <c r="A277" s="124" t="str">
        <f>'PLANTILLA V6'!A277</f>
        <v>Re</v>
      </c>
      <c r="B277" s="129" t="str">
        <f>'PLANTILLA V6'!B277</f>
        <v>Vaso de plástico desechable (250 ml)</v>
      </c>
      <c r="C277" s="125">
        <f>'PLANTILLA V6'!C277</f>
        <v>1</v>
      </c>
      <c r="D277" s="116" t="str">
        <f>'PLANTILLA V6'!D277</f>
        <v>pza</v>
      </c>
      <c r="E277" s="125">
        <v>0</v>
      </c>
      <c r="F277" s="116" t="b">
        <v>0</v>
      </c>
      <c r="G277" s="116" t="b">
        <v>0</v>
      </c>
      <c r="H277" s="116" t="b">
        <v>0</v>
      </c>
      <c r="I277" s="116" t="b">
        <v>0</v>
      </c>
      <c r="J277" s="119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5.75" customHeight="1" x14ac:dyDescent="0.9">
      <c r="A278" s="124" t="str">
        <f>'PLANTILLA V6'!A278</f>
        <v>Re</v>
      </c>
      <c r="B278" s="124" t="str">
        <f>'PLANTILLA V6'!B278</f>
        <v>Tetrapack de 250 ml</v>
      </c>
      <c r="C278" s="125">
        <f>'PLANTILLA V6'!C278</f>
        <v>1</v>
      </c>
      <c r="D278" s="116" t="str">
        <f>'PLANTILLA V6'!D278</f>
        <v>pza</v>
      </c>
      <c r="E278" s="125">
        <v>0</v>
      </c>
      <c r="F278" s="116" t="b">
        <v>0</v>
      </c>
      <c r="G278" s="116" t="b">
        <v>0</v>
      </c>
      <c r="H278" s="116" t="b">
        <v>0</v>
      </c>
      <c r="I278" s="116" t="b">
        <v>0</v>
      </c>
      <c r="J278" s="119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5.75" customHeight="1" x14ac:dyDescent="0.9">
      <c r="A279" s="124" t="str">
        <f>'PLANTILLA V6'!A279</f>
        <v>Re</v>
      </c>
      <c r="B279" s="124" t="str">
        <f>'PLANTILLA V6'!B279</f>
        <v>Tetrapack de 500 ml</v>
      </c>
      <c r="C279" s="125">
        <f>'PLANTILLA V6'!C279</f>
        <v>1</v>
      </c>
      <c r="D279" s="116" t="str">
        <f>'PLANTILLA V6'!D279</f>
        <v>pza</v>
      </c>
      <c r="E279" s="125">
        <v>0</v>
      </c>
      <c r="F279" s="116" t="b">
        <v>0</v>
      </c>
      <c r="G279" s="116" t="b">
        <v>0</v>
      </c>
      <c r="H279" s="116" t="b">
        <v>0</v>
      </c>
      <c r="I279" s="116" t="b">
        <v>0</v>
      </c>
      <c r="J279" s="119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5.75" customHeight="1" x14ac:dyDescent="0.9">
      <c r="A280" s="124" t="str">
        <f>'PLANTILLA V6'!A280</f>
        <v>Re</v>
      </c>
      <c r="B280" s="124" t="str">
        <f>'PLANTILLA V6'!B280</f>
        <v>Tetrapack de 1 l</v>
      </c>
      <c r="C280" s="125">
        <f>'PLANTILLA V6'!C280</f>
        <v>1</v>
      </c>
      <c r="D280" s="116" t="str">
        <f>'PLANTILLA V6'!D280</f>
        <v>pza</v>
      </c>
      <c r="E280" s="125">
        <v>0</v>
      </c>
      <c r="F280" s="116" t="b">
        <v>0</v>
      </c>
      <c r="G280" s="116" t="b">
        <v>0</v>
      </c>
      <c r="H280" s="116" t="b">
        <v>0</v>
      </c>
      <c r="I280" s="116" t="b">
        <v>0</v>
      </c>
      <c r="J280" s="119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5.75" customHeight="1" x14ac:dyDescent="0.9">
      <c r="A281" s="124" t="str">
        <f>'PLANTILLA V6'!A281</f>
        <v>Re</v>
      </c>
      <c r="B281" s="124" t="str">
        <f>'PLANTILLA V6'!B281</f>
        <v>Tubo de cartón de papel de baño</v>
      </c>
      <c r="C281" s="125">
        <f>'PLANTILLA V6'!C281</f>
        <v>1</v>
      </c>
      <c r="D281" s="116" t="str">
        <f>'PLANTILLA V6'!D281</f>
        <v>pza</v>
      </c>
      <c r="E281" s="125">
        <v>0</v>
      </c>
      <c r="F281" s="116" t="b">
        <v>0</v>
      </c>
      <c r="G281" s="116" t="b">
        <v>0</v>
      </c>
      <c r="H281" s="116" t="b">
        <v>0</v>
      </c>
      <c r="I281" s="116" t="b">
        <v>0</v>
      </c>
      <c r="J281" s="119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5.75" customHeight="1" x14ac:dyDescent="0.9">
      <c r="A282" s="124" t="str">
        <f>'PLANTILLA V6'!A282</f>
        <v>Re</v>
      </c>
      <c r="B282" s="124" t="str">
        <f>'PLANTILLA V6'!B282</f>
        <v>Periódico</v>
      </c>
      <c r="C282" s="125">
        <f>'PLANTILLA V6'!C282</f>
        <v>1</v>
      </c>
      <c r="D282" s="116" t="str">
        <f>'PLANTILLA V6'!D282</f>
        <v>pza</v>
      </c>
      <c r="E282" s="125">
        <v>0</v>
      </c>
      <c r="F282" s="116" t="b">
        <v>0</v>
      </c>
      <c r="G282" s="116" t="b">
        <v>0</v>
      </c>
      <c r="H282" s="116" t="b">
        <v>0</v>
      </c>
      <c r="I282" s="116" t="b">
        <v>0</v>
      </c>
      <c r="J282" s="119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5.75" customHeight="1" x14ac:dyDescent="0.9">
      <c r="A283" s="124" t="str">
        <f>'PLANTILLA V6'!A283</f>
        <v>Re</v>
      </c>
      <c r="B283" s="124" t="str">
        <f>'PLANTILLA V6'!B283</f>
        <v>Tela de reúso (tamaño de 1 playera aproximadamente)</v>
      </c>
      <c r="C283" s="125">
        <f>'PLANTILLA V6'!C283</f>
        <v>1</v>
      </c>
      <c r="D283" s="116" t="str">
        <f>'PLANTILLA V6'!D283</f>
        <v>pza</v>
      </c>
      <c r="E283" s="125">
        <v>0</v>
      </c>
      <c r="F283" s="116" t="b">
        <v>0</v>
      </c>
      <c r="G283" s="116" t="b">
        <v>0</v>
      </c>
      <c r="H283" s="116" t="b">
        <v>0</v>
      </c>
      <c r="I283" s="116" t="b">
        <v>0</v>
      </c>
      <c r="J283" s="119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5.75" customHeight="1" x14ac:dyDescent="0.9">
      <c r="A284" s="124" t="str">
        <f>'PLANTILLA V6'!A284</f>
        <v>Re</v>
      </c>
      <c r="B284" s="124" t="str">
        <f>'PLANTILLA V6'!B284</f>
        <v>Caja de cereal o cartón delgado (caja de 300 g) aproximadamente</v>
      </c>
      <c r="C284" s="125">
        <f>'PLANTILLA V6'!C284</f>
        <v>1</v>
      </c>
      <c r="D284" s="116" t="str">
        <f>'PLANTILLA V6'!D284</f>
        <v>pza</v>
      </c>
      <c r="E284" s="125">
        <v>0</v>
      </c>
      <c r="F284" s="116" t="b">
        <v>0</v>
      </c>
      <c r="G284" s="116" t="b">
        <v>0</v>
      </c>
      <c r="H284" s="116" t="b">
        <v>0</v>
      </c>
      <c r="I284" s="116" t="b">
        <v>0</v>
      </c>
      <c r="J284" s="119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5.75" customHeight="1" x14ac:dyDescent="0.9">
      <c r="A285" s="124" t="str">
        <f>'PLANTILLA V6'!A285</f>
        <v>Re</v>
      </c>
      <c r="B285" s="124" t="str">
        <f>'PLANTILLA V6'!B285</f>
        <v xml:space="preserve">Taparrosca de botella de PET 3 cm de diámetro </v>
      </c>
      <c r="C285" s="125">
        <f>'PLANTILLA V6'!C285</f>
        <v>1</v>
      </c>
      <c r="D285" s="116" t="str">
        <f>'PLANTILLA V6'!D285</f>
        <v>pza</v>
      </c>
      <c r="E285" s="125">
        <v>0</v>
      </c>
      <c r="F285" s="116" t="b">
        <v>0</v>
      </c>
      <c r="G285" s="116" t="b">
        <v>0</v>
      </c>
      <c r="H285" s="116" t="b">
        <v>0</v>
      </c>
      <c r="I285" s="116" t="b">
        <v>0</v>
      </c>
      <c r="J285" s="119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5.75" customHeight="1" x14ac:dyDescent="0.9">
      <c r="A286" s="124" t="str">
        <f>'PLANTILLA V6'!A286</f>
        <v>Re</v>
      </c>
      <c r="B286" s="124" t="str">
        <f>'PLANTILLA V6'!B286</f>
        <v>Taparrosca de 5 cm de diámetro aproximadamente (tipo garrafón)</v>
      </c>
      <c r="C286" s="125">
        <f>'PLANTILLA V6'!C286</f>
        <v>1</v>
      </c>
      <c r="D286" s="116" t="str">
        <f>'PLANTILLA V6'!D286</f>
        <v>pza</v>
      </c>
      <c r="E286" s="125">
        <v>0</v>
      </c>
      <c r="F286" s="116" t="b">
        <v>0</v>
      </c>
      <c r="G286" s="116" t="b">
        <v>0</v>
      </c>
      <c r="H286" s="116" t="b">
        <v>0</v>
      </c>
      <c r="I286" s="116" t="b">
        <v>0</v>
      </c>
      <c r="J286" s="119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5.75" customHeight="1" x14ac:dyDescent="0.9">
      <c r="A287" s="124" t="str">
        <f>'PLANTILLA V6'!A287</f>
        <v>Re</v>
      </c>
      <c r="B287" s="124" t="str">
        <f>'PLANTILLA V6'!B287</f>
        <v>Tapa de 10 cm de diámetro  aproximadamente</v>
      </c>
      <c r="C287" s="125">
        <f>'PLANTILLA V6'!C287</f>
        <v>1</v>
      </c>
      <c r="D287" s="116" t="str">
        <f>'PLANTILLA V6'!D287</f>
        <v>pza</v>
      </c>
      <c r="E287" s="125">
        <v>0</v>
      </c>
      <c r="F287" s="116" t="b">
        <v>0</v>
      </c>
      <c r="G287" s="116" t="b">
        <v>0</v>
      </c>
      <c r="H287" s="116" t="b">
        <v>0</v>
      </c>
      <c r="I287" s="116" t="b">
        <v>0</v>
      </c>
      <c r="J287" s="119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5.75" customHeight="1" x14ac:dyDescent="0.9">
      <c r="A288" s="124" t="str">
        <f>'PLANTILLA V6'!A288</f>
        <v>Re</v>
      </c>
      <c r="B288" s="124" t="str">
        <f>'PLANTILLA V6'!B288</f>
        <v>Lija para madera grado 60</v>
      </c>
      <c r="C288" s="125">
        <f>'PLANTILLA V6'!C288</f>
        <v>1</v>
      </c>
      <c r="D288" s="116" t="str">
        <f>'PLANTILLA V6'!D288</f>
        <v>pza</v>
      </c>
      <c r="E288" s="125">
        <v>0</v>
      </c>
      <c r="F288" s="116" t="b">
        <v>0</v>
      </c>
      <c r="G288" s="116" t="b">
        <v>0</v>
      </c>
      <c r="H288" s="116" t="b">
        <v>0</v>
      </c>
      <c r="I288" s="116" t="b">
        <v>0</v>
      </c>
      <c r="J288" s="119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5.75" customHeight="1" x14ac:dyDescent="0.9">
      <c r="A289" s="116" t="str">
        <f>'PLANTILLA V6'!A289</f>
        <v>Re</v>
      </c>
      <c r="B289" s="116" t="str">
        <f>'PLANTILLA V6'!B289</f>
        <v>Plato de plástico de 20 cm de diámetro (aproximadamente)</v>
      </c>
      <c r="C289" s="125">
        <f>'PLANTILLA V6'!C289</f>
        <v>1</v>
      </c>
      <c r="D289" s="116" t="str">
        <f>'PLANTILLA V6'!D289</f>
        <v>pza</v>
      </c>
      <c r="E289" s="125">
        <v>0</v>
      </c>
      <c r="F289" s="116" t="b">
        <v>0</v>
      </c>
      <c r="G289" s="116" t="b">
        <v>0</v>
      </c>
      <c r="H289" s="116" t="b">
        <v>0</v>
      </c>
      <c r="I289" s="116" t="b">
        <v>0</v>
      </c>
      <c r="J289" s="119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22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5.75" customHeight="1" x14ac:dyDescent="0.9">
      <c r="A290" s="116" t="str">
        <f>'PLANTILLA V6'!A290</f>
        <v>Re</v>
      </c>
      <c r="B290" s="116" t="str">
        <f>'PLANTILLA V6'!B290</f>
        <v>Envase redondo de plástico de 500 ml aprox (tipo crema o de yogurt)</v>
      </c>
      <c r="C290" s="125">
        <f>'PLANTILLA V6'!C290</f>
        <v>1</v>
      </c>
      <c r="D290" s="116" t="str">
        <f>'PLANTILLA V6'!D290</f>
        <v>pza</v>
      </c>
      <c r="E290" s="125">
        <v>0</v>
      </c>
      <c r="F290" s="116" t="b">
        <v>0</v>
      </c>
      <c r="G290" s="116" t="b">
        <v>0</v>
      </c>
      <c r="H290" s="116" t="b">
        <v>0</v>
      </c>
      <c r="I290" s="116" t="b">
        <v>0</v>
      </c>
      <c r="J290" s="119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5.75" customHeight="1" x14ac:dyDescent="0.9">
      <c r="A291" s="116" t="str">
        <f>'PLANTILLA V6'!A291</f>
        <v>Re</v>
      </c>
      <c r="B291" s="116" t="str">
        <f>'PLANTILLA V6'!B291</f>
        <v>Cajita rectangular pequeña tamaño aprox: 11 x 5 cm x 1 cm (tipo de medicamento)</v>
      </c>
      <c r="C291" s="125">
        <f>'PLANTILLA V6'!C291</f>
        <v>1</v>
      </c>
      <c r="D291" s="116" t="str">
        <f>'PLANTILLA V6'!D291</f>
        <v>pza</v>
      </c>
      <c r="E291" s="125">
        <v>0</v>
      </c>
      <c r="F291" s="116" t="b">
        <v>0</v>
      </c>
      <c r="G291" s="116" t="b">
        <v>0</v>
      </c>
      <c r="H291" s="116" t="b">
        <v>0</v>
      </c>
      <c r="I291" s="116" t="b">
        <v>0</v>
      </c>
      <c r="J291" s="119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5.75" customHeight="1" x14ac:dyDescent="0.9">
      <c r="A292" s="116" t="str">
        <f>'PLANTILLA V6'!A292</f>
        <v>Re</v>
      </c>
      <c r="B292" s="116" t="str">
        <f>'PLANTILLA V6'!B292</f>
        <v>Cajita cuadrada tamaño aprox: 11 cm (tipo Kleenex)</v>
      </c>
      <c r="C292" s="125">
        <f>'PLANTILLA V6'!C292</f>
        <v>1</v>
      </c>
      <c r="D292" s="116" t="str">
        <f>'PLANTILLA V6'!D292</f>
        <v>pza</v>
      </c>
      <c r="E292" s="125">
        <v>0</v>
      </c>
      <c r="F292" s="116" t="b">
        <v>0</v>
      </c>
      <c r="G292" s="116" t="b">
        <v>0</v>
      </c>
      <c r="H292" s="116" t="b">
        <v>0</v>
      </c>
      <c r="I292" s="116" t="b">
        <v>0</v>
      </c>
      <c r="J292" s="119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5.75" customHeight="1" x14ac:dyDescent="0.9">
      <c r="A293" s="116" t="str">
        <f>'PLANTILLA V6'!A293</f>
        <v>Re</v>
      </c>
      <c r="B293" s="116" t="str">
        <f>'PLANTILLA V6'!B293</f>
        <v>Popote</v>
      </c>
      <c r="C293" s="125">
        <f>'PLANTILLA V6'!C293</f>
        <v>1</v>
      </c>
      <c r="D293" s="116" t="str">
        <f>'PLANTILLA V6'!D293</f>
        <v>pza</v>
      </c>
      <c r="E293" s="125">
        <v>0</v>
      </c>
      <c r="F293" s="116" t="b">
        <v>0</v>
      </c>
      <c r="G293" s="116" t="b">
        <v>0</v>
      </c>
      <c r="H293" s="116" t="b">
        <v>0</v>
      </c>
      <c r="I293" s="116" t="b">
        <v>0</v>
      </c>
      <c r="J293" s="119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5.75" customHeight="1" x14ac:dyDescent="0.9">
      <c r="A294" s="116" t="str">
        <f>'PLANTILLA V6'!A294</f>
        <v>Re</v>
      </c>
      <c r="B294" s="116" t="str">
        <f>'PLANTILLA V6'!B294</f>
        <v>Plastinudos o cincho de alambre (tipo sujetador para pan)</v>
      </c>
      <c r="C294" s="125">
        <f>'PLANTILLA V6'!C294</f>
        <v>1</v>
      </c>
      <c r="D294" s="116" t="str">
        <f>'PLANTILLA V6'!D294</f>
        <v>pza</v>
      </c>
      <c r="E294" s="125">
        <v>0</v>
      </c>
      <c r="F294" s="116" t="b">
        <v>0</v>
      </c>
      <c r="G294" s="116" t="b">
        <v>0</v>
      </c>
      <c r="H294" s="116" t="b">
        <v>0</v>
      </c>
      <c r="I294" s="116" t="b">
        <v>0</v>
      </c>
      <c r="J294" s="119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5.75" customHeight="1" x14ac:dyDescent="0.9">
      <c r="A295" s="116" t="str">
        <f>'PLANTILLA V6'!A295</f>
        <v>Re</v>
      </c>
      <c r="B295" s="116" t="str">
        <f>'PLANTILLA V6'!B295</f>
        <v>Cuchara desechable</v>
      </c>
      <c r="C295" s="125">
        <f>'PLANTILLA V6'!C295</f>
        <v>1</v>
      </c>
      <c r="D295" s="116" t="str">
        <f>'PLANTILLA V6'!D295</f>
        <v>pza</v>
      </c>
      <c r="E295" s="125">
        <v>0</v>
      </c>
      <c r="F295" s="116" t="b">
        <v>0</v>
      </c>
      <c r="G295" s="116" t="b">
        <v>0</v>
      </c>
      <c r="H295" s="116" t="b">
        <v>0</v>
      </c>
      <c r="I295" s="116" t="b">
        <v>0</v>
      </c>
      <c r="J295" s="119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5.75" customHeight="1" x14ac:dyDescent="0.9">
      <c r="A296" s="116" t="str">
        <f>'PLANTILLA V6'!A296</f>
        <v>Re</v>
      </c>
      <c r="B296" s="116" t="str">
        <f>'PLANTILLA V6'!B296</f>
        <v>Caja de cartón de zapátos o similar</v>
      </c>
      <c r="C296" s="125">
        <f>'PLANTILLA V6'!C296</f>
        <v>1</v>
      </c>
      <c r="D296" s="116" t="str">
        <f>'PLANTILLA V6'!D296</f>
        <v>pza</v>
      </c>
      <c r="E296" s="125">
        <v>0</v>
      </c>
      <c r="F296" s="116" t="b">
        <v>0</v>
      </c>
      <c r="G296" s="116" t="b">
        <v>0</v>
      </c>
      <c r="H296" s="116" t="b">
        <v>0</v>
      </c>
      <c r="I296" s="116" t="b">
        <v>0</v>
      </c>
      <c r="J296" s="119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5.75" customHeight="1" x14ac:dyDescent="0.9">
      <c r="A297" s="116" t="str">
        <f>'PLANTILLA V6'!A297</f>
        <v>Re</v>
      </c>
      <c r="B297" s="116" t="str">
        <f>'PLANTILLA V6'!B297</f>
        <v xml:space="preserve">Caja de cartón de 3mm espesor de 65 x 55 x 35 cm aproximadamente </v>
      </c>
      <c r="C297" s="125">
        <f>'PLANTILLA V6'!C297</f>
        <v>1</v>
      </c>
      <c r="D297" s="116" t="str">
        <f>'PLANTILLA V6'!D297</f>
        <v>pza</v>
      </c>
      <c r="E297" s="125">
        <v>0</v>
      </c>
      <c r="F297" s="116" t="b">
        <v>0</v>
      </c>
      <c r="G297" s="116" t="b">
        <v>0</v>
      </c>
      <c r="H297" s="116" t="b">
        <v>0</v>
      </c>
      <c r="I297" s="116" t="b">
        <v>0</v>
      </c>
      <c r="J297" s="119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5.75" customHeight="1" x14ac:dyDescent="0.9">
      <c r="A298" s="116" t="str">
        <f>'PLANTILLA V6'!A298</f>
        <v>Re</v>
      </c>
      <c r="B298" s="116" t="str">
        <f>'PLANTILLA V6'!B298</f>
        <v>Lámina de cartón de 3mm de espesor de 95 x 65 cm</v>
      </c>
      <c r="C298" s="125">
        <f>'PLANTILLA V6'!C298</f>
        <v>1</v>
      </c>
      <c r="D298" s="116" t="str">
        <f>'PLANTILLA V6'!D298</f>
        <v>pza</v>
      </c>
      <c r="E298" s="125">
        <v>0</v>
      </c>
      <c r="F298" s="116" t="b">
        <v>0</v>
      </c>
      <c r="G298" s="116" t="b">
        <v>0</v>
      </c>
      <c r="H298" s="116" t="b">
        <v>0</v>
      </c>
      <c r="I298" s="116" t="b">
        <v>0</v>
      </c>
      <c r="J298" s="119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5.75" customHeight="1" x14ac:dyDescent="0.9">
      <c r="A299" s="116" t="str">
        <f>'PLANTILLA V6'!A299</f>
        <v>Re</v>
      </c>
      <c r="B299" s="116" t="str">
        <f>'PLANTILLA V6'!B299</f>
        <v>Hojas de plantas</v>
      </c>
      <c r="C299" s="125">
        <f>'PLANTILLA V6'!C299</f>
        <v>1</v>
      </c>
      <c r="D299" s="116" t="str">
        <f>'PLANTILLA V6'!D299</f>
        <v>pza</v>
      </c>
      <c r="E299" s="125">
        <v>0</v>
      </c>
      <c r="F299" s="116" t="b">
        <v>0</v>
      </c>
      <c r="G299" s="116" t="b">
        <v>0</v>
      </c>
      <c r="H299" s="116" t="b">
        <v>0</v>
      </c>
      <c r="I299" s="116" t="b">
        <v>0</v>
      </c>
      <c r="J299" s="119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5.75" customHeight="1" x14ac:dyDescent="0.9">
      <c r="A300" s="112" t="str">
        <f>'PLANTILLA V6'!A300</f>
        <v>Re</v>
      </c>
      <c r="B300" s="112" t="str">
        <f>'PLANTILLA V6'!B300</f>
        <v>Papel Kraft</v>
      </c>
      <c r="C300" s="125">
        <f>'PLANTILLA V6'!C300</f>
        <v>1</v>
      </c>
      <c r="D300" s="116" t="str">
        <f>'PLANTILLA V6'!D300</f>
        <v>metro</v>
      </c>
      <c r="E300" s="125">
        <v>0</v>
      </c>
      <c r="F300" s="116" t="b">
        <v>0</v>
      </c>
      <c r="G300" s="116" t="b">
        <v>0</v>
      </c>
      <c r="H300" s="116" t="b">
        <v>0</v>
      </c>
      <c r="I300" s="116" t="b">
        <v>0</v>
      </c>
      <c r="J300" s="119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22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5.75" customHeight="1" x14ac:dyDescent="0.9">
      <c r="A301" s="112" t="str">
        <f>'PLANTILLA V6'!A301</f>
        <v>Re</v>
      </c>
      <c r="B301" s="112">
        <f>'PLANTILLA V6'!B301</f>
        <v>0</v>
      </c>
      <c r="C301" s="125">
        <f>'PLANTILLA V6'!C301</f>
        <v>1</v>
      </c>
      <c r="D301" s="116" t="str">
        <f>'PLANTILLA V6'!D301</f>
        <v>pza</v>
      </c>
      <c r="E301" s="125">
        <v>0</v>
      </c>
      <c r="F301" s="116" t="b">
        <v>0</v>
      </c>
      <c r="G301" s="116" t="b">
        <v>0</v>
      </c>
      <c r="H301" s="116" t="b">
        <v>0</v>
      </c>
      <c r="I301" s="116" t="b">
        <v>0</v>
      </c>
      <c r="J301" s="119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22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5.75" customHeight="1" x14ac:dyDescent="0.9">
      <c r="A302" s="116">
        <f>'PLANTILLA V6'!A302</f>
        <v>0</v>
      </c>
      <c r="B302" s="116">
        <f>'PLANTILLA V6'!B302</f>
        <v>0</v>
      </c>
      <c r="C302" s="125">
        <f>'PLANTILLA V6'!C302</f>
        <v>1</v>
      </c>
      <c r="D302" s="116" t="str">
        <f>'PLANTILLA V6'!D302</f>
        <v>pza</v>
      </c>
      <c r="E302" s="125">
        <v>0</v>
      </c>
      <c r="F302" s="116" t="b">
        <v>0</v>
      </c>
      <c r="G302" s="116" t="b">
        <v>0</v>
      </c>
      <c r="H302" s="116" t="b">
        <v>0</v>
      </c>
      <c r="I302" s="116" t="b">
        <v>0</v>
      </c>
      <c r="J302" s="119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5.75" customHeight="1" x14ac:dyDescent="0.9">
      <c r="A303" s="116">
        <f>'PLANTILLA V6'!A303</f>
        <v>0</v>
      </c>
      <c r="B303" s="116">
        <f>'PLANTILLA V6'!B303</f>
        <v>0</v>
      </c>
      <c r="C303" s="125">
        <f>'PLANTILLA V6'!C303</f>
        <v>1</v>
      </c>
      <c r="D303" s="116" t="str">
        <f>'PLANTILLA V6'!D303</f>
        <v>pza</v>
      </c>
      <c r="E303" s="125">
        <v>0</v>
      </c>
      <c r="F303" s="116" t="b">
        <v>0</v>
      </c>
      <c r="G303" s="116" t="b">
        <v>0</v>
      </c>
      <c r="H303" s="116" t="b">
        <v>0</v>
      </c>
      <c r="I303" s="116" t="b">
        <v>0</v>
      </c>
      <c r="J303" s="119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5.75" customHeight="1" x14ac:dyDescent="0.9">
      <c r="A304" s="116">
        <f>'PLANTILLA V6'!A304</f>
        <v>0</v>
      </c>
      <c r="B304" s="116">
        <f>'PLANTILLA V6'!B304</f>
        <v>0</v>
      </c>
      <c r="C304" s="125">
        <f>'PLANTILLA V6'!C304</f>
        <v>1</v>
      </c>
      <c r="D304" s="116" t="str">
        <f>'PLANTILLA V6'!D304</f>
        <v>pza</v>
      </c>
      <c r="E304" s="125">
        <v>0</v>
      </c>
      <c r="F304" s="116" t="b">
        <v>0</v>
      </c>
      <c r="G304" s="116" t="b">
        <v>0</v>
      </c>
      <c r="H304" s="116" t="b">
        <v>0</v>
      </c>
      <c r="I304" s="116" t="b">
        <v>0</v>
      </c>
      <c r="J304" s="119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5.75" customHeight="1" x14ac:dyDescent="0.9">
      <c r="A305" s="116">
        <f>'PLANTILLA V6'!A305</f>
        <v>0</v>
      </c>
      <c r="B305" s="116">
        <f>'PLANTILLA V6'!B305</f>
        <v>0</v>
      </c>
      <c r="C305" s="125">
        <f>'PLANTILLA V6'!C305</f>
        <v>1</v>
      </c>
      <c r="D305" s="116" t="str">
        <f>'PLANTILLA V6'!D305</f>
        <v>pza</v>
      </c>
      <c r="E305" s="125">
        <v>0</v>
      </c>
      <c r="F305" s="116" t="b">
        <v>0</v>
      </c>
      <c r="G305" s="116" t="b">
        <v>0</v>
      </c>
      <c r="H305" s="116" t="b">
        <v>0</v>
      </c>
      <c r="I305" s="116" t="b">
        <v>0</v>
      </c>
      <c r="J305" s="119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5.75" customHeight="1" x14ac:dyDescent="0.9">
      <c r="A306" s="116">
        <f>'PLANTILLA V6'!A306</f>
        <v>0</v>
      </c>
      <c r="B306" s="116">
        <f>'PLANTILLA V6'!B306</f>
        <v>0</v>
      </c>
      <c r="C306" s="125">
        <f>'PLANTILLA V6'!C306</f>
        <v>1</v>
      </c>
      <c r="D306" s="116" t="str">
        <f>'PLANTILLA V6'!D306</f>
        <v>pza</v>
      </c>
      <c r="E306" s="125">
        <v>0</v>
      </c>
      <c r="F306" s="116" t="b">
        <v>0</v>
      </c>
      <c r="G306" s="116" t="b">
        <v>0</v>
      </c>
      <c r="H306" s="116" t="b">
        <v>0</v>
      </c>
      <c r="I306" s="116" t="b">
        <v>0</v>
      </c>
      <c r="J306" s="119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5.75" customHeight="1" x14ac:dyDescent="0.9">
      <c r="A307" s="116">
        <f>'PLANTILLA V6'!A307</f>
        <v>0</v>
      </c>
      <c r="B307" s="116">
        <f>'PLANTILLA V6'!B307</f>
        <v>0</v>
      </c>
      <c r="C307" s="125">
        <f>'PLANTILLA V6'!C307</f>
        <v>1</v>
      </c>
      <c r="D307" s="116" t="str">
        <f>'PLANTILLA V6'!D307</f>
        <v>pza</v>
      </c>
      <c r="E307" s="125">
        <v>0</v>
      </c>
      <c r="F307" s="116" t="b">
        <v>0</v>
      </c>
      <c r="G307" s="116" t="b">
        <v>0</v>
      </c>
      <c r="H307" s="116" t="b">
        <v>0</v>
      </c>
      <c r="I307" s="116" t="b">
        <v>0</v>
      </c>
      <c r="J307" s="119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5.75" customHeight="1" x14ac:dyDescent="0.9">
      <c r="A308" s="116">
        <f>'PLANTILLA V6'!A308</f>
        <v>0</v>
      </c>
      <c r="B308" s="116">
        <f>'PLANTILLA V6'!B308</f>
        <v>0</v>
      </c>
      <c r="C308" s="125">
        <f>'PLANTILLA V6'!C308</f>
        <v>1</v>
      </c>
      <c r="D308" s="116" t="str">
        <f>'PLANTILLA V6'!D308</f>
        <v>pza</v>
      </c>
      <c r="E308" s="125">
        <v>0</v>
      </c>
      <c r="F308" s="116" t="b">
        <v>0</v>
      </c>
      <c r="G308" s="116" t="b">
        <v>0</v>
      </c>
      <c r="H308" s="116" t="b">
        <v>0</v>
      </c>
      <c r="I308" s="116" t="b">
        <v>0</v>
      </c>
      <c r="J308" s="119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5.75" customHeight="1" x14ac:dyDescent="0.9">
      <c r="A309" s="116">
        <f>'PLANTILLA V6'!A309</f>
        <v>0</v>
      </c>
      <c r="B309" s="116">
        <f>'PLANTILLA V6'!B309</f>
        <v>0</v>
      </c>
      <c r="C309" s="125">
        <f>'PLANTILLA V6'!C309</f>
        <v>1</v>
      </c>
      <c r="D309" s="116" t="str">
        <f>'PLANTILLA V6'!D309</f>
        <v>pza</v>
      </c>
      <c r="E309" s="125">
        <v>0</v>
      </c>
      <c r="F309" s="116" t="b">
        <v>0</v>
      </c>
      <c r="G309" s="116" t="b">
        <v>0</v>
      </c>
      <c r="H309" s="116" t="b">
        <v>0</v>
      </c>
      <c r="I309" s="116" t="b">
        <v>0</v>
      </c>
      <c r="J309" s="119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5.75" customHeight="1" x14ac:dyDescent="0.9">
      <c r="A310" s="124">
        <f>'PLANTILLA V6'!A310</f>
        <v>0</v>
      </c>
      <c r="B310" s="116">
        <f>'PLANTILLA V6'!B310</f>
        <v>0</v>
      </c>
      <c r="C310" s="125">
        <f>'PLANTILLA V6'!C310</f>
        <v>1</v>
      </c>
      <c r="D310" s="116" t="str">
        <f>'PLANTILLA V6'!D310</f>
        <v>pza</v>
      </c>
      <c r="E310" s="125">
        <v>0</v>
      </c>
      <c r="F310" s="116" t="b">
        <v>0</v>
      </c>
      <c r="G310" s="116" t="b">
        <v>0</v>
      </c>
      <c r="H310" s="116" t="b">
        <v>0</v>
      </c>
      <c r="I310" s="116" t="b">
        <v>0</v>
      </c>
      <c r="J310" s="119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5.75" customHeight="1" x14ac:dyDescent="0.9">
      <c r="A311" s="116">
        <f>'PLANTILLA V6'!A311</f>
        <v>0</v>
      </c>
      <c r="B311" s="116">
        <f>'PLANTILLA V6'!B311</f>
        <v>0</v>
      </c>
      <c r="C311" s="125">
        <f>'PLANTILLA V6'!C311</f>
        <v>1</v>
      </c>
      <c r="D311" s="116" t="str">
        <f>'PLANTILLA V6'!D311</f>
        <v>pza</v>
      </c>
      <c r="E311" s="125">
        <v>0</v>
      </c>
      <c r="F311" s="116" t="b">
        <v>0</v>
      </c>
      <c r="G311" s="116" t="b">
        <v>0</v>
      </c>
      <c r="H311" s="116" t="b">
        <v>0</v>
      </c>
      <c r="I311" s="116" t="b">
        <v>0</v>
      </c>
      <c r="J311" s="119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5.75" customHeight="1" x14ac:dyDescent="0.9">
      <c r="A312" s="116">
        <f>'PLANTILLA V6'!A312</f>
        <v>0</v>
      </c>
      <c r="B312" s="116">
        <f>'PLANTILLA V6'!B312</f>
        <v>0</v>
      </c>
      <c r="C312" s="125">
        <f>'PLANTILLA V6'!C312</f>
        <v>1</v>
      </c>
      <c r="D312" s="116" t="str">
        <f>'PLANTILLA V6'!D312</f>
        <v>pza</v>
      </c>
      <c r="E312" s="125">
        <v>0</v>
      </c>
      <c r="F312" s="116" t="b">
        <v>0</v>
      </c>
      <c r="G312" s="116" t="b">
        <v>0</v>
      </c>
      <c r="H312" s="116" t="b">
        <v>0</v>
      </c>
      <c r="I312" s="116" t="b">
        <v>0</v>
      </c>
      <c r="J312" s="119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5.75" customHeight="1" x14ac:dyDescent="0.9">
      <c r="A313" s="116">
        <f>'PLANTILLA V6'!A313</f>
        <v>0</v>
      </c>
      <c r="B313" s="116">
        <f>'PLANTILLA V6'!B313</f>
        <v>0</v>
      </c>
      <c r="C313" s="125">
        <f>'PLANTILLA V6'!C313</f>
        <v>1</v>
      </c>
      <c r="D313" s="116" t="str">
        <f>'PLANTILLA V6'!D313</f>
        <v>pza</v>
      </c>
      <c r="E313" s="125">
        <v>0</v>
      </c>
      <c r="F313" s="116" t="b">
        <v>0</v>
      </c>
      <c r="G313" s="116" t="b">
        <v>0</v>
      </c>
      <c r="H313" s="116" t="b">
        <v>0</v>
      </c>
      <c r="I313" s="116" t="b">
        <v>0</v>
      </c>
      <c r="J313" s="119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5.75" customHeight="1" x14ac:dyDescent="0.9">
      <c r="A314" s="116">
        <f>'PLANTILLA V6'!A314</f>
        <v>0</v>
      </c>
      <c r="B314" s="116">
        <f>'PLANTILLA V6'!B314</f>
        <v>0</v>
      </c>
      <c r="C314" s="125">
        <f>'PLANTILLA V6'!C314</f>
        <v>1</v>
      </c>
      <c r="D314" s="116" t="str">
        <f>'PLANTILLA V6'!D314</f>
        <v>pza</v>
      </c>
      <c r="E314" s="125">
        <v>0</v>
      </c>
      <c r="F314" s="116" t="b">
        <v>0</v>
      </c>
      <c r="G314" s="116" t="b">
        <v>0</v>
      </c>
      <c r="H314" s="116" t="b">
        <v>0</v>
      </c>
      <c r="I314" s="116" t="b">
        <v>0</v>
      </c>
      <c r="J314" s="119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5.75" customHeight="1" x14ac:dyDescent="0.9">
      <c r="A315" s="116">
        <f>'PLANTILLA V6'!A315</f>
        <v>0</v>
      </c>
      <c r="B315" s="116">
        <f>'PLANTILLA V6'!B315</f>
        <v>0</v>
      </c>
      <c r="C315" s="125">
        <f>'PLANTILLA V6'!C315</f>
        <v>1</v>
      </c>
      <c r="D315" s="116" t="str">
        <f>'PLANTILLA V6'!D315</f>
        <v>pza</v>
      </c>
      <c r="E315" s="125">
        <v>0</v>
      </c>
      <c r="F315" s="116" t="b">
        <v>0</v>
      </c>
      <c r="G315" s="116" t="b">
        <v>0</v>
      </c>
      <c r="H315" s="116" t="b">
        <v>0</v>
      </c>
      <c r="I315" s="116" t="b">
        <v>0</v>
      </c>
      <c r="J315" s="119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5.75" customHeight="1" x14ac:dyDescent="0.9">
      <c r="A316" s="116">
        <f>'PLANTILLA V6'!A316</f>
        <v>0</v>
      </c>
      <c r="B316" s="116">
        <f>'PLANTILLA V6'!B316</f>
        <v>0</v>
      </c>
      <c r="C316" s="125">
        <f>'PLANTILLA V6'!C316</f>
        <v>1</v>
      </c>
      <c r="D316" s="116" t="str">
        <f>'PLANTILLA V6'!D316</f>
        <v>pza</v>
      </c>
      <c r="E316" s="125">
        <v>0</v>
      </c>
      <c r="F316" s="116" t="b">
        <v>0</v>
      </c>
      <c r="G316" s="116" t="b">
        <v>0</v>
      </c>
      <c r="H316" s="116" t="b">
        <v>0</v>
      </c>
      <c r="I316" s="116" t="b">
        <v>0</v>
      </c>
      <c r="J316" s="119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5.75" customHeight="1" x14ac:dyDescent="0.9">
      <c r="A317" s="116">
        <f>'PLANTILLA V6'!A317</f>
        <v>0</v>
      </c>
      <c r="B317" s="116">
        <f>'PLANTILLA V6'!B317</f>
        <v>0</v>
      </c>
      <c r="C317" s="125">
        <f>'PLANTILLA V6'!C317</f>
        <v>1</v>
      </c>
      <c r="D317" s="116" t="str">
        <f>'PLANTILLA V6'!D317</f>
        <v>pza</v>
      </c>
      <c r="E317" s="125">
        <v>0</v>
      </c>
      <c r="F317" s="116" t="b">
        <v>0</v>
      </c>
      <c r="G317" s="116" t="b">
        <v>0</v>
      </c>
      <c r="H317" s="116" t="b">
        <v>0</v>
      </c>
      <c r="I317" s="116" t="b">
        <v>0</v>
      </c>
      <c r="J317" s="119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5.75" customHeight="1" x14ac:dyDescent="0.9">
      <c r="A318" s="116">
        <f>'PLANTILLA V6'!A318</f>
        <v>0</v>
      </c>
      <c r="B318" s="116">
        <f>'PLANTILLA V6'!B318</f>
        <v>0</v>
      </c>
      <c r="C318" s="125">
        <f>'PLANTILLA V6'!C318</f>
        <v>1</v>
      </c>
      <c r="D318" s="116" t="str">
        <f>'PLANTILLA V6'!D318</f>
        <v>pza</v>
      </c>
      <c r="E318" s="125">
        <v>0</v>
      </c>
      <c r="F318" s="116" t="b">
        <v>0</v>
      </c>
      <c r="G318" s="116" t="b">
        <v>0</v>
      </c>
      <c r="H318" s="116" t="b">
        <v>0</v>
      </c>
      <c r="I318" s="116" t="b">
        <v>0</v>
      </c>
      <c r="J318" s="119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5.75" customHeight="1" x14ac:dyDescent="0.9">
      <c r="A319" s="116">
        <f>'PLANTILLA V6'!A319</f>
        <v>0</v>
      </c>
      <c r="B319" s="116">
        <f>'PLANTILLA V6'!B319</f>
        <v>0</v>
      </c>
      <c r="C319" s="125">
        <f>'PLANTILLA V6'!C319</f>
        <v>1</v>
      </c>
      <c r="D319" s="116" t="str">
        <f>'PLANTILLA V6'!D319</f>
        <v>pza</v>
      </c>
      <c r="E319" s="125">
        <v>0</v>
      </c>
      <c r="F319" s="116" t="b">
        <v>0</v>
      </c>
      <c r="G319" s="116" t="b">
        <v>0</v>
      </c>
      <c r="H319" s="116" t="b">
        <v>0</v>
      </c>
      <c r="I319" s="116" t="b">
        <v>0</v>
      </c>
      <c r="J319" s="119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5.75" customHeight="1" x14ac:dyDescent="0.9">
      <c r="A320" s="116">
        <f>'PLANTILLA V6'!A320</f>
        <v>0</v>
      </c>
      <c r="B320" s="116">
        <f>'PLANTILLA V6'!B320</f>
        <v>0</v>
      </c>
      <c r="C320" s="125">
        <f>'PLANTILLA V6'!C320</f>
        <v>1</v>
      </c>
      <c r="D320" s="116" t="str">
        <f>'PLANTILLA V6'!D320</f>
        <v>pza</v>
      </c>
      <c r="E320" s="125">
        <v>0</v>
      </c>
      <c r="F320" s="116" t="b">
        <v>0</v>
      </c>
      <c r="G320" s="116" t="b">
        <v>0</v>
      </c>
      <c r="H320" s="116" t="b">
        <v>0</v>
      </c>
      <c r="I320" s="116" t="b">
        <v>0</v>
      </c>
      <c r="J320" s="119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5.75" customHeight="1" x14ac:dyDescent="0.9">
      <c r="A321" s="116">
        <f>'PLANTILLA V6'!A321</f>
        <v>0</v>
      </c>
      <c r="B321" s="116">
        <f>'PLANTILLA V6'!B321</f>
        <v>0</v>
      </c>
      <c r="C321" s="125">
        <f>'PLANTILLA V6'!C321</f>
        <v>1</v>
      </c>
      <c r="D321" s="116" t="str">
        <f>'PLANTILLA V6'!D321</f>
        <v>pza</v>
      </c>
      <c r="E321" s="125">
        <v>0</v>
      </c>
      <c r="F321" s="116" t="b">
        <v>0</v>
      </c>
      <c r="G321" s="116" t="b">
        <v>0</v>
      </c>
      <c r="H321" s="116" t="b">
        <v>0</v>
      </c>
      <c r="I321" s="116" t="b">
        <v>0</v>
      </c>
      <c r="J321" s="119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5.75" customHeight="1" x14ac:dyDescent="0.9">
      <c r="A322" s="116">
        <f>'PLANTILLA V6'!A322</f>
        <v>0</v>
      </c>
      <c r="B322" s="116">
        <f>'PLANTILLA V6'!B322</f>
        <v>0</v>
      </c>
      <c r="C322" s="125">
        <f>'PLANTILLA V6'!C322</f>
        <v>1</v>
      </c>
      <c r="D322" s="116" t="str">
        <f>'PLANTILLA V6'!D322</f>
        <v>pza</v>
      </c>
      <c r="E322" s="125">
        <v>0</v>
      </c>
      <c r="F322" s="116" t="b">
        <v>0</v>
      </c>
      <c r="G322" s="116" t="b">
        <v>0</v>
      </c>
      <c r="H322" s="116" t="b">
        <v>0</v>
      </c>
      <c r="I322" s="116" t="b">
        <v>0</v>
      </c>
      <c r="J322" s="119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5.75" customHeight="1" x14ac:dyDescent="0.9">
      <c r="A323" s="116">
        <f>'PLANTILLA V6'!A323</f>
        <v>0</v>
      </c>
      <c r="B323" s="116">
        <f>'PLANTILLA V6'!B323</f>
        <v>0</v>
      </c>
      <c r="C323" s="125">
        <f>'PLANTILLA V6'!C323</f>
        <v>1</v>
      </c>
      <c r="D323" s="116" t="str">
        <f>'PLANTILLA V6'!D323</f>
        <v>pza</v>
      </c>
      <c r="E323" s="125">
        <v>0</v>
      </c>
      <c r="F323" s="116" t="b">
        <v>0</v>
      </c>
      <c r="G323" s="116" t="b">
        <v>0</v>
      </c>
      <c r="H323" s="116" t="b">
        <v>0</v>
      </c>
      <c r="I323" s="116" t="b">
        <v>0</v>
      </c>
      <c r="J323" s="119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5.75" customHeight="1" x14ac:dyDescent="0.9">
      <c r="A324" s="116">
        <f>'PLANTILLA V6'!A324</f>
        <v>0</v>
      </c>
      <c r="B324" s="116">
        <f>'PLANTILLA V6'!B324</f>
        <v>0</v>
      </c>
      <c r="C324" s="125">
        <f>'PLANTILLA V6'!C324</f>
        <v>1</v>
      </c>
      <c r="D324" s="116" t="str">
        <f>'PLANTILLA V6'!D324</f>
        <v>pza</v>
      </c>
      <c r="E324" s="125">
        <v>0</v>
      </c>
      <c r="F324" s="116" t="b">
        <v>0</v>
      </c>
      <c r="G324" s="116" t="b">
        <v>0</v>
      </c>
      <c r="H324" s="116" t="b">
        <v>0</v>
      </c>
      <c r="I324" s="116" t="b">
        <v>0</v>
      </c>
      <c r="J324" s="119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5.75" customHeight="1" x14ac:dyDescent="0.9">
      <c r="A325" s="116">
        <f>'PLANTILLA V6'!A325</f>
        <v>0</v>
      </c>
      <c r="B325" s="116">
        <f>'PLANTILLA V6'!B325</f>
        <v>0</v>
      </c>
      <c r="C325" s="125">
        <f>'PLANTILLA V6'!C325</f>
        <v>1</v>
      </c>
      <c r="D325" s="116" t="str">
        <f>'PLANTILLA V6'!D325</f>
        <v>pza</v>
      </c>
      <c r="E325" s="125">
        <v>0</v>
      </c>
      <c r="F325" s="116" t="b">
        <v>0</v>
      </c>
      <c r="G325" s="116" t="b">
        <v>0</v>
      </c>
      <c r="H325" s="116" t="b">
        <v>0</v>
      </c>
      <c r="I325" s="116" t="b">
        <v>0</v>
      </c>
      <c r="J325" s="119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5.75" customHeight="1" x14ac:dyDescent="0.9">
      <c r="A326" s="116">
        <f>'PLANTILLA V6'!A326</f>
        <v>0</v>
      </c>
      <c r="B326" s="116">
        <f>'PLANTILLA V6'!B326</f>
        <v>0</v>
      </c>
      <c r="C326" s="125">
        <f>'PLANTILLA V6'!C326</f>
        <v>1</v>
      </c>
      <c r="D326" s="116" t="str">
        <f>'PLANTILLA V6'!D326</f>
        <v>pza</v>
      </c>
      <c r="E326" s="125">
        <v>0</v>
      </c>
      <c r="F326" s="116" t="b">
        <v>0</v>
      </c>
      <c r="G326" s="116" t="b">
        <v>0</v>
      </c>
      <c r="H326" s="116" t="b">
        <v>0</v>
      </c>
      <c r="I326" s="116" t="b">
        <v>0</v>
      </c>
      <c r="J326" s="119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5.75" customHeight="1" x14ac:dyDescent="0.9">
      <c r="A327" s="116">
        <f>'PLANTILLA V6'!A327</f>
        <v>0</v>
      </c>
      <c r="B327" s="116">
        <f>'PLANTILLA V6'!B327</f>
        <v>0</v>
      </c>
      <c r="C327" s="125">
        <f>'PLANTILLA V6'!C327</f>
        <v>1</v>
      </c>
      <c r="D327" s="116" t="str">
        <f>'PLANTILLA V6'!D327</f>
        <v>pza</v>
      </c>
      <c r="E327" s="125">
        <v>0</v>
      </c>
      <c r="F327" s="116" t="b">
        <v>0</v>
      </c>
      <c r="G327" s="116" t="b">
        <v>0</v>
      </c>
      <c r="H327" s="116" t="b">
        <v>0</v>
      </c>
      <c r="I327" s="116" t="b">
        <v>0</v>
      </c>
      <c r="J327" s="119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5.75" customHeight="1" x14ac:dyDescent="0.9">
      <c r="A328" s="116">
        <f>'PLANTILLA V6'!A328</f>
        <v>0</v>
      </c>
      <c r="B328" s="116">
        <f>'PLANTILLA V6'!B328</f>
        <v>0</v>
      </c>
      <c r="C328" s="125">
        <f>'PLANTILLA V6'!C328</f>
        <v>1</v>
      </c>
      <c r="D328" s="116" t="str">
        <f>'PLANTILLA V6'!D328</f>
        <v>pza</v>
      </c>
      <c r="E328" s="125">
        <v>0</v>
      </c>
      <c r="F328" s="116" t="b">
        <v>0</v>
      </c>
      <c r="G328" s="116" t="b">
        <v>0</v>
      </c>
      <c r="H328" s="116" t="b">
        <v>0</v>
      </c>
      <c r="I328" s="116" t="b">
        <v>0</v>
      </c>
      <c r="J328" s="119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5.75" customHeight="1" x14ac:dyDescent="0.9">
      <c r="A329" s="116">
        <f>'PLANTILLA V6'!A329</f>
        <v>0</v>
      </c>
      <c r="B329" s="116">
        <f>'PLANTILLA V6'!B329</f>
        <v>0</v>
      </c>
      <c r="C329" s="125">
        <f>'PLANTILLA V6'!C329</f>
        <v>1</v>
      </c>
      <c r="D329" s="116" t="str">
        <f>'PLANTILLA V6'!D329</f>
        <v>pza</v>
      </c>
      <c r="E329" s="125">
        <v>0</v>
      </c>
      <c r="F329" s="116" t="b">
        <v>0</v>
      </c>
      <c r="G329" s="116" t="b">
        <v>0</v>
      </c>
      <c r="H329" s="116" t="b">
        <v>0</v>
      </c>
      <c r="I329" s="116" t="b">
        <v>0</v>
      </c>
      <c r="J329" s="119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5.75" customHeight="1" x14ac:dyDescent="0.9">
      <c r="A330" s="116">
        <f>'PLANTILLA V6'!A330</f>
        <v>0</v>
      </c>
      <c r="B330" s="116">
        <f>'PLANTILLA V6'!B330</f>
        <v>0</v>
      </c>
      <c r="C330" s="125">
        <f>'PLANTILLA V6'!C330</f>
        <v>1</v>
      </c>
      <c r="D330" s="116" t="str">
        <f>'PLANTILLA V6'!D330</f>
        <v>pza</v>
      </c>
      <c r="E330" s="125">
        <v>0</v>
      </c>
      <c r="F330" s="116" t="b">
        <v>0</v>
      </c>
      <c r="G330" s="116" t="b">
        <v>0</v>
      </c>
      <c r="H330" s="116" t="b">
        <v>0</v>
      </c>
      <c r="I330" s="116" t="b">
        <v>0</v>
      </c>
      <c r="J330" s="119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5.75" customHeight="1" x14ac:dyDescent="0.9">
      <c r="A331" s="116">
        <f>'PLANTILLA V6'!A331</f>
        <v>0</v>
      </c>
      <c r="B331" s="116">
        <f>'PLANTILLA V6'!B331</f>
        <v>0</v>
      </c>
      <c r="C331" s="125">
        <f>'PLANTILLA V6'!C331</f>
        <v>1</v>
      </c>
      <c r="D331" s="116" t="str">
        <f>'PLANTILLA V6'!D331</f>
        <v>pza</v>
      </c>
      <c r="E331" s="125">
        <v>0</v>
      </c>
      <c r="F331" s="116" t="b">
        <v>0</v>
      </c>
      <c r="G331" s="116" t="b">
        <v>0</v>
      </c>
      <c r="H331" s="116" t="b">
        <v>0</v>
      </c>
      <c r="I331" s="116" t="b">
        <v>0</v>
      </c>
      <c r="J331" s="119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5.75" customHeight="1" x14ac:dyDescent="0.9">
      <c r="A332" s="116">
        <f>'PLANTILLA V6'!A332</f>
        <v>0</v>
      </c>
      <c r="B332" s="116">
        <f>'PLANTILLA V6'!B332</f>
        <v>0</v>
      </c>
      <c r="C332" s="125">
        <f>'PLANTILLA V6'!C332</f>
        <v>1</v>
      </c>
      <c r="D332" s="116" t="str">
        <f>'PLANTILLA V6'!D332</f>
        <v>pza</v>
      </c>
      <c r="E332" s="125">
        <v>0</v>
      </c>
      <c r="F332" s="116" t="b">
        <v>0</v>
      </c>
      <c r="G332" s="116" t="b">
        <v>0</v>
      </c>
      <c r="H332" s="116" t="b">
        <v>0</v>
      </c>
      <c r="I332" s="116" t="b">
        <v>0</v>
      </c>
      <c r="J332" s="119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5.75" customHeight="1" x14ac:dyDescent="0.9">
      <c r="A333" s="116">
        <f>'PLANTILLA V6'!A333</f>
        <v>0</v>
      </c>
      <c r="B333" s="116">
        <f>'PLANTILLA V6'!B333</f>
        <v>0</v>
      </c>
      <c r="C333" s="125">
        <f>'PLANTILLA V6'!C333</f>
        <v>1</v>
      </c>
      <c r="D333" s="116" t="str">
        <f>'PLANTILLA V6'!D333</f>
        <v>pza</v>
      </c>
      <c r="E333" s="125">
        <v>0</v>
      </c>
      <c r="F333" s="116" t="b">
        <v>0</v>
      </c>
      <c r="G333" s="116" t="b">
        <v>0</v>
      </c>
      <c r="H333" s="116" t="b">
        <v>0</v>
      </c>
      <c r="I333" s="116" t="b">
        <v>0</v>
      </c>
      <c r="J333" s="119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5.75" customHeight="1" x14ac:dyDescent="0.9">
      <c r="A334" s="116">
        <f>'PLANTILLA V6'!A334</f>
        <v>0</v>
      </c>
      <c r="B334" s="116">
        <f>'PLANTILLA V6'!B334</f>
        <v>0</v>
      </c>
      <c r="C334" s="125">
        <f>'PLANTILLA V6'!C334</f>
        <v>1</v>
      </c>
      <c r="D334" s="116" t="str">
        <f>'PLANTILLA V6'!D334</f>
        <v>pza</v>
      </c>
      <c r="E334" s="125">
        <v>0</v>
      </c>
      <c r="F334" s="116" t="b">
        <v>0</v>
      </c>
      <c r="G334" s="116" t="b">
        <v>0</v>
      </c>
      <c r="H334" s="116" t="b">
        <v>0</v>
      </c>
      <c r="I334" s="116" t="b">
        <v>0</v>
      </c>
      <c r="J334" s="119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5.75" customHeight="1" x14ac:dyDescent="0.9">
      <c r="A335" s="116">
        <f>'PLANTILLA V6'!A335</f>
        <v>0</v>
      </c>
      <c r="B335" s="116">
        <f>'PLANTILLA V6'!B335</f>
        <v>0</v>
      </c>
      <c r="C335" s="125">
        <f>'PLANTILLA V6'!C335</f>
        <v>1</v>
      </c>
      <c r="D335" s="116" t="str">
        <f>'PLANTILLA V6'!D335</f>
        <v>pza</v>
      </c>
      <c r="E335" s="125">
        <v>0</v>
      </c>
      <c r="F335" s="116" t="b">
        <v>0</v>
      </c>
      <c r="G335" s="116" t="b">
        <v>0</v>
      </c>
      <c r="H335" s="116" t="b">
        <v>0</v>
      </c>
      <c r="I335" s="116" t="b">
        <v>0</v>
      </c>
      <c r="J335" s="119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5.75" customHeight="1" x14ac:dyDescent="0.9">
      <c r="A336" s="116">
        <f>'PLANTILLA V6'!A336</f>
        <v>0</v>
      </c>
      <c r="B336" s="116">
        <f>'PLANTILLA V6'!B336</f>
        <v>0</v>
      </c>
      <c r="C336" s="125">
        <f>'PLANTILLA V6'!C336</f>
        <v>1</v>
      </c>
      <c r="D336" s="116" t="str">
        <f>'PLANTILLA V6'!D336</f>
        <v>pza</v>
      </c>
      <c r="E336" s="125">
        <v>0</v>
      </c>
      <c r="F336" s="116" t="b">
        <v>0</v>
      </c>
      <c r="G336" s="116" t="b">
        <v>0</v>
      </c>
      <c r="H336" s="116" t="b">
        <v>0</v>
      </c>
      <c r="I336" s="116" t="b">
        <v>0</v>
      </c>
      <c r="J336" s="119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5.75" customHeight="1" x14ac:dyDescent="0.9">
      <c r="A337" s="116">
        <f>'PLANTILLA V6'!A337</f>
        <v>0</v>
      </c>
      <c r="B337" s="116">
        <f>'PLANTILLA V6'!B337</f>
        <v>0</v>
      </c>
      <c r="C337" s="125">
        <f>'PLANTILLA V6'!C337</f>
        <v>1</v>
      </c>
      <c r="D337" s="116" t="str">
        <f>'PLANTILLA V6'!D337</f>
        <v>pza</v>
      </c>
      <c r="E337" s="125">
        <v>0</v>
      </c>
      <c r="F337" s="116" t="b">
        <v>0</v>
      </c>
      <c r="G337" s="116" t="b">
        <v>0</v>
      </c>
      <c r="H337" s="116" t="b">
        <v>0</v>
      </c>
      <c r="I337" s="116" t="b">
        <v>0</v>
      </c>
      <c r="J337" s="119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5.75" customHeight="1" x14ac:dyDescent="0.9">
      <c r="A338" s="116">
        <f>'PLANTILLA V6'!A338</f>
        <v>0</v>
      </c>
      <c r="B338" s="116">
        <f>'PLANTILLA V6'!B338</f>
        <v>0</v>
      </c>
      <c r="C338" s="125">
        <f>'PLANTILLA V6'!C338</f>
        <v>1</v>
      </c>
      <c r="D338" s="116" t="str">
        <f>'PLANTILLA V6'!D338</f>
        <v>pza</v>
      </c>
      <c r="E338" s="125">
        <v>0</v>
      </c>
      <c r="F338" s="116" t="b">
        <v>0</v>
      </c>
      <c r="G338" s="116" t="b">
        <v>0</v>
      </c>
      <c r="H338" s="116" t="b">
        <v>0</v>
      </c>
      <c r="I338" s="116" t="b">
        <v>0</v>
      </c>
      <c r="J338" s="119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5.75" customHeight="1" x14ac:dyDescent="0.9">
      <c r="A339" s="116">
        <f>'PLANTILLA V6'!A339</f>
        <v>0</v>
      </c>
      <c r="B339" s="116">
        <f>'PLANTILLA V6'!B339</f>
        <v>0</v>
      </c>
      <c r="C339" s="116">
        <f>'PLANTILLA V6'!C339</f>
        <v>0</v>
      </c>
      <c r="D339" s="116">
        <f>'PLANTILLA V6'!D339</f>
        <v>0</v>
      </c>
      <c r="E339" s="125"/>
      <c r="F339" s="116"/>
      <c r="G339" s="116"/>
      <c r="H339" s="116"/>
      <c r="I339" s="116"/>
      <c r="J339" s="119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5.75" customHeight="1" x14ac:dyDescent="0.9">
      <c r="A340" s="116">
        <f>'PLANTILLA V6'!A340</f>
        <v>0</v>
      </c>
      <c r="B340" s="116">
        <f>'PLANTILLA V6'!B340</f>
        <v>0</v>
      </c>
      <c r="C340" s="116">
        <f>'PLANTILLA V6'!C340</f>
        <v>0</v>
      </c>
      <c r="D340" s="116">
        <f>'PLANTILLA V6'!D340</f>
        <v>0</v>
      </c>
      <c r="E340" s="125"/>
      <c r="F340" s="116"/>
      <c r="G340" s="116"/>
      <c r="H340" s="116"/>
      <c r="I340" s="116"/>
      <c r="J340" s="119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5.75" customHeight="1" x14ac:dyDescent="0.9">
      <c r="A341" s="116">
        <f>'PLANTILLA V6'!A341</f>
        <v>0</v>
      </c>
      <c r="B341" s="116">
        <f>'PLANTILLA V6'!B341</f>
        <v>0</v>
      </c>
      <c r="C341" s="116">
        <f>'PLANTILLA V6'!C341</f>
        <v>0</v>
      </c>
      <c r="D341" s="116">
        <f>'PLANTILLA V6'!D341</f>
        <v>0</v>
      </c>
      <c r="E341" s="125"/>
      <c r="F341" s="116"/>
      <c r="G341" s="116"/>
      <c r="H341" s="116"/>
      <c r="I341" s="116"/>
      <c r="J341" s="119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5.75" customHeight="1" x14ac:dyDescent="0.9">
      <c r="A342" s="116">
        <f>'PLANTILLA V6'!A342</f>
        <v>0</v>
      </c>
      <c r="B342" s="116">
        <f>'PLANTILLA V6'!B342</f>
        <v>0</v>
      </c>
      <c r="C342" s="116">
        <f>'PLANTILLA V6'!C342</f>
        <v>0</v>
      </c>
      <c r="D342" s="116">
        <f>'PLANTILLA V6'!D342</f>
        <v>0</v>
      </c>
      <c r="E342" s="125"/>
      <c r="F342" s="116"/>
      <c r="G342" s="116"/>
      <c r="H342" s="116"/>
      <c r="I342" s="116"/>
      <c r="J342" s="119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5.75" customHeight="1" x14ac:dyDescent="0.9">
      <c r="A343" s="116">
        <f>'PLANTILLA V6'!A343</f>
        <v>0</v>
      </c>
      <c r="B343" s="116">
        <f>'PLANTILLA V6'!B343</f>
        <v>0</v>
      </c>
      <c r="C343" s="116">
        <f>'PLANTILLA V6'!C343</f>
        <v>0</v>
      </c>
      <c r="D343" s="116">
        <f>'PLANTILLA V6'!D343</f>
        <v>0</v>
      </c>
      <c r="E343" s="125"/>
      <c r="F343" s="116"/>
      <c r="G343" s="116"/>
      <c r="H343" s="116"/>
      <c r="I343" s="116"/>
      <c r="J343" s="119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5.75" customHeight="1" x14ac:dyDescent="0.9">
      <c r="A344" s="116">
        <f>'PLANTILLA V6'!A344</f>
        <v>0</v>
      </c>
      <c r="B344" s="116">
        <f>'PLANTILLA V6'!B344</f>
        <v>0</v>
      </c>
      <c r="C344" s="116">
        <f>'PLANTILLA V6'!C344</f>
        <v>0</v>
      </c>
      <c r="D344" s="116">
        <f>'PLANTILLA V6'!D344</f>
        <v>0</v>
      </c>
      <c r="E344" s="125"/>
      <c r="F344" s="116"/>
      <c r="G344" s="116"/>
      <c r="H344" s="116"/>
      <c r="I344" s="116"/>
      <c r="J344" s="119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5.75" customHeight="1" x14ac:dyDescent="0.9">
      <c r="A345" s="116">
        <f>'PLANTILLA V6'!A345</f>
        <v>0</v>
      </c>
      <c r="B345" s="116">
        <f>'PLANTILLA V6'!B345</f>
        <v>0</v>
      </c>
      <c r="C345" s="116">
        <f>'PLANTILLA V6'!C345</f>
        <v>0</v>
      </c>
      <c r="D345" s="116">
        <f>'PLANTILLA V6'!D345</f>
        <v>0</v>
      </c>
      <c r="E345" s="125"/>
      <c r="F345" s="116"/>
      <c r="G345" s="116"/>
      <c r="H345" s="116"/>
      <c r="I345" s="116"/>
      <c r="J345" s="119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5.75" customHeight="1" x14ac:dyDescent="0.9">
      <c r="A346" s="116">
        <f>'PLANTILLA V6'!A346</f>
        <v>0</v>
      </c>
      <c r="B346" s="116">
        <f>'PLANTILLA V6'!B346</f>
        <v>0</v>
      </c>
      <c r="C346" s="116">
        <f>'PLANTILLA V6'!C346</f>
        <v>0</v>
      </c>
      <c r="D346" s="116">
        <f>'PLANTILLA V6'!D346</f>
        <v>0</v>
      </c>
      <c r="E346" s="125"/>
      <c r="F346" s="116"/>
      <c r="G346" s="116"/>
      <c r="H346" s="116"/>
      <c r="I346" s="116"/>
      <c r="J346" s="119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5.75" customHeight="1" x14ac:dyDescent="0.9">
      <c r="A347" s="116">
        <f>'PLANTILLA V6'!A347</f>
        <v>0</v>
      </c>
      <c r="B347" s="116">
        <f>'PLANTILLA V6'!B347</f>
        <v>0</v>
      </c>
      <c r="C347" s="116">
        <f>'PLANTILLA V6'!C347</f>
        <v>0</v>
      </c>
      <c r="D347" s="116">
        <f>'PLANTILLA V6'!D347</f>
        <v>0</v>
      </c>
      <c r="E347" s="125"/>
      <c r="F347" s="116"/>
      <c r="G347" s="116"/>
      <c r="H347" s="116"/>
      <c r="I347" s="116"/>
      <c r="J347" s="119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5.75" customHeight="1" x14ac:dyDescent="0.9">
      <c r="A348" s="116">
        <f>'PLANTILLA V6'!A348</f>
        <v>0</v>
      </c>
      <c r="B348" s="116">
        <f>'PLANTILLA V6'!B348</f>
        <v>0</v>
      </c>
      <c r="C348" s="116">
        <f>'PLANTILLA V6'!C348</f>
        <v>0</v>
      </c>
      <c r="D348" s="116">
        <f>'PLANTILLA V6'!D348</f>
        <v>0</v>
      </c>
      <c r="E348" s="125"/>
      <c r="F348" s="116"/>
      <c r="G348" s="116"/>
      <c r="H348" s="116"/>
      <c r="I348" s="116"/>
      <c r="J348" s="119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5.75" customHeight="1" x14ac:dyDescent="0.9">
      <c r="A349" s="116">
        <f>'PLANTILLA V6'!A349</f>
        <v>0</v>
      </c>
      <c r="B349" s="116">
        <f>'PLANTILLA V6'!B349</f>
        <v>0</v>
      </c>
      <c r="C349" s="116">
        <f>'PLANTILLA V6'!C349</f>
        <v>0</v>
      </c>
      <c r="D349" s="116">
        <f>'PLANTILLA V6'!D349</f>
        <v>0</v>
      </c>
      <c r="E349" s="125"/>
      <c r="F349" s="116"/>
      <c r="G349" s="116"/>
      <c r="H349" s="116"/>
      <c r="I349" s="116"/>
      <c r="J349" s="119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5.75" customHeight="1" x14ac:dyDescent="0.9">
      <c r="A350" s="116">
        <f>'PLANTILLA V6'!A350</f>
        <v>0</v>
      </c>
      <c r="B350" s="116">
        <f>'PLANTILLA V6'!B350</f>
        <v>0</v>
      </c>
      <c r="C350" s="116">
        <f>'PLANTILLA V6'!C350</f>
        <v>0</v>
      </c>
      <c r="D350" s="116">
        <f>'PLANTILLA V6'!D350</f>
        <v>0</v>
      </c>
      <c r="E350" s="125"/>
      <c r="F350" s="116"/>
      <c r="G350" s="116"/>
      <c r="H350" s="116"/>
      <c r="I350" s="116"/>
      <c r="J350" s="119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5.75" customHeight="1" x14ac:dyDescent="0.9">
      <c r="A351" s="116">
        <f>'PLANTILLA V6'!A351</f>
        <v>0</v>
      </c>
      <c r="B351" s="116">
        <f>'PLANTILLA V6'!B351</f>
        <v>0</v>
      </c>
      <c r="C351" s="116">
        <f>'PLANTILLA V6'!C351</f>
        <v>0</v>
      </c>
      <c r="D351" s="116">
        <f>'PLANTILLA V6'!D351</f>
        <v>0</v>
      </c>
      <c r="E351" s="125"/>
      <c r="F351" s="116"/>
      <c r="G351" s="116"/>
      <c r="H351" s="116"/>
      <c r="I351" s="116"/>
      <c r="J351" s="128">
        <f>(('PLANTILLA V6'!Tot_alumnos*F351)+('PLANTILLA V6'!X_parejas*G351)+('PLANTILLA V6'!x_equipo_4* H351)+('PLANTILLA V6'!Grupal*I351))*E351</f>
        <v>0</v>
      </c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5.75" customHeight="1" x14ac:dyDescent="0.9">
      <c r="A352" s="116">
        <f>'PLANTILLA V6'!A352</f>
        <v>0</v>
      </c>
      <c r="B352" s="116">
        <f>'PLANTILLA V6'!B352</f>
        <v>0</v>
      </c>
      <c r="C352" s="116">
        <f>'PLANTILLA V6'!C352</f>
        <v>0</v>
      </c>
      <c r="D352" s="116">
        <f>'PLANTILLA V6'!D352</f>
        <v>0</v>
      </c>
      <c r="E352" s="125"/>
      <c r="F352" s="116"/>
      <c r="G352" s="116"/>
      <c r="H352" s="116"/>
      <c r="I352" s="116"/>
      <c r="J352" s="128">
        <f>(('PLANTILLA V6'!Tot_alumnos*F352)+('PLANTILLA V6'!X_parejas*G352)+('PLANTILLA V6'!x_equipo_4* H352)+('PLANTILLA V6'!Grupal*I352))*E352</f>
        <v>0</v>
      </c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5.75" customHeight="1" x14ac:dyDescent="0.9">
      <c r="A353" s="116">
        <f>'PLANTILLA V6'!A353</f>
        <v>0</v>
      </c>
      <c r="B353" s="116">
        <f>'PLANTILLA V6'!B353</f>
        <v>0</v>
      </c>
      <c r="C353" s="116">
        <f>'PLANTILLA V6'!C353</f>
        <v>0</v>
      </c>
      <c r="D353" s="116">
        <f>'PLANTILLA V6'!D353</f>
        <v>0</v>
      </c>
      <c r="E353" s="125"/>
      <c r="F353" s="116"/>
      <c r="G353" s="116"/>
      <c r="H353" s="116"/>
      <c r="I353" s="116"/>
      <c r="J353" s="128">
        <f>(('PLANTILLA V6'!Tot_alumnos*F353)+('PLANTILLA V6'!X_parejas*G353)+('PLANTILLA V6'!x_equipo_4* H353)+('PLANTILLA V6'!Grupal*I353))*E353</f>
        <v>0</v>
      </c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5.75" customHeight="1" x14ac:dyDescent="0.9">
      <c r="A354" s="116">
        <f>'PLANTILLA V6'!A354</f>
        <v>0</v>
      </c>
      <c r="B354" s="116">
        <f>'PLANTILLA V6'!B354</f>
        <v>0</v>
      </c>
      <c r="C354" s="116">
        <f>'PLANTILLA V6'!C354</f>
        <v>0</v>
      </c>
      <c r="D354" s="116">
        <f>'PLANTILLA V6'!D354</f>
        <v>0</v>
      </c>
      <c r="E354" s="125"/>
      <c r="F354" s="116"/>
      <c r="G354" s="116"/>
      <c r="H354" s="116"/>
      <c r="I354" s="116"/>
      <c r="J354" s="128">
        <f>(('PLANTILLA V6'!Tot_alumnos*F354)+('PLANTILLA V6'!X_parejas*G354)+('PLANTILLA V6'!x_equipo_4* H354)+('PLANTILLA V6'!Grupal*I354))*E354</f>
        <v>0</v>
      </c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5.75" customHeight="1" x14ac:dyDescent="0.9">
      <c r="A355" s="116">
        <f>'PLANTILLA V6'!A355</f>
        <v>0</v>
      </c>
      <c r="B355" s="116">
        <f>'PLANTILLA V6'!B355</f>
        <v>0</v>
      </c>
      <c r="C355" s="116">
        <f>'PLANTILLA V6'!C355</f>
        <v>0</v>
      </c>
      <c r="D355" s="116">
        <f>'PLANTILLA V6'!D355</f>
        <v>0</v>
      </c>
      <c r="E355" s="125"/>
      <c r="F355" s="116"/>
      <c r="G355" s="116"/>
      <c r="H355" s="116"/>
      <c r="I355" s="116"/>
      <c r="J355" s="128">
        <f>(('PLANTILLA V6'!Tot_alumnos*F355)+('PLANTILLA V6'!X_parejas*G355)+('PLANTILLA V6'!x_equipo_4* H355)+('PLANTILLA V6'!Grupal*I355))*E355</f>
        <v>0</v>
      </c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5.75" customHeight="1" x14ac:dyDescent="0.9">
      <c r="A356" s="116">
        <f>'PLANTILLA V6'!A356</f>
        <v>0</v>
      </c>
      <c r="B356" s="116">
        <f>'PLANTILLA V6'!B356</f>
        <v>0</v>
      </c>
      <c r="C356" s="116">
        <f>'PLANTILLA V6'!C356</f>
        <v>0</v>
      </c>
      <c r="D356" s="116">
        <f>'PLANTILLA V6'!D356</f>
        <v>0</v>
      </c>
      <c r="E356" s="125"/>
      <c r="F356" s="116"/>
      <c r="G356" s="116"/>
      <c r="H356" s="116"/>
      <c r="I356" s="116"/>
      <c r="J356" s="128">
        <f>(('PLANTILLA V6'!Tot_alumnos*F356)+('PLANTILLA V6'!X_parejas*G356)+('PLANTILLA V6'!x_equipo_4* H356)+('PLANTILLA V6'!Grupal*I356))*E356</f>
        <v>0</v>
      </c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5.75" customHeight="1" x14ac:dyDescent="0.9">
      <c r="A357" s="116">
        <f>'PLANTILLA V6'!A357</f>
        <v>0</v>
      </c>
      <c r="B357" s="116">
        <f>'PLANTILLA V6'!B357</f>
        <v>0</v>
      </c>
      <c r="C357" s="116">
        <f>'PLANTILLA V6'!C357</f>
        <v>0</v>
      </c>
      <c r="D357" s="116">
        <f>'PLANTILLA V6'!D357</f>
        <v>0</v>
      </c>
      <c r="E357" s="125"/>
      <c r="F357" s="116"/>
      <c r="G357" s="116"/>
      <c r="H357" s="116"/>
      <c r="I357" s="116"/>
      <c r="J357" s="128">
        <f>(('PLANTILLA V6'!Tot_alumnos*F357)+('PLANTILLA V6'!X_parejas*G357)+('PLANTILLA V6'!x_equipo_4* H357)+('PLANTILLA V6'!Grupal*I357))*E357</f>
        <v>0</v>
      </c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5.75" customHeight="1" x14ac:dyDescent="0.9">
      <c r="A358" s="116">
        <f>'PLANTILLA V6'!A358</f>
        <v>0</v>
      </c>
      <c r="B358" s="116">
        <f>'PLANTILLA V6'!B358</f>
        <v>0</v>
      </c>
      <c r="C358" s="116">
        <f>'PLANTILLA V6'!C358</f>
        <v>0</v>
      </c>
      <c r="D358" s="116">
        <f>'PLANTILLA V6'!D358</f>
        <v>0</v>
      </c>
      <c r="E358" s="125"/>
      <c r="F358" s="116"/>
      <c r="G358" s="116"/>
      <c r="H358" s="116"/>
      <c r="I358" s="116"/>
      <c r="J358" s="128">
        <f>(('PLANTILLA V6'!Tot_alumnos*F358)+('PLANTILLA V6'!X_parejas*G358)+('PLANTILLA V6'!x_equipo_4* H358)+('PLANTILLA V6'!Grupal*I358))*E358</f>
        <v>0</v>
      </c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5.75" customHeight="1" x14ac:dyDescent="0.9">
      <c r="A359" s="116">
        <f>'PLANTILLA V6'!A359</f>
        <v>0</v>
      </c>
      <c r="B359" s="116">
        <f>'PLANTILLA V6'!B359</f>
        <v>0</v>
      </c>
      <c r="C359" s="116">
        <f>'PLANTILLA V6'!C359</f>
        <v>0</v>
      </c>
      <c r="D359" s="116">
        <f>'PLANTILLA V6'!D359</f>
        <v>0</v>
      </c>
      <c r="E359" s="125"/>
      <c r="F359" s="116"/>
      <c r="G359" s="116"/>
      <c r="H359" s="116"/>
      <c r="I359" s="116"/>
      <c r="J359" s="128">
        <f>(('PLANTILLA V6'!Tot_alumnos*F359)+('PLANTILLA V6'!X_parejas*G359)+('PLANTILLA V6'!x_equipo_4* H359)+('PLANTILLA V6'!Grupal*I359))*E359</f>
        <v>0</v>
      </c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5.75" customHeight="1" x14ac:dyDescent="0.9">
      <c r="A360" s="116">
        <f>'PLANTILLA V6'!A360</f>
        <v>0</v>
      </c>
      <c r="B360" s="116">
        <f>'PLANTILLA V6'!B360</f>
        <v>0</v>
      </c>
      <c r="C360" s="116">
        <f>'PLANTILLA V6'!C360</f>
        <v>0</v>
      </c>
      <c r="D360" s="116">
        <f>'PLANTILLA V6'!D360</f>
        <v>0</v>
      </c>
      <c r="E360" s="125"/>
      <c r="F360" s="116"/>
      <c r="G360" s="116"/>
      <c r="H360" s="116"/>
      <c r="I360" s="116"/>
      <c r="J360" s="128">
        <f>(('PLANTILLA V6'!Tot_alumnos*F360)+('PLANTILLA V6'!X_parejas*G360)+('PLANTILLA V6'!x_equipo_4* H360)+('PLANTILLA V6'!Grupal*I360))*E360</f>
        <v>0</v>
      </c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5.75" customHeight="1" x14ac:dyDescent="0.9">
      <c r="A361" s="116">
        <f>'PLANTILLA V6'!A361</f>
        <v>0</v>
      </c>
      <c r="B361" s="116">
        <f>'PLANTILLA V6'!B361</f>
        <v>0</v>
      </c>
      <c r="C361" s="116">
        <f>'PLANTILLA V6'!C361</f>
        <v>0</v>
      </c>
      <c r="D361" s="116">
        <f>'PLANTILLA V6'!D361</f>
        <v>0</v>
      </c>
      <c r="E361" s="125"/>
      <c r="F361" s="116"/>
      <c r="G361" s="116"/>
      <c r="H361" s="116"/>
      <c r="I361" s="116"/>
      <c r="J361" s="128">
        <f>(('PLANTILLA V6'!Tot_alumnos*F361)+('PLANTILLA V6'!X_parejas*G361)+('PLANTILLA V6'!x_equipo_4* H361)+('PLANTILLA V6'!Grupal*I361))*E361</f>
        <v>0</v>
      </c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5.75" customHeight="1" x14ac:dyDescent="0.9">
      <c r="A362" s="116">
        <f>'PLANTILLA V6'!A362</f>
        <v>0</v>
      </c>
      <c r="B362" s="116">
        <f>'PLANTILLA V6'!B362</f>
        <v>0</v>
      </c>
      <c r="C362" s="116">
        <f>'PLANTILLA V6'!C362</f>
        <v>0</v>
      </c>
      <c r="D362" s="116">
        <f>'PLANTILLA V6'!D362</f>
        <v>0</v>
      </c>
      <c r="E362" s="125"/>
      <c r="F362" s="116"/>
      <c r="G362" s="116"/>
      <c r="H362" s="116"/>
      <c r="I362" s="116"/>
      <c r="J362" s="128">
        <f>(('PLANTILLA V6'!Tot_alumnos*F362)+('PLANTILLA V6'!X_parejas*G362)+('PLANTILLA V6'!x_equipo_4* H362)+('PLANTILLA V6'!Grupal*I362))*E362</f>
        <v>0</v>
      </c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5.75" customHeight="1" x14ac:dyDescent="0.9">
      <c r="A363" s="116">
        <f>'PLANTILLA V6'!A363</f>
        <v>0</v>
      </c>
      <c r="B363" s="116">
        <f>'PLANTILLA V6'!B363</f>
        <v>0</v>
      </c>
      <c r="C363" s="116">
        <f>'PLANTILLA V6'!C363</f>
        <v>0</v>
      </c>
      <c r="D363" s="116">
        <f>'PLANTILLA V6'!D363</f>
        <v>0</v>
      </c>
      <c r="E363" s="125"/>
      <c r="F363" s="116"/>
      <c r="G363" s="116"/>
      <c r="H363" s="116"/>
      <c r="I363" s="116"/>
      <c r="J363" s="128">
        <f>(('PLANTILLA V6'!Tot_alumnos*F363)+('PLANTILLA V6'!X_parejas*G363)+('PLANTILLA V6'!x_equipo_4* H363)+('PLANTILLA V6'!Grupal*I363))*E363</f>
        <v>0</v>
      </c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5.75" customHeight="1" x14ac:dyDescent="0.9">
      <c r="A364" s="116">
        <f>'PLANTILLA V6'!A364</f>
        <v>0</v>
      </c>
      <c r="B364" s="116">
        <f>'PLANTILLA V6'!B364</f>
        <v>0</v>
      </c>
      <c r="C364" s="116">
        <f>'PLANTILLA V6'!C364</f>
        <v>0</v>
      </c>
      <c r="D364" s="116">
        <f>'PLANTILLA V6'!D364</f>
        <v>0</v>
      </c>
      <c r="E364" s="125"/>
      <c r="F364" s="116"/>
      <c r="G364" s="116"/>
      <c r="H364" s="116"/>
      <c r="I364" s="116"/>
      <c r="J364" s="128">
        <f>(('PLANTILLA V6'!Tot_alumnos*F364)+('PLANTILLA V6'!X_parejas*G364)+('PLANTILLA V6'!x_equipo_4* H364)+('PLANTILLA V6'!Grupal*I364))*E364</f>
        <v>0</v>
      </c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5.75" customHeight="1" x14ac:dyDescent="0.9">
      <c r="A365" s="116">
        <f>'PLANTILLA V6'!A365</f>
        <v>0</v>
      </c>
      <c r="B365" s="116">
        <f>'PLANTILLA V6'!B365</f>
        <v>0</v>
      </c>
      <c r="C365" s="116">
        <f>'PLANTILLA V6'!C365</f>
        <v>0</v>
      </c>
      <c r="D365" s="116">
        <f>'PLANTILLA V6'!D365</f>
        <v>0</v>
      </c>
      <c r="E365" s="125"/>
      <c r="F365" s="116"/>
      <c r="G365" s="116"/>
      <c r="H365" s="116"/>
      <c r="I365" s="116"/>
      <c r="J365" s="128">
        <f>(('PLANTILLA V6'!Tot_alumnos*F365)+('PLANTILLA V6'!X_parejas*G365)+('PLANTILLA V6'!x_equipo_4* H365)+('PLANTILLA V6'!Grupal*I365))*E365</f>
        <v>0</v>
      </c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5.75" customHeight="1" x14ac:dyDescent="0.9">
      <c r="A366" s="116">
        <f>'PLANTILLA V6'!A366</f>
        <v>0</v>
      </c>
      <c r="B366" s="116">
        <f>'PLANTILLA V6'!B366</f>
        <v>0</v>
      </c>
      <c r="C366" s="116">
        <f>'PLANTILLA V6'!C366</f>
        <v>0</v>
      </c>
      <c r="D366" s="116">
        <f>'PLANTILLA V6'!D366</f>
        <v>0</v>
      </c>
      <c r="E366" s="125"/>
      <c r="F366" s="116"/>
      <c r="G366" s="116"/>
      <c r="H366" s="116"/>
      <c r="I366" s="116"/>
      <c r="J366" s="128">
        <f>(('PLANTILLA V6'!Tot_alumnos*F366)+('PLANTILLA V6'!X_parejas*G366)+('PLANTILLA V6'!x_equipo_4* H366)+('PLANTILLA V6'!Grupal*I366))*E366</f>
        <v>0</v>
      </c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5.75" customHeight="1" x14ac:dyDescent="0.45">
      <c r="A367" s="74">
        <f>'PLANTILLA V6'!A367</f>
        <v>0</v>
      </c>
      <c r="B367" s="74">
        <f>'PLANTILLA V6'!B367</f>
        <v>0</v>
      </c>
      <c r="C367" s="74">
        <f>'PLANTILLA V6'!C367</f>
        <v>0</v>
      </c>
      <c r="D367" s="74"/>
      <c r="E367" s="110"/>
      <c r="F367" s="74"/>
      <c r="G367" s="74"/>
      <c r="H367" s="74"/>
      <c r="I367" s="74"/>
      <c r="J367" s="92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 x14ac:dyDescent="0.45">
      <c r="A368" s="74">
        <f>'PLANTILLA V6'!A368</f>
        <v>0</v>
      </c>
      <c r="B368" s="74">
        <f>'PLANTILLA V6'!B368</f>
        <v>0</v>
      </c>
      <c r="C368" s="74">
        <f>'PLANTILLA V6'!C368</f>
        <v>0</v>
      </c>
      <c r="D368" s="74"/>
      <c r="E368" s="110"/>
      <c r="F368" s="74"/>
      <c r="G368" s="74"/>
      <c r="H368" s="74"/>
      <c r="I368" s="74"/>
      <c r="J368" s="92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 x14ac:dyDescent="0.45">
      <c r="A369" s="74">
        <f>'PLANTILLA V6'!A369</f>
        <v>0</v>
      </c>
      <c r="B369" s="74">
        <f>'PLANTILLA V6'!B369</f>
        <v>0</v>
      </c>
      <c r="C369" s="74">
        <f>'PLANTILLA V6'!C369</f>
        <v>0</v>
      </c>
      <c r="D369" s="74"/>
      <c r="E369" s="110"/>
      <c r="F369" s="74"/>
      <c r="G369" s="74"/>
      <c r="H369" s="74"/>
      <c r="I369" s="74"/>
      <c r="J369" s="92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 x14ac:dyDescent="0.45">
      <c r="A370" s="74">
        <f>'PLANTILLA V6'!A370</f>
        <v>0</v>
      </c>
      <c r="B370" s="74">
        <f>'PLANTILLA V6'!B370</f>
        <v>0</v>
      </c>
      <c r="C370" s="74">
        <f>'PLANTILLA V6'!C370</f>
        <v>0</v>
      </c>
      <c r="D370" s="74"/>
      <c r="E370" s="110"/>
      <c r="F370" s="74"/>
      <c r="G370" s="74"/>
      <c r="H370" s="74"/>
      <c r="I370" s="74"/>
      <c r="J370" s="92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 x14ac:dyDescent="0.45">
      <c r="A371" s="74">
        <f>'PLANTILLA V6'!A371</f>
        <v>0</v>
      </c>
      <c r="B371" s="74">
        <f>'PLANTILLA V6'!B371</f>
        <v>0</v>
      </c>
      <c r="C371" s="74">
        <f>'PLANTILLA V6'!C371</f>
        <v>0</v>
      </c>
      <c r="D371" s="74"/>
      <c r="E371" s="110"/>
      <c r="F371" s="74"/>
      <c r="G371" s="74"/>
      <c r="H371" s="74"/>
      <c r="I371" s="74"/>
      <c r="J371" s="92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 x14ac:dyDescent="0.45">
      <c r="A372" s="74">
        <f>'PLANTILLA V6'!A372</f>
        <v>0</v>
      </c>
      <c r="B372" s="74">
        <f>'PLANTILLA V6'!B372</f>
        <v>0</v>
      </c>
      <c r="C372" s="74">
        <f>'PLANTILLA V6'!C372</f>
        <v>0</v>
      </c>
      <c r="D372" s="74"/>
      <c r="E372" s="110"/>
      <c r="F372" s="74"/>
      <c r="G372" s="74"/>
      <c r="H372" s="74"/>
      <c r="I372" s="74"/>
      <c r="J372" s="92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 x14ac:dyDescent="0.45">
      <c r="A373" s="74">
        <f>'PLANTILLA V6'!A373</f>
        <v>0</v>
      </c>
      <c r="B373" s="74">
        <f>'PLANTILLA V6'!B373</f>
        <v>0</v>
      </c>
      <c r="C373" s="74">
        <f>'PLANTILLA V6'!C373</f>
        <v>0</v>
      </c>
      <c r="D373" s="74"/>
      <c r="E373" s="110"/>
      <c r="F373" s="74"/>
      <c r="G373" s="74"/>
      <c r="H373" s="74"/>
      <c r="I373" s="74"/>
      <c r="J373" s="92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 x14ac:dyDescent="0.45">
      <c r="A374" s="74">
        <f>'PLANTILLA V6'!A374</f>
        <v>0</v>
      </c>
      <c r="B374" s="74">
        <f>'PLANTILLA V6'!B374</f>
        <v>0</v>
      </c>
      <c r="C374" s="74">
        <f>'PLANTILLA V6'!C374</f>
        <v>0</v>
      </c>
      <c r="D374" s="74"/>
      <c r="E374" s="110"/>
      <c r="F374" s="74"/>
      <c r="G374" s="74"/>
      <c r="H374" s="74"/>
      <c r="I374" s="74"/>
      <c r="J374" s="92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 x14ac:dyDescent="0.45">
      <c r="A375" s="74">
        <f>'PLANTILLA V6'!A375</f>
        <v>0</v>
      </c>
      <c r="B375" s="74">
        <f>'PLANTILLA V6'!B375</f>
        <v>0</v>
      </c>
      <c r="C375" s="74">
        <f>'PLANTILLA V6'!C375</f>
        <v>0</v>
      </c>
      <c r="D375" s="74"/>
      <c r="E375" s="110"/>
      <c r="F375" s="74"/>
      <c r="G375" s="74"/>
      <c r="H375" s="74"/>
      <c r="I375" s="74"/>
      <c r="J375" s="92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 x14ac:dyDescent="0.45">
      <c r="A376" s="74">
        <f>'PLANTILLA V6'!A376</f>
        <v>0</v>
      </c>
      <c r="B376" s="74">
        <f>'PLANTILLA V6'!B376</f>
        <v>0</v>
      </c>
      <c r="C376" s="74">
        <f>'PLANTILLA V6'!C376</f>
        <v>0</v>
      </c>
      <c r="D376" s="74"/>
      <c r="E376" s="110"/>
      <c r="F376" s="74"/>
      <c r="G376" s="74"/>
      <c r="H376" s="74"/>
      <c r="I376" s="74"/>
      <c r="J376" s="92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 x14ac:dyDescent="0.45">
      <c r="A377" s="74">
        <f>'PLANTILLA V6'!A377</f>
        <v>0</v>
      </c>
      <c r="B377" s="74">
        <f>'PLANTILLA V6'!B377</f>
        <v>0</v>
      </c>
      <c r="C377" s="74">
        <f>'PLANTILLA V6'!C377</f>
        <v>0</v>
      </c>
      <c r="D377" s="74"/>
      <c r="E377" s="37"/>
      <c r="F377" s="74"/>
      <c r="G377" s="74"/>
      <c r="H377" s="74"/>
      <c r="I377" s="74"/>
      <c r="J377" s="92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 x14ac:dyDescent="0.45">
      <c r="A378" s="74">
        <f>'PLANTILLA V6'!A378</f>
        <v>0</v>
      </c>
      <c r="B378" s="74">
        <f>'PLANTILLA V6'!B378</f>
        <v>0</v>
      </c>
      <c r="C378" s="74">
        <f>'PLANTILLA V6'!C378</f>
        <v>0</v>
      </c>
      <c r="D378" s="74"/>
      <c r="E378" s="37"/>
      <c r="F378" s="74"/>
      <c r="G378" s="74"/>
      <c r="H378" s="74"/>
      <c r="I378" s="74"/>
      <c r="J378" s="92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 x14ac:dyDescent="0.45">
      <c r="A379" s="74">
        <f>'PLANTILLA V6'!A379</f>
        <v>0</v>
      </c>
      <c r="B379" s="74">
        <f>'PLANTILLA V6'!B379</f>
        <v>0</v>
      </c>
      <c r="C379" s="74">
        <f>'PLANTILLA V6'!C379</f>
        <v>0</v>
      </c>
      <c r="D379" s="74"/>
      <c r="E379" s="37"/>
      <c r="F379" s="74"/>
      <c r="G379" s="74"/>
      <c r="H379" s="74"/>
      <c r="I379" s="74"/>
      <c r="J379" s="92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 x14ac:dyDescent="0.45">
      <c r="A380" s="74">
        <f>'PLANTILLA V6'!A380</f>
        <v>0</v>
      </c>
      <c r="B380" s="74">
        <f>'PLANTILLA V6'!B380</f>
        <v>0</v>
      </c>
      <c r="C380" s="74">
        <f>'PLANTILLA V6'!C380</f>
        <v>0</v>
      </c>
      <c r="D380" s="74"/>
      <c r="E380" s="37"/>
      <c r="F380" s="74"/>
      <c r="G380" s="74"/>
      <c r="H380" s="74"/>
      <c r="I380" s="74"/>
      <c r="J380" s="92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 x14ac:dyDescent="0.45">
      <c r="A381" s="74">
        <f>'PLANTILLA V6'!A381</f>
        <v>0</v>
      </c>
      <c r="B381" s="74">
        <f>'PLANTILLA V6'!B381</f>
        <v>0</v>
      </c>
      <c r="C381" s="74">
        <f>'PLANTILLA V6'!C381</f>
        <v>0</v>
      </c>
      <c r="D381" s="74"/>
      <c r="E381" s="37"/>
      <c r="F381" s="74"/>
      <c r="G381" s="74"/>
      <c r="H381" s="74"/>
      <c r="I381" s="74"/>
      <c r="J381" s="10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 x14ac:dyDescent="0.45">
      <c r="A382" s="74">
        <f>'PLANTILLA V6'!A382</f>
        <v>0</v>
      </c>
      <c r="B382" s="74">
        <f>'PLANTILLA V6'!B382</f>
        <v>0</v>
      </c>
      <c r="C382" s="74">
        <f>'PLANTILLA V6'!C382</f>
        <v>0</v>
      </c>
      <c r="D382" s="74"/>
      <c r="E382" s="37"/>
      <c r="F382" s="74"/>
      <c r="G382" s="74"/>
      <c r="H382" s="74"/>
      <c r="I382" s="74"/>
      <c r="J382" s="10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 x14ac:dyDescent="0.45">
      <c r="A383" s="74">
        <f>'PLANTILLA V6'!A383</f>
        <v>0</v>
      </c>
      <c r="B383" s="74">
        <f>'PLANTILLA V6'!B383</f>
        <v>0</v>
      </c>
      <c r="C383" s="74">
        <f>'PLANTILLA V6'!C383</f>
        <v>0</v>
      </c>
      <c r="D383" s="74"/>
      <c r="E383" s="37"/>
      <c r="F383" s="74"/>
      <c r="G383" s="74"/>
      <c r="H383" s="74"/>
      <c r="I383" s="74"/>
      <c r="J383" s="10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 x14ac:dyDescent="0.45">
      <c r="A384" s="74">
        <f>'PLANTILLA V6'!A384</f>
        <v>0</v>
      </c>
      <c r="B384" s="74">
        <f>'PLANTILLA V6'!B384</f>
        <v>0</v>
      </c>
      <c r="C384" s="74">
        <f>'PLANTILLA V6'!C384</f>
        <v>0</v>
      </c>
      <c r="D384" s="74"/>
      <c r="E384" s="37"/>
      <c r="F384" s="74"/>
      <c r="G384" s="74"/>
      <c r="H384" s="74"/>
      <c r="I384" s="74"/>
      <c r="J384" s="10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 x14ac:dyDescent="0.45">
      <c r="A385" s="74">
        <f>'PLANTILLA V6'!A385</f>
        <v>0</v>
      </c>
      <c r="B385" s="74">
        <f>'PLANTILLA V6'!B385</f>
        <v>0</v>
      </c>
      <c r="C385" s="74">
        <f>'PLANTILLA V6'!C385</f>
        <v>0</v>
      </c>
      <c r="D385" s="74"/>
      <c r="E385" s="37"/>
      <c r="F385" s="74"/>
      <c r="G385" s="74"/>
      <c r="H385" s="74"/>
      <c r="I385" s="74"/>
      <c r="J385" s="10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 x14ac:dyDescent="0.45">
      <c r="A386" s="74">
        <f>'PLANTILLA V6'!A386</f>
        <v>0</v>
      </c>
      <c r="B386" s="74">
        <f>'PLANTILLA V6'!B386</f>
        <v>0</v>
      </c>
      <c r="C386" s="74">
        <f>'PLANTILLA V6'!C386</f>
        <v>0</v>
      </c>
      <c r="D386" s="74">
        <f>'PLANTILLA V6'!D386</f>
        <v>0</v>
      </c>
      <c r="E386" s="37">
        <f>'PLANTILLA V6'!E386</f>
        <v>0</v>
      </c>
      <c r="F386" s="74">
        <f>'PLANTILLA V6'!F386</f>
        <v>0</v>
      </c>
      <c r="G386" s="74">
        <f>'PLANTILLA V6'!G386</f>
        <v>0</v>
      </c>
      <c r="H386" s="74">
        <f>'PLANTILLA V6'!H386</f>
        <v>0</v>
      </c>
      <c r="I386" s="74">
        <f>'PLANTILLA V6'!I386</f>
        <v>0</v>
      </c>
      <c r="J386" s="104">
        <f>'PLANTILLA V6'!J386</f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 x14ac:dyDescent="0.45">
      <c r="A387" s="74">
        <f>'PLANTILLA V6'!A387</f>
        <v>0</v>
      </c>
      <c r="B387" s="74">
        <f>'PLANTILLA V6'!B387</f>
        <v>0</v>
      </c>
      <c r="C387" s="74">
        <f>'PLANTILLA V6'!C387</f>
        <v>0</v>
      </c>
      <c r="D387" s="74">
        <f>'PLANTILLA V6'!D387</f>
        <v>0</v>
      </c>
      <c r="E387" s="37">
        <f>'PLANTILLA V6'!E387</f>
        <v>0</v>
      </c>
      <c r="F387" s="74">
        <f>'PLANTILLA V6'!F387</f>
        <v>0</v>
      </c>
      <c r="G387" s="74">
        <f>'PLANTILLA V6'!G387</f>
        <v>0</v>
      </c>
      <c r="H387" s="74">
        <f>'PLANTILLA V6'!H387</f>
        <v>0</v>
      </c>
      <c r="I387" s="74">
        <f>'PLANTILLA V6'!I387</f>
        <v>0</v>
      </c>
      <c r="J387" s="104">
        <f>'PLANTILLA V6'!J387</f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 x14ac:dyDescent="0.45">
      <c r="A388" s="74">
        <f>'PLANTILLA V6'!A388</f>
        <v>0</v>
      </c>
      <c r="B388" s="74">
        <f>'PLANTILLA V6'!B388</f>
        <v>0</v>
      </c>
      <c r="C388" s="74">
        <f>'PLANTILLA V6'!C388</f>
        <v>0</v>
      </c>
      <c r="D388" s="74">
        <f>'PLANTILLA V6'!D388</f>
        <v>0</v>
      </c>
      <c r="E388" s="37">
        <f>'PLANTILLA V6'!E388</f>
        <v>0</v>
      </c>
      <c r="F388" s="74">
        <f>'PLANTILLA V6'!F388</f>
        <v>0</v>
      </c>
      <c r="G388" s="74">
        <f>'PLANTILLA V6'!G388</f>
        <v>0</v>
      </c>
      <c r="H388" s="74">
        <f>'PLANTILLA V6'!H388</f>
        <v>0</v>
      </c>
      <c r="I388" s="74">
        <f>'PLANTILLA V6'!I388</f>
        <v>0</v>
      </c>
      <c r="J388" s="104">
        <f>'PLANTILLA V6'!J388</f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 x14ac:dyDescent="0.45">
      <c r="A389" s="74">
        <f>'PLANTILLA V6'!A389</f>
        <v>0</v>
      </c>
      <c r="B389" s="74">
        <f>'PLANTILLA V6'!B389</f>
        <v>0</v>
      </c>
      <c r="C389" s="74">
        <f>'PLANTILLA V6'!C389</f>
        <v>0</v>
      </c>
      <c r="D389" s="74">
        <f>'PLANTILLA V6'!D389</f>
        <v>0</v>
      </c>
      <c r="E389" s="37">
        <f>'PLANTILLA V6'!E389</f>
        <v>0</v>
      </c>
      <c r="F389" s="74">
        <f>'PLANTILLA V6'!F389</f>
        <v>0</v>
      </c>
      <c r="G389" s="74">
        <f>'PLANTILLA V6'!G389</f>
        <v>0</v>
      </c>
      <c r="H389" s="74">
        <f>'PLANTILLA V6'!H389</f>
        <v>0</v>
      </c>
      <c r="I389" s="74">
        <f>'PLANTILLA V6'!I389</f>
        <v>0</v>
      </c>
      <c r="J389" s="104">
        <f>'PLANTILLA V6'!J389</f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 x14ac:dyDescent="0.45">
      <c r="A390" s="74">
        <f>'PLANTILLA V6'!A390</f>
        <v>0</v>
      </c>
      <c r="B390" s="74">
        <f>'PLANTILLA V6'!B390</f>
        <v>0</v>
      </c>
      <c r="C390" s="74">
        <f>'PLANTILLA V6'!C390</f>
        <v>0</v>
      </c>
      <c r="D390" s="74">
        <f>'PLANTILLA V6'!D390</f>
        <v>0</v>
      </c>
      <c r="E390" s="37">
        <f>'PLANTILLA V6'!E390</f>
        <v>0</v>
      </c>
      <c r="F390" s="74">
        <f>'PLANTILLA V6'!F390</f>
        <v>0</v>
      </c>
      <c r="G390" s="74">
        <f>'PLANTILLA V6'!G390</f>
        <v>0</v>
      </c>
      <c r="H390" s="74">
        <f>'PLANTILLA V6'!H390</f>
        <v>0</v>
      </c>
      <c r="I390" s="74">
        <f>'PLANTILLA V6'!I390</f>
        <v>0</v>
      </c>
      <c r="J390" s="104">
        <f>'PLANTILLA V6'!J390</f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 x14ac:dyDescent="0.45">
      <c r="A391" s="74">
        <f>'PLANTILLA V6'!A391</f>
        <v>0</v>
      </c>
      <c r="B391" s="74">
        <f>'PLANTILLA V6'!B391</f>
        <v>0</v>
      </c>
      <c r="C391" s="74">
        <f>'PLANTILLA V6'!C391</f>
        <v>0</v>
      </c>
      <c r="D391" s="74">
        <f>'PLANTILLA V6'!D391</f>
        <v>0</v>
      </c>
      <c r="E391" s="37">
        <f>'PLANTILLA V6'!E391</f>
        <v>0</v>
      </c>
      <c r="F391" s="74">
        <f>'PLANTILLA V6'!F391</f>
        <v>0</v>
      </c>
      <c r="G391" s="74">
        <f>'PLANTILLA V6'!G391</f>
        <v>0</v>
      </c>
      <c r="H391" s="74">
        <f>'PLANTILLA V6'!H391</f>
        <v>0</v>
      </c>
      <c r="I391" s="74">
        <f>'PLANTILLA V6'!I391</f>
        <v>0</v>
      </c>
      <c r="J391" s="104">
        <f>'PLANTILLA V6'!J391</f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 x14ac:dyDescent="0.45">
      <c r="A392" s="74">
        <f>'PLANTILLA V6'!A392</f>
        <v>0</v>
      </c>
      <c r="B392" s="74">
        <f>'PLANTILLA V6'!B392</f>
        <v>0</v>
      </c>
      <c r="C392" s="74">
        <f>'PLANTILLA V6'!C392</f>
        <v>0</v>
      </c>
      <c r="D392" s="74">
        <f>'PLANTILLA V6'!D392</f>
        <v>0</v>
      </c>
      <c r="E392" s="37">
        <f>'PLANTILLA V6'!E392</f>
        <v>0</v>
      </c>
      <c r="F392" s="74">
        <f>'PLANTILLA V6'!F392</f>
        <v>0</v>
      </c>
      <c r="G392" s="74">
        <f>'PLANTILLA V6'!G392</f>
        <v>0</v>
      </c>
      <c r="H392" s="74">
        <f>'PLANTILLA V6'!H392</f>
        <v>0</v>
      </c>
      <c r="I392" s="74">
        <f>'PLANTILLA V6'!I392</f>
        <v>0</v>
      </c>
      <c r="J392" s="104">
        <f>'PLANTILLA V6'!J392</f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 x14ac:dyDescent="0.45">
      <c r="A393" s="74">
        <f>'PLANTILLA V6'!A393</f>
        <v>0</v>
      </c>
      <c r="B393" s="74">
        <f>'PLANTILLA V6'!B393</f>
        <v>0</v>
      </c>
      <c r="C393" s="74">
        <f>'PLANTILLA V6'!C393</f>
        <v>0</v>
      </c>
      <c r="D393" s="74">
        <f>'PLANTILLA V6'!D393</f>
        <v>0</v>
      </c>
      <c r="E393" s="37">
        <f>'PLANTILLA V6'!E393</f>
        <v>0</v>
      </c>
      <c r="F393" s="74">
        <f>'PLANTILLA V6'!F393</f>
        <v>0</v>
      </c>
      <c r="G393" s="74">
        <f>'PLANTILLA V6'!G393</f>
        <v>0</v>
      </c>
      <c r="H393" s="74">
        <f>'PLANTILLA V6'!H393</f>
        <v>0</v>
      </c>
      <c r="I393" s="74">
        <f>'PLANTILLA V6'!I393</f>
        <v>0</v>
      </c>
      <c r="J393" s="104">
        <f>'PLANTILLA V6'!J393</f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 x14ac:dyDescent="0.45">
      <c r="A394" s="74">
        <f>'PLANTILLA V6'!A394</f>
        <v>0</v>
      </c>
      <c r="B394" s="74">
        <f>'PLANTILLA V6'!B394</f>
        <v>0</v>
      </c>
      <c r="C394" s="74">
        <f>'PLANTILLA V6'!C394</f>
        <v>0</v>
      </c>
      <c r="D394" s="74">
        <f>'PLANTILLA V6'!D394</f>
        <v>0</v>
      </c>
      <c r="E394" s="37">
        <f>'PLANTILLA V6'!E394</f>
        <v>0</v>
      </c>
      <c r="F394" s="74">
        <f>'PLANTILLA V6'!F394</f>
        <v>0</v>
      </c>
      <c r="G394" s="74">
        <f>'PLANTILLA V6'!G394</f>
        <v>0</v>
      </c>
      <c r="H394" s="74">
        <f>'PLANTILLA V6'!H394</f>
        <v>0</v>
      </c>
      <c r="I394" s="74">
        <f>'PLANTILLA V6'!I394</f>
        <v>0</v>
      </c>
      <c r="J394" s="104">
        <f>'PLANTILLA V6'!J394</f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 x14ac:dyDescent="0.45">
      <c r="A395" s="74">
        <f>'PLANTILLA V6'!A395</f>
        <v>0</v>
      </c>
      <c r="B395" s="74">
        <f>'PLANTILLA V6'!B395</f>
        <v>0</v>
      </c>
      <c r="C395" s="74">
        <f>'PLANTILLA V6'!C395</f>
        <v>0</v>
      </c>
      <c r="D395" s="74">
        <f>'PLANTILLA V6'!D395</f>
        <v>0</v>
      </c>
      <c r="E395" s="37">
        <f>'PLANTILLA V6'!E395</f>
        <v>0</v>
      </c>
      <c r="F395" s="74">
        <f>'PLANTILLA V6'!F395</f>
        <v>0</v>
      </c>
      <c r="G395" s="74">
        <f>'PLANTILLA V6'!G395</f>
        <v>0</v>
      </c>
      <c r="H395" s="74">
        <f>'PLANTILLA V6'!H395</f>
        <v>0</v>
      </c>
      <c r="I395" s="74">
        <f>'PLANTILLA V6'!I395</f>
        <v>0</v>
      </c>
      <c r="J395" s="104">
        <f>'PLANTILLA V6'!J395</f>
        <v>0</v>
      </c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 x14ac:dyDescent="0.45">
      <c r="A396" s="74">
        <f>'PLANTILLA V6'!A396</f>
        <v>0</v>
      </c>
      <c r="B396" s="74">
        <f>'PLANTILLA V6'!B396</f>
        <v>0</v>
      </c>
      <c r="C396" s="74">
        <f>'PLANTILLA V6'!C396</f>
        <v>0</v>
      </c>
      <c r="D396" s="74">
        <f>'PLANTILLA V6'!D396</f>
        <v>0</v>
      </c>
      <c r="E396" s="37">
        <f>'PLANTILLA V6'!E396</f>
        <v>0</v>
      </c>
      <c r="F396" s="74">
        <f>'PLANTILLA V6'!F396</f>
        <v>0</v>
      </c>
      <c r="G396" s="74">
        <f>'PLANTILLA V6'!G396</f>
        <v>0</v>
      </c>
      <c r="H396" s="74">
        <f>'PLANTILLA V6'!H396</f>
        <v>0</v>
      </c>
      <c r="I396" s="74">
        <f>'PLANTILLA V6'!I396</f>
        <v>0</v>
      </c>
      <c r="J396" s="104">
        <f>'PLANTILLA V6'!J396</f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 x14ac:dyDescent="0.45">
      <c r="A397" s="74">
        <f>'PLANTILLA V6'!A397</f>
        <v>0</v>
      </c>
      <c r="B397" s="74">
        <f>'PLANTILLA V6'!B397</f>
        <v>0</v>
      </c>
      <c r="C397" s="74">
        <f>'PLANTILLA V6'!C397</f>
        <v>0</v>
      </c>
      <c r="D397" s="74">
        <f>'PLANTILLA V6'!D397</f>
        <v>0</v>
      </c>
      <c r="E397" s="37">
        <f>'PLANTILLA V6'!E397</f>
        <v>0</v>
      </c>
      <c r="F397" s="74">
        <f>'PLANTILLA V6'!F397</f>
        <v>0</v>
      </c>
      <c r="G397" s="74">
        <f>'PLANTILLA V6'!G397</f>
        <v>0</v>
      </c>
      <c r="H397" s="74">
        <f>'PLANTILLA V6'!H397</f>
        <v>0</v>
      </c>
      <c r="I397" s="74">
        <f>'PLANTILLA V6'!I397</f>
        <v>0</v>
      </c>
      <c r="J397" s="104">
        <f>'PLANTILLA V6'!J397</f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 x14ac:dyDescent="0.45">
      <c r="A398" s="74">
        <f>'PLANTILLA V6'!A398</f>
        <v>0</v>
      </c>
      <c r="B398" s="74">
        <f>'PLANTILLA V6'!B398</f>
        <v>0</v>
      </c>
      <c r="C398" s="74">
        <f>'PLANTILLA V6'!C398</f>
        <v>0</v>
      </c>
      <c r="D398" s="74">
        <f>'PLANTILLA V6'!D398</f>
        <v>0</v>
      </c>
      <c r="E398" s="37">
        <f>'PLANTILLA V6'!E398</f>
        <v>0</v>
      </c>
      <c r="F398" s="74">
        <f>'PLANTILLA V6'!F398</f>
        <v>0</v>
      </c>
      <c r="G398" s="74">
        <f>'PLANTILLA V6'!G398</f>
        <v>0</v>
      </c>
      <c r="H398" s="74">
        <f>'PLANTILLA V6'!H398</f>
        <v>0</v>
      </c>
      <c r="I398" s="74">
        <f>'PLANTILLA V6'!I398</f>
        <v>0</v>
      </c>
      <c r="J398" s="104">
        <f>'PLANTILLA V6'!J398</f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 x14ac:dyDescent="0.45">
      <c r="A399" s="74">
        <f>'PLANTILLA V6'!A399</f>
        <v>0</v>
      </c>
      <c r="B399" s="74">
        <f>'PLANTILLA V6'!B399</f>
        <v>0</v>
      </c>
      <c r="C399" s="74">
        <f>'PLANTILLA V6'!C399</f>
        <v>0</v>
      </c>
      <c r="D399" s="74">
        <f>'PLANTILLA V6'!D399</f>
        <v>0</v>
      </c>
      <c r="E399" s="37">
        <f>'PLANTILLA V6'!E399</f>
        <v>0</v>
      </c>
      <c r="F399" s="74">
        <f>'PLANTILLA V6'!F399</f>
        <v>0</v>
      </c>
      <c r="G399" s="74">
        <f>'PLANTILLA V6'!G399</f>
        <v>0</v>
      </c>
      <c r="H399" s="74">
        <f>'PLANTILLA V6'!H399</f>
        <v>0</v>
      </c>
      <c r="I399" s="74">
        <f>'PLANTILLA V6'!I399</f>
        <v>0</v>
      </c>
      <c r="J399" s="104">
        <f>'PLANTILLA V6'!J399</f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 x14ac:dyDescent="0.45">
      <c r="A400" s="74">
        <f>'PLANTILLA V6'!A400</f>
        <v>0</v>
      </c>
      <c r="B400" s="74">
        <f>'PLANTILLA V6'!B400</f>
        <v>0</v>
      </c>
      <c r="C400" s="74">
        <f>'PLANTILLA V6'!C400</f>
        <v>0</v>
      </c>
      <c r="D400" s="74">
        <f>'PLANTILLA V6'!D400</f>
        <v>0</v>
      </c>
      <c r="E400" s="37">
        <f>'PLANTILLA V6'!E400</f>
        <v>0</v>
      </c>
      <c r="F400" s="74">
        <f>'PLANTILLA V6'!F400</f>
        <v>0</v>
      </c>
      <c r="G400" s="74">
        <f>'PLANTILLA V6'!G400</f>
        <v>0</v>
      </c>
      <c r="H400" s="74">
        <f>'PLANTILLA V6'!H400</f>
        <v>0</v>
      </c>
      <c r="I400" s="74">
        <f>'PLANTILLA V6'!I400</f>
        <v>0</v>
      </c>
      <c r="J400" s="104">
        <f>'PLANTILLA V6'!J400</f>
        <v>0</v>
      </c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 x14ac:dyDescent="0.45">
      <c r="A401" s="74">
        <f>'PLANTILLA V6'!A401</f>
        <v>0</v>
      </c>
      <c r="B401" s="74">
        <f>'PLANTILLA V6'!B401</f>
        <v>0</v>
      </c>
      <c r="C401" s="74">
        <f>'PLANTILLA V6'!C401</f>
        <v>0</v>
      </c>
      <c r="D401" s="74">
        <f>'PLANTILLA V6'!D401</f>
        <v>0</v>
      </c>
      <c r="E401" s="37">
        <f>'PLANTILLA V6'!E401</f>
        <v>0</v>
      </c>
      <c r="F401" s="74">
        <f>'PLANTILLA V6'!F401</f>
        <v>0</v>
      </c>
      <c r="G401" s="74">
        <f>'PLANTILLA V6'!G401</f>
        <v>0</v>
      </c>
      <c r="H401" s="74">
        <f>'PLANTILLA V6'!H401</f>
        <v>0</v>
      </c>
      <c r="I401" s="74">
        <f>'PLANTILLA V6'!I401</f>
        <v>0</v>
      </c>
      <c r="J401" s="104">
        <f>'PLANTILLA V6'!J401</f>
        <v>0</v>
      </c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 x14ac:dyDescent="0.45">
      <c r="A402" s="74">
        <f>'PLANTILLA V6'!A402</f>
        <v>0</v>
      </c>
      <c r="B402" s="74">
        <f>'PLANTILLA V6'!B402</f>
        <v>0</v>
      </c>
      <c r="C402" s="74">
        <f>'PLANTILLA V6'!C402</f>
        <v>0</v>
      </c>
      <c r="D402" s="74">
        <f>'PLANTILLA V6'!D402</f>
        <v>0</v>
      </c>
      <c r="E402" s="37">
        <f>'PLANTILLA V6'!E402</f>
        <v>0</v>
      </c>
      <c r="F402" s="74">
        <f>'PLANTILLA V6'!F402</f>
        <v>0</v>
      </c>
      <c r="G402" s="74">
        <f>'PLANTILLA V6'!G402</f>
        <v>0</v>
      </c>
      <c r="H402" s="74">
        <f>'PLANTILLA V6'!H402</f>
        <v>0</v>
      </c>
      <c r="I402" s="74">
        <f>'PLANTILLA V6'!I402</f>
        <v>0</v>
      </c>
      <c r="J402" s="104">
        <f>'PLANTILLA V6'!J402</f>
        <v>0</v>
      </c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 x14ac:dyDescent="0.45">
      <c r="A403" s="74">
        <f>'PLANTILLA V6'!A403</f>
        <v>0</v>
      </c>
      <c r="B403" s="74">
        <f>'PLANTILLA V6'!B403</f>
        <v>0</v>
      </c>
      <c r="C403" s="74">
        <f>'PLANTILLA V6'!C403</f>
        <v>0</v>
      </c>
      <c r="D403" s="74">
        <f>'PLANTILLA V6'!D403</f>
        <v>0</v>
      </c>
      <c r="E403" s="37">
        <f>'PLANTILLA V6'!E403</f>
        <v>0</v>
      </c>
      <c r="F403" s="74">
        <f>'PLANTILLA V6'!F403</f>
        <v>0</v>
      </c>
      <c r="G403" s="74">
        <f>'PLANTILLA V6'!G403</f>
        <v>0</v>
      </c>
      <c r="H403" s="74">
        <f>'PLANTILLA V6'!H403</f>
        <v>0</v>
      </c>
      <c r="I403" s="74">
        <f>'PLANTILLA V6'!I403</f>
        <v>0</v>
      </c>
      <c r="J403" s="104">
        <f>'PLANTILLA V6'!J403</f>
        <v>0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 x14ac:dyDescent="0.45">
      <c r="A404" s="74">
        <f>'PLANTILLA V6'!A404</f>
        <v>0</v>
      </c>
      <c r="B404" s="74">
        <f>'PLANTILLA V6'!B404</f>
        <v>0</v>
      </c>
      <c r="C404" s="74">
        <f>'PLANTILLA V6'!C404</f>
        <v>0</v>
      </c>
      <c r="D404" s="74">
        <f>'PLANTILLA V6'!D404</f>
        <v>0</v>
      </c>
      <c r="E404" s="37">
        <f>'PLANTILLA V6'!E404</f>
        <v>0</v>
      </c>
      <c r="F404" s="74">
        <f>'PLANTILLA V6'!F404</f>
        <v>0</v>
      </c>
      <c r="G404" s="74">
        <f>'PLANTILLA V6'!G404</f>
        <v>0</v>
      </c>
      <c r="H404" s="74">
        <f>'PLANTILLA V6'!H404</f>
        <v>0</v>
      </c>
      <c r="I404" s="74">
        <f>'PLANTILLA V6'!I404</f>
        <v>0</v>
      </c>
      <c r="J404" s="104">
        <f>'PLANTILLA V6'!J404</f>
        <v>0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 x14ac:dyDescent="0.45">
      <c r="A405" s="74">
        <f>'PLANTILLA V6'!A405</f>
        <v>0</v>
      </c>
      <c r="B405" s="74">
        <f>'PLANTILLA V6'!B405</f>
        <v>0</v>
      </c>
      <c r="C405" s="74">
        <f>'PLANTILLA V6'!C405</f>
        <v>0</v>
      </c>
      <c r="D405" s="74">
        <f>'PLANTILLA V6'!D405</f>
        <v>0</v>
      </c>
      <c r="E405" s="37">
        <f>'PLANTILLA V6'!E405</f>
        <v>0</v>
      </c>
      <c r="F405" s="74">
        <f>'PLANTILLA V6'!F405</f>
        <v>0</v>
      </c>
      <c r="G405" s="74">
        <f>'PLANTILLA V6'!G405</f>
        <v>0</v>
      </c>
      <c r="H405" s="74">
        <f>'PLANTILLA V6'!H405</f>
        <v>0</v>
      </c>
      <c r="I405" s="74">
        <f>'PLANTILLA V6'!I405</f>
        <v>0</v>
      </c>
      <c r="J405" s="104">
        <f>'PLANTILLA V6'!J405</f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 x14ac:dyDescent="0.45">
      <c r="A406" s="74">
        <f>'PLANTILLA V6'!A406</f>
        <v>0</v>
      </c>
      <c r="B406" s="74">
        <f>'PLANTILLA V6'!B406</f>
        <v>0</v>
      </c>
      <c r="C406" s="74">
        <f>'PLANTILLA V6'!C406</f>
        <v>0</v>
      </c>
      <c r="D406" s="74">
        <f>'PLANTILLA V6'!D406</f>
        <v>0</v>
      </c>
      <c r="E406" s="37">
        <f>'PLANTILLA V6'!E406</f>
        <v>0</v>
      </c>
      <c r="F406" s="74">
        <f>'PLANTILLA V6'!F406</f>
        <v>0</v>
      </c>
      <c r="G406" s="74">
        <f>'PLANTILLA V6'!G406</f>
        <v>0</v>
      </c>
      <c r="H406" s="74">
        <f>'PLANTILLA V6'!H406</f>
        <v>0</v>
      </c>
      <c r="I406" s="74">
        <f>'PLANTILLA V6'!I406</f>
        <v>0</v>
      </c>
      <c r="J406" s="104">
        <f>'PLANTILLA V6'!J406</f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 x14ac:dyDescent="0.45">
      <c r="A407" s="74">
        <f>'PLANTILLA V6'!A407</f>
        <v>0</v>
      </c>
      <c r="B407" s="74">
        <f>'PLANTILLA V6'!B407</f>
        <v>0</v>
      </c>
      <c r="C407" s="74">
        <f>'PLANTILLA V6'!C407</f>
        <v>0</v>
      </c>
      <c r="D407" s="74">
        <f>'PLANTILLA V6'!D407</f>
        <v>0</v>
      </c>
      <c r="E407" s="37">
        <f>'PLANTILLA V6'!E407</f>
        <v>0</v>
      </c>
      <c r="F407" s="74">
        <f>'PLANTILLA V6'!F407</f>
        <v>0</v>
      </c>
      <c r="G407" s="74">
        <f>'PLANTILLA V6'!G407</f>
        <v>0</v>
      </c>
      <c r="H407" s="74">
        <f>'PLANTILLA V6'!H407</f>
        <v>0</v>
      </c>
      <c r="I407" s="74">
        <f>'PLANTILLA V6'!I407</f>
        <v>0</v>
      </c>
      <c r="J407" s="104">
        <f>'PLANTILLA V6'!J407</f>
        <v>0</v>
      </c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 x14ac:dyDescent="0.45">
      <c r="A408" s="74">
        <f>'PLANTILLA V6'!A408</f>
        <v>0</v>
      </c>
      <c r="B408" s="74">
        <f>'PLANTILLA V6'!B408</f>
        <v>0</v>
      </c>
      <c r="C408" s="74">
        <f>'PLANTILLA V6'!C408</f>
        <v>0</v>
      </c>
      <c r="D408" s="74">
        <f>'PLANTILLA V6'!D408</f>
        <v>0</v>
      </c>
      <c r="E408" s="37">
        <f>'PLANTILLA V6'!E408</f>
        <v>0</v>
      </c>
      <c r="F408" s="74">
        <f>'PLANTILLA V6'!F408</f>
        <v>0</v>
      </c>
      <c r="G408" s="74">
        <f>'PLANTILLA V6'!G408</f>
        <v>0</v>
      </c>
      <c r="H408" s="74">
        <f>'PLANTILLA V6'!H408</f>
        <v>0</v>
      </c>
      <c r="I408" s="74">
        <f>'PLANTILLA V6'!I408</f>
        <v>0</v>
      </c>
      <c r="J408" s="104">
        <f>'PLANTILLA V6'!J408</f>
        <v>0</v>
      </c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 x14ac:dyDescent="0.45">
      <c r="A409" s="74">
        <f>'PLANTILLA V6'!A409</f>
        <v>0</v>
      </c>
      <c r="B409" s="74">
        <f>'PLANTILLA V6'!B409</f>
        <v>0</v>
      </c>
      <c r="C409" s="74">
        <f>'PLANTILLA V6'!C409</f>
        <v>0</v>
      </c>
      <c r="D409" s="74">
        <f>'PLANTILLA V6'!D409</f>
        <v>0</v>
      </c>
      <c r="E409" s="37">
        <f>'PLANTILLA V6'!E409</f>
        <v>0</v>
      </c>
      <c r="F409" s="74">
        <f>'PLANTILLA V6'!F409</f>
        <v>0</v>
      </c>
      <c r="G409" s="74">
        <f>'PLANTILLA V6'!G409</f>
        <v>0</v>
      </c>
      <c r="H409" s="74">
        <f>'PLANTILLA V6'!H409</f>
        <v>0</v>
      </c>
      <c r="I409" s="74">
        <f>'PLANTILLA V6'!I409</f>
        <v>0</v>
      </c>
      <c r="J409" s="104">
        <f>'PLANTILLA V6'!J409</f>
        <v>0</v>
      </c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 x14ac:dyDescent="0.45">
      <c r="A410" s="74">
        <f>'PLANTILLA V6'!A410</f>
        <v>0</v>
      </c>
      <c r="B410" s="74">
        <f>'PLANTILLA V6'!B410</f>
        <v>0</v>
      </c>
      <c r="C410" s="74">
        <f>'PLANTILLA V6'!C410</f>
        <v>0</v>
      </c>
      <c r="D410" s="74">
        <f>'PLANTILLA V6'!D410</f>
        <v>0</v>
      </c>
      <c r="E410" s="37">
        <f>'PLANTILLA V6'!E410</f>
        <v>0</v>
      </c>
      <c r="F410" s="74">
        <f>'PLANTILLA V6'!F410</f>
        <v>0</v>
      </c>
      <c r="G410" s="74">
        <f>'PLANTILLA V6'!G410</f>
        <v>0</v>
      </c>
      <c r="H410" s="74">
        <f>'PLANTILLA V6'!H410</f>
        <v>0</v>
      </c>
      <c r="I410" s="74">
        <f>'PLANTILLA V6'!I410</f>
        <v>0</v>
      </c>
      <c r="J410" s="104">
        <f>'PLANTILLA V6'!J410</f>
        <v>0</v>
      </c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 x14ac:dyDescent="0.45">
      <c r="A411" s="74">
        <f>'PLANTILLA V6'!A411</f>
        <v>0</v>
      </c>
      <c r="B411" s="74">
        <f>'PLANTILLA V6'!B411</f>
        <v>0</v>
      </c>
      <c r="C411" s="74">
        <f>'PLANTILLA V6'!C411</f>
        <v>0</v>
      </c>
      <c r="D411" s="74">
        <f>'PLANTILLA V6'!D411</f>
        <v>0</v>
      </c>
      <c r="E411" s="37">
        <f>'PLANTILLA V6'!E411</f>
        <v>0</v>
      </c>
      <c r="F411" s="74">
        <f>'PLANTILLA V6'!F411</f>
        <v>0</v>
      </c>
      <c r="G411" s="74">
        <f>'PLANTILLA V6'!G411</f>
        <v>0</v>
      </c>
      <c r="H411" s="74">
        <f>'PLANTILLA V6'!H411</f>
        <v>0</v>
      </c>
      <c r="I411" s="74">
        <f>'PLANTILLA V6'!I411</f>
        <v>0</v>
      </c>
      <c r="J411" s="104">
        <f>'PLANTILLA V6'!J411</f>
        <v>0</v>
      </c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 x14ac:dyDescent="0.45">
      <c r="A412" s="74">
        <f>'PLANTILLA V6'!A412</f>
        <v>0</v>
      </c>
      <c r="B412" s="74">
        <f>'PLANTILLA V6'!B412</f>
        <v>0</v>
      </c>
      <c r="C412" s="74">
        <f>'PLANTILLA V6'!C412</f>
        <v>0</v>
      </c>
      <c r="D412" s="74">
        <f>'PLANTILLA V6'!D412</f>
        <v>0</v>
      </c>
      <c r="E412" s="37">
        <f>'PLANTILLA V6'!E412</f>
        <v>0</v>
      </c>
      <c r="F412" s="74">
        <f>'PLANTILLA V6'!F412</f>
        <v>0</v>
      </c>
      <c r="G412" s="74">
        <f>'PLANTILLA V6'!G412</f>
        <v>0</v>
      </c>
      <c r="H412" s="74">
        <f>'PLANTILLA V6'!H412</f>
        <v>0</v>
      </c>
      <c r="I412" s="74">
        <f>'PLANTILLA V6'!I412</f>
        <v>0</v>
      </c>
      <c r="J412" s="104">
        <f>'PLANTILLA V6'!J412</f>
        <v>0</v>
      </c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 x14ac:dyDescent="0.45">
      <c r="A413" s="74">
        <f>'PLANTILLA V6'!A413</f>
        <v>0</v>
      </c>
      <c r="B413" s="74">
        <f>'PLANTILLA V6'!B413</f>
        <v>0</v>
      </c>
      <c r="C413" s="74">
        <f>'PLANTILLA V6'!C413</f>
        <v>0</v>
      </c>
      <c r="D413" s="74">
        <f>'PLANTILLA V6'!D413</f>
        <v>0</v>
      </c>
      <c r="E413" s="37">
        <f>'PLANTILLA V6'!E413</f>
        <v>0</v>
      </c>
      <c r="F413" s="74">
        <f>'PLANTILLA V6'!F413</f>
        <v>0</v>
      </c>
      <c r="G413" s="74">
        <f>'PLANTILLA V6'!G413</f>
        <v>0</v>
      </c>
      <c r="H413" s="74">
        <f>'PLANTILLA V6'!H413</f>
        <v>0</v>
      </c>
      <c r="I413" s="74">
        <f>'PLANTILLA V6'!I413</f>
        <v>0</v>
      </c>
      <c r="J413" s="104">
        <f>'PLANTILLA V6'!J413</f>
        <v>0</v>
      </c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 x14ac:dyDescent="0.45">
      <c r="A414" s="74">
        <f>'PLANTILLA V6'!A414</f>
        <v>0</v>
      </c>
      <c r="B414" s="74">
        <f>'PLANTILLA V6'!B414</f>
        <v>0</v>
      </c>
      <c r="C414" s="74">
        <f>'PLANTILLA V6'!C414</f>
        <v>0</v>
      </c>
      <c r="D414" s="74">
        <f>'PLANTILLA V6'!D414</f>
        <v>0</v>
      </c>
      <c r="E414" s="37">
        <f>'PLANTILLA V6'!E414</f>
        <v>0</v>
      </c>
      <c r="F414" s="74">
        <f>'PLANTILLA V6'!F414</f>
        <v>0</v>
      </c>
      <c r="G414" s="74">
        <f>'PLANTILLA V6'!G414</f>
        <v>0</v>
      </c>
      <c r="H414" s="74">
        <f>'PLANTILLA V6'!H414</f>
        <v>0</v>
      </c>
      <c r="I414" s="74">
        <f>'PLANTILLA V6'!I414</f>
        <v>0</v>
      </c>
      <c r="J414" s="104">
        <f>'PLANTILLA V6'!J414</f>
        <v>0</v>
      </c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 x14ac:dyDescent="0.45">
      <c r="A415" s="74">
        <f>'PLANTILLA V6'!A415</f>
        <v>0</v>
      </c>
      <c r="B415" s="74">
        <f>'PLANTILLA V6'!B415</f>
        <v>0</v>
      </c>
      <c r="C415" s="74">
        <f>'PLANTILLA V6'!C415</f>
        <v>0</v>
      </c>
      <c r="D415" s="74">
        <f>'PLANTILLA V6'!D415</f>
        <v>0</v>
      </c>
      <c r="E415" s="37">
        <f>'PLANTILLA V6'!E415</f>
        <v>0</v>
      </c>
      <c r="F415" s="74">
        <f>'PLANTILLA V6'!F415</f>
        <v>0</v>
      </c>
      <c r="G415" s="74">
        <f>'PLANTILLA V6'!G415</f>
        <v>0</v>
      </c>
      <c r="H415" s="74">
        <f>'PLANTILLA V6'!H415</f>
        <v>0</v>
      </c>
      <c r="I415" s="74">
        <f>'PLANTILLA V6'!I415</f>
        <v>0</v>
      </c>
      <c r="J415" s="104">
        <f>'PLANTILLA V6'!J415</f>
        <v>0</v>
      </c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 x14ac:dyDescent="0.45">
      <c r="A416" s="74">
        <f>'PLANTILLA V6'!A416</f>
        <v>0</v>
      </c>
      <c r="B416" s="74">
        <f>'PLANTILLA V6'!B416</f>
        <v>0</v>
      </c>
      <c r="C416" s="74">
        <f>'PLANTILLA V6'!C416</f>
        <v>0</v>
      </c>
      <c r="D416" s="74">
        <f>'PLANTILLA V6'!D416</f>
        <v>0</v>
      </c>
      <c r="E416" s="37">
        <f>'PLANTILLA V6'!E416</f>
        <v>0</v>
      </c>
      <c r="F416" s="74">
        <f>'PLANTILLA V6'!F416</f>
        <v>0</v>
      </c>
      <c r="G416" s="74">
        <f>'PLANTILLA V6'!G416</f>
        <v>0</v>
      </c>
      <c r="H416" s="74">
        <f>'PLANTILLA V6'!H416</f>
        <v>0</v>
      </c>
      <c r="I416" s="74">
        <f>'PLANTILLA V6'!I416</f>
        <v>0</v>
      </c>
      <c r="J416" s="104">
        <f>'PLANTILLA V6'!J416</f>
        <v>0</v>
      </c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 x14ac:dyDescent="0.45">
      <c r="A417" s="74">
        <f>'PLANTILLA V6'!A417</f>
        <v>0</v>
      </c>
      <c r="B417" s="74">
        <f>'PLANTILLA V6'!B417</f>
        <v>0</v>
      </c>
      <c r="C417" s="74">
        <f>'PLANTILLA V6'!C417</f>
        <v>0</v>
      </c>
      <c r="D417" s="74">
        <f>'PLANTILLA V6'!D417</f>
        <v>0</v>
      </c>
      <c r="E417" s="37">
        <f>'PLANTILLA V6'!E417</f>
        <v>0</v>
      </c>
      <c r="F417" s="74">
        <f>'PLANTILLA V6'!F417</f>
        <v>0</v>
      </c>
      <c r="G417" s="74">
        <f>'PLANTILLA V6'!G417</f>
        <v>0</v>
      </c>
      <c r="H417" s="74">
        <f>'PLANTILLA V6'!H417</f>
        <v>0</v>
      </c>
      <c r="I417" s="74">
        <f>'PLANTILLA V6'!I417</f>
        <v>0</v>
      </c>
      <c r="J417" s="104">
        <f>'PLANTILLA V6'!J417</f>
        <v>0</v>
      </c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 x14ac:dyDescent="0.45">
      <c r="A418" s="74">
        <f>'PLANTILLA V6'!A418</f>
        <v>0</v>
      </c>
      <c r="B418" s="74">
        <f>'PLANTILLA V6'!B418</f>
        <v>0</v>
      </c>
      <c r="C418" s="74">
        <f>'PLANTILLA V6'!C418</f>
        <v>0</v>
      </c>
      <c r="D418" s="74">
        <f>'PLANTILLA V6'!D418</f>
        <v>0</v>
      </c>
      <c r="E418" s="37">
        <f>'PLANTILLA V6'!E418</f>
        <v>0</v>
      </c>
      <c r="F418" s="74">
        <f>'PLANTILLA V6'!F418</f>
        <v>0</v>
      </c>
      <c r="G418" s="74">
        <f>'PLANTILLA V6'!G418</f>
        <v>0</v>
      </c>
      <c r="H418" s="74">
        <f>'PLANTILLA V6'!H418</f>
        <v>0</v>
      </c>
      <c r="I418" s="74">
        <f>'PLANTILLA V6'!I418</f>
        <v>0</v>
      </c>
      <c r="J418" s="104">
        <f>'PLANTILLA V6'!J418</f>
        <v>0</v>
      </c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 x14ac:dyDescent="0.45">
      <c r="A419" s="74">
        <f>'PLANTILLA V6'!A419</f>
        <v>0</v>
      </c>
      <c r="B419" s="74">
        <f>'PLANTILLA V6'!B419</f>
        <v>0</v>
      </c>
      <c r="C419" s="74">
        <f>'PLANTILLA V6'!C419</f>
        <v>0</v>
      </c>
      <c r="D419" s="74">
        <f>'PLANTILLA V6'!D419</f>
        <v>0</v>
      </c>
      <c r="E419" s="37">
        <f>'PLANTILLA V6'!E419</f>
        <v>0</v>
      </c>
      <c r="F419" s="74">
        <f>'PLANTILLA V6'!F419</f>
        <v>0</v>
      </c>
      <c r="G419" s="74">
        <f>'PLANTILLA V6'!G419</f>
        <v>0</v>
      </c>
      <c r="H419" s="74">
        <f>'PLANTILLA V6'!H419</f>
        <v>0</v>
      </c>
      <c r="I419" s="74">
        <f>'PLANTILLA V6'!I419</f>
        <v>0</v>
      </c>
      <c r="J419" s="104">
        <f>'PLANTILLA V6'!J419</f>
        <v>0</v>
      </c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 x14ac:dyDescent="0.45">
      <c r="A420" s="74">
        <f>'PLANTILLA V6'!A420</f>
        <v>0</v>
      </c>
      <c r="B420" s="74">
        <f>'PLANTILLA V6'!B420</f>
        <v>0</v>
      </c>
      <c r="C420" s="74">
        <f>'PLANTILLA V6'!C420</f>
        <v>0</v>
      </c>
      <c r="D420" s="74">
        <f>'PLANTILLA V6'!D420</f>
        <v>0</v>
      </c>
      <c r="E420" s="37">
        <f>'PLANTILLA V6'!E420</f>
        <v>0</v>
      </c>
      <c r="F420" s="74">
        <f>'PLANTILLA V6'!F420</f>
        <v>0</v>
      </c>
      <c r="G420" s="74">
        <f>'PLANTILLA V6'!G420</f>
        <v>0</v>
      </c>
      <c r="H420" s="74">
        <f>'PLANTILLA V6'!H420</f>
        <v>0</v>
      </c>
      <c r="I420" s="74">
        <f>'PLANTILLA V6'!I420</f>
        <v>0</v>
      </c>
      <c r="J420" s="104">
        <f>'PLANTILLA V6'!J420</f>
        <v>0</v>
      </c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 x14ac:dyDescent="0.45">
      <c r="A421" s="74">
        <f>'PLANTILLA V6'!A421</f>
        <v>0</v>
      </c>
      <c r="B421" s="74">
        <f>'PLANTILLA V6'!B421</f>
        <v>0</v>
      </c>
      <c r="C421" s="74">
        <f>'PLANTILLA V6'!C421</f>
        <v>0</v>
      </c>
      <c r="D421" s="74">
        <f>'PLANTILLA V6'!D421</f>
        <v>0</v>
      </c>
      <c r="E421" s="37">
        <f>'PLANTILLA V6'!E421</f>
        <v>0</v>
      </c>
      <c r="F421" s="74">
        <f>'PLANTILLA V6'!F421</f>
        <v>0</v>
      </c>
      <c r="G421" s="74">
        <f>'PLANTILLA V6'!G421</f>
        <v>0</v>
      </c>
      <c r="H421" s="74">
        <f>'PLANTILLA V6'!H421</f>
        <v>0</v>
      </c>
      <c r="I421" s="74">
        <f>'PLANTILLA V6'!I421</f>
        <v>0</v>
      </c>
      <c r="J421" s="104">
        <f>'PLANTILLA V6'!J421</f>
        <v>0</v>
      </c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 x14ac:dyDescent="0.45">
      <c r="A422" s="74">
        <f>'PLANTILLA V6'!A422</f>
        <v>0</v>
      </c>
      <c r="B422" s="74">
        <f>'PLANTILLA V6'!B422</f>
        <v>0</v>
      </c>
      <c r="C422" s="74">
        <f>'PLANTILLA V6'!C422</f>
        <v>0</v>
      </c>
      <c r="D422" s="74">
        <f>'PLANTILLA V6'!D422</f>
        <v>0</v>
      </c>
      <c r="E422" s="37">
        <f>'PLANTILLA V6'!E422</f>
        <v>0</v>
      </c>
      <c r="F422" s="74">
        <f>'PLANTILLA V6'!F422</f>
        <v>0</v>
      </c>
      <c r="G422" s="74">
        <f>'PLANTILLA V6'!G422</f>
        <v>0</v>
      </c>
      <c r="H422" s="74">
        <f>'PLANTILLA V6'!H422</f>
        <v>0</v>
      </c>
      <c r="I422" s="74">
        <f>'PLANTILLA V6'!I422</f>
        <v>0</v>
      </c>
      <c r="J422" s="104">
        <f>'PLANTILLA V6'!J422</f>
        <v>0</v>
      </c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 x14ac:dyDescent="0.45">
      <c r="A423" s="74">
        <f>'PLANTILLA V6'!A423</f>
        <v>0</v>
      </c>
      <c r="B423" s="74">
        <f>'PLANTILLA V6'!B423</f>
        <v>0</v>
      </c>
      <c r="C423" s="74">
        <f>'PLANTILLA V6'!C423</f>
        <v>0</v>
      </c>
      <c r="D423" s="74">
        <f>'PLANTILLA V6'!D423</f>
        <v>0</v>
      </c>
      <c r="E423" s="37">
        <f>'PLANTILLA V6'!E423</f>
        <v>0</v>
      </c>
      <c r="F423" s="74">
        <f>'PLANTILLA V6'!F423</f>
        <v>0</v>
      </c>
      <c r="G423" s="74">
        <f>'PLANTILLA V6'!G423</f>
        <v>0</v>
      </c>
      <c r="H423" s="74">
        <f>'PLANTILLA V6'!H423</f>
        <v>0</v>
      </c>
      <c r="I423" s="74">
        <f>'PLANTILLA V6'!I423</f>
        <v>0</v>
      </c>
      <c r="J423" s="104">
        <f>'PLANTILLA V6'!J423</f>
        <v>0</v>
      </c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 x14ac:dyDescent="0.45">
      <c r="A424" s="74">
        <f>'PLANTILLA V6'!A424</f>
        <v>0</v>
      </c>
      <c r="B424" s="74">
        <f>'PLANTILLA V6'!B424</f>
        <v>0</v>
      </c>
      <c r="C424" s="74">
        <f>'PLANTILLA V6'!C424</f>
        <v>0</v>
      </c>
      <c r="D424" s="74">
        <f>'PLANTILLA V6'!D424</f>
        <v>0</v>
      </c>
      <c r="E424" s="37">
        <f>'PLANTILLA V6'!E424</f>
        <v>0</v>
      </c>
      <c r="F424" s="74">
        <f>'PLANTILLA V6'!F424</f>
        <v>0</v>
      </c>
      <c r="G424" s="74">
        <f>'PLANTILLA V6'!G424</f>
        <v>0</v>
      </c>
      <c r="H424" s="74">
        <f>'PLANTILLA V6'!H424</f>
        <v>0</v>
      </c>
      <c r="I424" s="74">
        <f>'PLANTILLA V6'!I424</f>
        <v>0</v>
      </c>
      <c r="J424" s="104">
        <f>'PLANTILLA V6'!J424</f>
        <v>0</v>
      </c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 x14ac:dyDescent="0.45">
      <c r="A425" s="74">
        <f>'PLANTILLA V6'!A425</f>
        <v>0</v>
      </c>
      <c r="B425" s="74">
        <f>'PLANTILLA V6'!B425</f>
        <v>0</v>
      </c>
      <c r="C425" s="74">
        <f>'PLANTILLA V6'!C425</f>
        <v>0</v>
      </c>
      <c r="D425" s="74">
        <f>'PLANTILLA V6'!D425</f>
        <v>0</v>
      </c>
      <c r="E425" s="37">
        <f>'PLANTILLA V6'!E425</f>
        <v>0</v>
      </c>
      <c r="F425" s="74">
        <f>'PLANTILLA V6'!F425</f>
        <v>0</v>
      </c>
      <c r="G425" s="74">
        <f>'PLANTILLA V6'!G425</f>
        <v>0</v>
      </c>
      <c r="H425" s="74">
        <f>'PLANTILLA V6'!H425</f>
        <v>0</v>
      </c>
      <c r="I425" s="74">
        <f>'PLANTILLA V6'!I425</f>
        <v>0</v>
      </c>
      <c r="J425" s="104">
        <f>'PLANTILLA V6'!J425</f>
        <v>0</v>
      </c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 x14ac:dyDescent="0.45">
      <c r="A426" s="74">
        <f>'PLANTILLA V6'!A426</f>
        <v>0</v>
      </c>
      <c r="B426" s="74">
        <f>'PLANTILLA V6'!B426</f>
        <v>0</v>
      </c>
      <c r="C426" s="74">
        <f>'PLANTILLA V6'!C426</f>
        <v>0</v>
      </c>
      <c r="D426" s="74">
        <f>'PLANTILLA V6'!D426</f>
        <v>0</v>
      </c>
      <c r="E426" s="37">
        <f>'PLANTILLA V6'!E426</f>
        <v>0</v>
      </c>
      <c r="F426" s="74">
        <f>'PLANTILLA V6'!F426</f>
        <v>0</v>
      </c>
      <c r="G426" s="74">
        <f>'PLANTILLA V6'!G426</f>
        <v>0</v>
      </c>
      <c r="H426" s="74">
        <f>'PLANTILLA V6'!H426</f>
        <v>0</v>
      </c>
      <c r="I426" s="74">
        <f>'PLANTILLA V6'!I426</f>
        <v>0</v>
      </c>
      <c r="J426" s="104">
        <f>'PLANTILLA V6'!J426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 x14ac:dyDescent="0.45">
      <c r="A427" s="74">
        <f>'PLANTILLA V6'!A427</f>
        <v>0</v>
      </c>
      <c r="B427" s="74">
        <f>'PLANTILLA V6'!B427</f>
        <v>0</v>
      </c>
      <c r="C427" s="74">
        <f>'PLANTILLA V6'!C427</f>
        <v>0</v>
      </c>
      <c r="D427" s="74">
        <f>'PLANTILLA V6'!D427</f>
        <v>0</v>
      </c>
      <c r="E427" s="37">
        <f>'PLANTILLA V6'!E427</f>
        <v>0</v>
      </c>
      <c r="F427" s="74">
        <f>'PLANTILLA V6'!F427</f>
        <v>0</v>
      </c>
      <c r="G427" s="74">
        <f>'PLANTILLA V6'!G427</f>
        <v>0</v>
      </c>
      <c r="H427" s="74">
        <f>'PLANTILLA V6'!H427</f>
        <v>0</v>
      </c>
      <c r="I427" s="74">
        <f>'PLANTILLA V6'!I427</f>
        <v>0</v>
      </c>
      <c r="J427" s="104">
        <f>'PLANTILLA V6'!J427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 x14ac:dyDescent="0.45">
      <c r="A428" s="74">
        <f>'PLANTILLA V6'!A428</f>
        <v>0</v>
      </c>
      <c r="B428" s="74">
        <f>'PLANTILLA V6'!B428</f>
        <v>0</v>
      </c>
      <c r="C428" s="74">
        <f>'PLANTILLA V6'!C428</f>
        <v>0</v>
      </c>
      <c r="D428" s="74">
        <f>'PLANTILLA V6'!D428</f>
        <v>0</v>
      </c>
      <c r="E428" s="37">
        <f>'PLANTILLA V6'!E428</f>
        <v>0</v>
      </c>
      <c r="F428" s="74">
        <f>'PLANTILLA V6'!F428</f>
        <v>0</v>
      </c>
      <c r="G428" s="74">
        <f>'PLANTILLA V6'!G428</f>
        <v>0</v>
      </c>
      <c r="H428" s="74">
        <f>'PLANTILLA V6'!H428</f>
        <v>0</v>
      </c>
      <c r="I428" s="74">
        <f>'PLANTILLA V6'!I428</f>
        <v>0</v>
      </c>
      <c r="J428" s="104">
        <f>'PLANTILLA V6'!J428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 x14ac:dyDescent="0.45">
      <c r="A429" s="74">
        <f>'PLANTILLA V6'!A429</f>
        <v>0</v>
      </c>
      <c r="B429" s="74">
        <f>'PLANTILLA V6'!B429</f>
        <v>0</v>
      </c>
      <c r="C429" s="74">
        <f>'PLANTILLA V6'!C429</f>
        <v>0</v>
      </c>
      <c r="D429" s="74">
        <f>'PLANTILLA V6'!D429</f>
        <v>0</v>
      </c>
      <c r="E429" s="37">
        <f>'PLANTILLA V6'!E429</f>
        <v>0</v>
      </c>
      <c r="F429" s="74">
        <f>'PLANTILLA V6'!F429</f>
        <v>0</v>
      </c>
      <c r="G429" s="74">
        <f>'PLANTILLA V6'!G429</f>
        <v>0</v>
      </c>
      <c r="H429" s="74">
        <f>'PLANTILLA V6'!H429</f>
        <v>0</v>
      </c>
      <c r="I429" s="74">
        <f>'PLANTILLA V6'!I429</f>
        <v>0</v>
      </c>
      <c r="J429" s="83">
        <f>'PLANTILLA V6'!J429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 x14ac:dyDescent="0.45">
      <c r="A430" s="74">
        <f>'PLANTILLA V6'!A430</f>
        <v>0</v>
      </c>
      <c r="B430" s="74">
        <f>'PLANTILLA V6'!B430</f>
        <v>0</v>
      </c>
      <c r="C430" s="74">
        <f>'PLANTILLA V6'!C430</f>
        <v>0</v>
      </c>
      <c r="D430" s="74">
        <f>'PLANTILLA V6'!D430</f>
        <v>0</v>
      </c>
      <c r="E430" s="37">
        <f>'PLANTILLA V6'!E430</f>
        <v>0</v>
      </c>
      <c r="F430" s="74">
        <f>'PLANTILLA V6'!F430</f>
        <v>0</v>
      </c>
      <c r="G430" s="74">
        <f>'PLANTILLA V6'!G430</f>
        <v>0</v>
      </c>
      <c r="H430" s="74">
        <f>'PLANTILLA V6'!H430</f>
        <v>0</v>
      </c>
      <c r="I430" s="74">
        <f>'PLANTILLA V6'!I430</f>
        <v>0</v>
      </c>
      <c r="J430" s="83">
        <f>'PLANTILLA V6'!J430</f>
        <v>0</v>
      </c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 x14ac:dyDescent="0.45">
      <c r="A431" s="74">
        <f>'PLANTILLA V6'!A431</f>
        <v>0</v>
      </c>
      <c r="B431" s="74">
        <f>'PLANTILLA V6'!B431</f>
        <v>0</v>
      </c>
      <c r="C431" s="74">
        <f>'PLANTILLA V6'!C431</f>
        <v>0</v>
      </c>
      <c r="D431" s="74">
        <f>'PLANTILLA V6'!D431</f>
        <v>0</v>
      </c>
      <c r="E431" s="37">
        <f>'PLANTILLA V6'!E431</f>
        <v>0</v>
      </c>
      <c r="F431" s="74">
        <f>'PLANTILLA V6'!F431</f>
        <v>0</v>
      </c>
      <c r="G431" s="74">
        <f>'PLANTILLA V6'!G431</f>
        <v>0</v>
      </c>
      <c r="H431" s="74">
        <f>'PLANTILLA V6'!H431</f>
        <v>0</v>
      </c>
      <c r="I431" s="74">
        <f>'PLANTILLA V6'!I431</f>
        <v>0</v>
      </c>
      <c r="J431" s="83">
        <f>'PLANTILLA V6'!J431</f>
        <v>0</v>
      </c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 x14ac:dyDescent="0.45">
      <c r="A432" s="74">
        <f>'PLANTILLA V6'!A432</f>
        <v>0</v>
      </c>
      <c r="B432" s="74">
        <f>'PLANTILLA V6'!B432</f>
        <v>0</v>
      </c>
      <c r="C432" s="74">
        <f>'PLANTILLA V6'!C432</f>
        <v>0</v>
      </c>
      <c r="D432" s="74">
        <f>'PLANTILLA V6'!D432</f>
        <v>0</v>
      </c>
      <c r="E432" s="37">
        <f>'PLANTILLA V6'!E432</f>
        <v>0</v>
      </c>
      <c r="F432" s="74">
        <f>'PLANTILLA V6'!F432</f>
        <v>0</v>
      </c>
      <c r="G432" s="74">
        <f>'PLANTILLA V6'!G432</f>
        <v>0</v>
      </c>
      <c r="H432" s="74">
        <f>'PLANTILLA V6'!H432</f>
        <v>0</v>
      </c>
      <c r="I432" s="74">
        <f>'PLANTILLA V6'!I432</f>
        <v>0</v>
      </c>
      <c r="J432" s="83">
        <f>'PLANTILLA V6'!J432</f>
        <v>0</v>
      </c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 x14ac:dyDescent="0.45">
      <c r="A433" s="74">
        <f>'PLANTILLA V6'!A433</f>
        <v>0</v>
      </c>
      <c r="B433" s="74">
        <f>'PLANTILLA V6'!B433</f>
        <v>0</v>
      </c>
      <c r="C433" s="74">
        <f>'PLANTILLA V6'!C433</f>
        <v>0</v>
      </c>
      <c r="D433" s="74">
        <f>'PLANTILLA V6'!D433</f>
        <v>0</v>
      </c>
      <c r="E433" s="37">
        <f>'PLANTILLA V6'!E433</f>
        <v>0</v>
      </c>
      <c r="F433" s="74">
        <f>'PLANTILLA V6'!F433</f>
        <v>0</v>
      </c>
      <c r="G433" s="74">
        <f>'PLANTILLA V6'!G433</f>
        <v>0</v>
      </c>
      <c r="H433" s="74">
        <f>'PLANTILLA V6'!H433</f>
        <v>0</v>
      </c>
      <c r="I433" s="74">
        <f>'PLANTILLA V6'!I433</f>
        <v>0</v>
      </c>
      <c r="J433" s="83">
        <f>'PLANTILLA V6'!J433</f>
        <v>0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 x14ac:dyDescent="0.45">
      <c r="A434" s="74">
        <f>'PLANTILLA V6'!A434</f>
        <v>0</v>
      </c>
      <c r="B434" s="74">
        <f>'PLANTILLA V6'!B434</f>
        <v>0</v>
      </c>
      <c r="C434" s="74">
        <f>'PLANTILLA V6'!C434</f>
        <v>0</v>
      </c>
      <c r="D434" s="74">
        <f>'PLANTILLA V6'!D434</f>
        <v>0</v>
      </c>
      <c r="E434" s="37">
        <f>'PLANTILLA V6'!E434</f>
        <v>0</v>
      </c>
      <c r="F434" s="74">
        <f>'PLANTILLA V6'!F434</f>
        <v>0</v>
      </c>
      <c r="G434" s="74">
        <f>'PLANTILLA V6'!G434</f>
        <v>0</v>
      </c>
      <c r="H434" s="74">
        <f>'PLANTILLA V6'!H434</f>
        <v>0</v>
      </c>
      <c r="I434" s="74">
        <f>'PLANTILLA V6'!I434</f>
        <v>0</v>
      </c>
      <c r="J434" s="83">
        <f>'PLANTILLA V6'!J434</f>
        <v>0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 x14ac:dyDescent="0.45">
      <c r="A435" s="74">
        <f>'PLANTILLA V6'!A435</f>
        <v>0</v>
      </c>
      <c r="B435" s="74">
        <f>'PLANTILLA V6'!B435</f>
        <v>0</v>
      </c>
      <c r="C435" s="74">
        <f>'PLANTILLA V6'!C435</f>
        <v>0</v>
      </c>
      <c r="D435" s="74">
        <f>'PLANTILLA V6'!D435</f>
        <v>0</v>
      </c>
      <c r="E435" s="37">
        <f>'PLANTILLA V6'!E435</f>
        <v>0</v>
      </c>
      <c r="F435" s="74">
        <f>'PLANTILLA V6'!F435</f>
        <v>0</v>
      </c>
      <c r="G435" s="74">
        <f>'PLANTILLA V6'!G435</f>
        <v>0</v>
      </c>
      <c r="H435" s="74">
        <f>'PLANTILLA V6'!H435</f>
        <v>0</v>
      </c>
      <c r="I435" s="74">
        <f>'PLANTILLA V6'!I435</f>
        <v>0</v>
      </c>
      <c r="J435" s="83">
        <f>'PLANTILLA V6'!J435</f>
        <v>0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 x14ac:dyDescent="0.45">
      <c r="A436" s="74">
        <f>'PLANTILLA V6'!A436</f>
        <v>0</v>
      </c>
      <c r="B436" s="74">
        <f>'PLANTILLA V6'!B436</f>
        <v>0</v>
      </c>
      <c r="C436" s="74">
        <f>'PLANTILLA V6'!C436</f>
        <v>0</v>
      </c>
      <c r="D436" s="74">
        <f>'PLANTILLA V6'!D436</f>
        <v>0</v>
      </c>
      <c r="E436" s="37">
        <f>'PLANTILLA V6'!E436</f>
        <v>0</v>
      </c>
      <c r="F436" s="74">
        <f>'PLANTILLA V6'!F436</f>
        <v>0</v>
      </c>
      <c r="G436" s="74">
        <f>'PLANTILLA V6'!G436</f>
        <v>0</v>
      </c>
      <c r="H436" s="74">
        <f>'PLANTILLA V6'!H436</f>
        <v>0</v>
      </c>
      <c r="I436" s="74">
        <f>'PLANTILLA V6'!I436</f>
        <v>0</v>
      </c>
      <c r="J436" s="83">
        <f>'PLANTILLA V6'!J436</f>
        <v>0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 x14ac:dyDescent="0.45">
      <c r="A437" s="74">
        <f>'PLANTILLA V6'!A437</f>
        <v>0</v>
      </c>
      <c r="B437" s="74">
        <f>'PLANTILLA V6'!B437</f>
        <v>0</v>
      </c>
      <c r="C437" s="74">
        <f>'PLANTILLA V6'!C437</f>
        <v>0</v>
      </c>
      <c r="D437" s="74">
        <f>'PLANTILLA V6'!D437</f>
        <v>0</v>
      </c>
      <c r="E437" s="37">
        <f>'PLANTILLA V6'!E437</f>
        <v>0</v>
      </c>
      <c r="F437" s="74">
        <f>'PLANTILLA V6'!F437</f>
        <v>0</v>
      </c>
      <c r="G437" s="74">
        <f>'PLANTILLA V6'!G437</f>
        <v>0</v>
      </c>
      <c r="H437" s="74">
        <f>'PLANTILLA V6'!H437</f>
        <v>0</v>
      </c>
      <c r="I437" s="74">
        <f>'PLANTILLA V6'!I437</f>
        <v>0</v>
      </c>
      <c r="J437" s="83">
        <f>'PLANTILLA V6'!J437</f>
        <v>0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 x14ac:dyDescent="0.45">
      <c r="A438" s="74">
        <f>'PLANTILLA V6'!A438</f>
        <v>0</v>
      </c>
      <c r="B438" s="74">
        <f>'PLANTILLA V6'!B438</f>
        <v>0</v>
      </c>
      <c r="C438" s="74">
        <f>'PLANTILLA V6'!C438</f>
        <v>0</v>
      </c>
      <c r="D438" s="74">
        <f>'PLANTILLA V6'!D438</f>
        <v>0</v>
      </c>
      <c r="E438" s="37">
        <f>'PLANTILLA V6'!E438</f>
        <v>0</v>
      </c>
      <c r="F438" s="74">
        <f>'PLANTILLA V6'!F438</f>
        <v>0</v>
      </c>
      <c r="G438" s="74">
        <f>'PLANTILLA V6'!G438</f>
        <v>0</v>
      </c>
      <c r="H438" s="74">
        <f>'PLANTILLA V6'!H438</f>
        <v>0</v>
      </c>
      <c r="I438" s="74">
        <f>'PLANTILLA V6'!I438</f>
        <v>0</v>
      </c>
      <c r="J438" s="83">
        <f>'PLANTILLA V6'!J438</f>
        <v>0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 x14ac:dyDescent="0.45">
      <c r="A439" s="74"/>
      <c r="B439" s="74"/>
      <c r="C439" s="74"/>
      <c r="D439" s="74"/>
      <c r="E439" s="37"/>
      <c r="F439" s="74"/>
      <c r="G439" s="74"/>
      <c r="H439" s="74"/>
      <c r="I439" s="74"/>
      <c r="J439" s="83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 x14ac:dyDescent="0.45">
      <c r="A440" s="74"/>
      <c r="B440" s="74"/>
      <c r="C440" s="74"/>
      <c r="D440" s="74"/>
      <c r="E440" s="37"/>
      <c r="F440" s="74"/>
      <c r="G440" s="74"/>
      <c r="H440" s="74"/>
      <c r="I440" s="74"/>
      <c r="J440" s="83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 x14ac:dyDescent="0.45">
      <c r="A441" s="74"/>
      <c r="B441" s="74"/>
      <c r="C441" s="74"/>
      <c r="D441" s="74"/>
      <c r="E441" s="37"/>
      <c r="F441" s="74"/>
      <c r="G441" s="74"/>
      <c r="H441" s="74"/>
      <c r="I441" s="74"/>
      <c r="J441" s="83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 x14ac:dyDescent="0.45">
      <c r="A442" s="74"/>
      <c r="B442" s="74"/>
      <c r="C442" s="74"/>
      <c r="D442" s="74"/>
      <c r="E442" s="37"/>
      <c r="F442" s="74"/>
      <c r="G442" s="74"/>
      <c r="H442" s="74"/>
      <c r="I442" s="74"/>
      <c r="J442" s="83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 x14ac:dyDescent="0.45">
      <c r="A443" s="74"/>
      <c r="B443" s="74"/>
      <c r="C443" s="74"/>
      <c r="D443" s="74"/>
      <c r="E443" s="37"/>
      <c r="F443" s="74"/>
      <c r="G443" s="74"/>
      <c r="H443" s="74"/>
      <c r="I443" s="74"/>
      <c r="J443" s="83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 x14ac:dyDescent="0.45">
      <c r="A444" s="74"/>
      <c r="B444" s="74"/>
      <c r="C444" s="74"/>
      <c r="D444" s="74"/>
      <c r="E444" s="37"/>
      <c r="F444" s="74"/>
      <c r="G444" s="74"/>
      <c r="H444" s="74"/>
      <c r="I444" s="74"/>
      <c r="J444" s="83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 x14ac:dyDescent="0.45">
      <c r="A445" s="74"/>
      <c r="B445" s="74"/>
      <c r="C445" s="74"/>
      <c r="D445" s="74"/>
      <c r="E445" s="37"/>
      <c r="F445" s="74"/>
      <c r="G445" s="74"/>
      <c r="H445" s="74"/>
      <c r="I445" s="74"/>
      <c r="J445" s="83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 x14ac:dyDescent="0.45">
      <c r="A446" s="74"/>
      <c r="B446" s="74"/>
      <c r="C446" s="74"/>
      <c r="D446" s="74"/>
      <c r="E446" s="37"/>
      <c r="F446" s="74"/>
      <c r="G446" s="74"/>
      <c r="H446" s="74"/>
      <c r="I446" s="74"/>
      <c r="J446" s="83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 x14ac:dyDescent="0.45">
      <c r="A447" s="74"/>
      <c r="B447" s="74"/>
      <c r="C447" s="74"/>
      <c r="D447" s="74"/>
      <c r="E447" s="37"/>
      <c r="F447" s="74"/>
      <c r="G447" s="74"/>
      <c r="H447" s="74"/>
      <c r="I447" s="74"/>
      <c r="J447" s="83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 x14ac:dyDescent="0.45">
      <c r="A448" s="74"/>
      <c r="B448" s="74"/>
      <c r="C448" s="74"/>
      <c r="D448" s="74"/>
      <c r="E448" s="37"/>
      <c r="F448" s="74"/>
      <c r="G448" s="74"/>
      <c r="H448" s="74"/>
      <c r="I448" s="74"/>
      <c r="J448" s="83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 x14ac:dyDescent="0.45">
      <c r="A449" s="74"/>
      <c r="B449" s="74"/>
      <c r="C449" s="74"/>
      <c r="D449" s="74"/>
      <c r="E449" s="37"/>
      <c r="F449" s="74"/>
      <c r="G449" s="74"/>
      <c r="H449" s="74"/>
      <c r="I449" s="74"/>
      <c r="J449" s="83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 x14ac:dyDescent="0.45">
      <c r="A450" s="74"/>
      <c r="B450" s="74"/>
      <c r="C450" s="74"/>
      <c r="D450" s="74"/>
      <c r="E450" s="37"/>
      <c r="F450" s="74"/>
      <c r="G450" s="74"/>
      <c r="H450" s="74"/>
      <c r="I450" s="74"/>
      <c r="J450" s="83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 x14ac:dyDescent="0.45">
      <c r="A451" s="74"/>
      <c r="B451" s="74"/>
      <c r="C451" s="74"/>
      <c r="D451" s="74"/>
      <c r="E451" s="37"/>
      <c r="F451" s="74"/>
      <c r="G451" s="74"/>
      <c r="H451" s="74"/>
      <c r="I451" s="74"/>
      <c r="J451" s="83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 x14ac:dyDescent="0.45">
      <c r="A452" s="74"/>
      <c r="B452" s="74"/>
      <c r="C452" s="74"/>
      <c r="D452" s="74"/>
      <c r="E452" s="37"/>
      <c r="F452" s="74"/>
      <c r="G452" s="74"/>
      <c r="H452" s="74"/>
      <c r="I452" s="74"/>
      <c r="J452" s="83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 x14ac:dyDescent="0.45">
      <c r="A453" s="74"/>
      <c r="B453" s="74"/>
      <c r="C453" s="74"/>
      <c r="D453" s="74"/>
      <c r="E453" s="37"/>
      <c r="F453" s="74"/>
      <c r="G453" s="74"/>
      <c r="H453" s="74"/>
      <c r="I453" s="74"/>
      <c r="J453" s="83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 x14ac:dyDescent="0.45">
      <c r="A454" s="74"/>
      <c r="B454" s="74"/>
      <c r="C454" s="74"/>
      <c r="D454" s="74"/>
      <c r="E454" s="37"/>
      <c r="F454" s="74"/>
      <c r="G454" s="74"/>
      <c r="H454" s="74"/>
      <c r="I454" s="74"/>
      <c r="J454" s="83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 x14ac:dyDescent="0.45">
      <c r="A455" s="74"/>
      <c r="B455" s="74"/>
      <c r="C455" s="74"/>
      <c r="D455" s="74"/>
      <c r="E455" s="37"/>
      <c r="F455" s="74"/>
      <c r="G455" s="74"/>
      <c r="H455" s="74"/>
      <c r="I455" s="74"/>
      <c r="J455" s="83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 x14ac:dyDescent="0.45">
      <c r="A456" s="74"/>
      <c r="B456" s="74"/>
      <c r="C456" s="74"/>
      <c r="D456" s="74"/>
      <c r="E456" s="37"/>
      <c r="F456" s="74"/>
      <c r="G456" s="74"/>
      <c r="H456" s="74"/>
      <c r="I456" s="74"/>
      <c r="J456" s="83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 x14ac:dyDescent="0.45">
      <c r="A457" s="74"/>
      <c r="B457" s="74"/>
      <c r="C457" s="74"/>
      <c r="D457" s="74"/>
      <c r="E457" s="37"/>
      <c r="F457" s="74"/>
      <c r="G457" s="74"/>
      <c r="H457" s="74"/>
      <c r="I457" s="74"/>
      <c r="J457" s="83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 x14ac:dyDescent="0.45">
      <c r="A458" s="74"/>
      <c r="B458" s="74"/>
      <c r="C458" s="74"/>
      <c r="D458" s="74"/>
      <c r="E458" s="37"/>
      <c r="F458" s="74"/>
      <c r="G458" s="74"/>
      <c r="H458" s="74"/>
      <c r="I458" s="74"/>
      <c r="J458" s="83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 x14ac:dyDescent="0.45">
      <c r="A459" s="74"/>
      <c r="B459" s="74"/>
      <c r="C459" s="74"/>
      <c r="D459" s="74"/>
      <c r="E459" s="37"/>
      <c r="F459" s="74"/>
      <c r="G459" s="74"/>
      <c r="H459" s="74"/>
      <c r="I459" s="74"/>
      <c r="J459" s="83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 x14ac:dyDescent="0.45">
      <c r="A460" s="74"/>
      <c r="B460" s="74"/>
      <c r="C460" s="74"/>
      <c r="D460" s="74"/>
      <c r="E460" s="37"/>
      <c r="F460" s="74"/>
      <c r="G460" s="74"/>
      <c r="H460" s="74"/>
      <c r="I460" s="74"/>
      <c r="J460" s="83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 x14ac:dyDescent="0.45">
      <c r="A461" s="74"/>
      <c r="B461" s="74"/>
      <c r="C461" s="74"/>
      <c r="D461" s="74"/>
      <c r="E461" s="37"/>
      <c r="F461" s="74"/>
      <c r="G461" s="74"/>
      <c r="H461" s="74"/>
      <c r="I461" s="74"/>
      <c r="J461" s="83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 x14ac:dyDescent="0.45">
      <c r="A462" s="74"/>
      <c r="B462" s="74"/>
      <c r="C462" s="74"/>
      <c r="D462" s="74"/>
      <c r="E462" s="37"/>
      <c r="F462" s="74"/>
      <c r="G462" s="74"/>
      <c r="H462" s="74"/>
      <c r="I462" s="74"/>
      <c r="J462" s="83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 x14ac:dyDescent="0.45">
      <c r="A463" s="74"/>
      <c r="B463" s="74"/>
      <c r="C463" s="74"/>
      <c r="D463" s="74"/>
      <c r="E463" s="37"/>
      <c r="F463" s="74"/>
      <c r="G463" s="74"/>
      <c r="H463" s="74"/>
      <c r="I463" s="74"/>
      <c r="J463" s="83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 x14ac:dyDescent="0.45">
      <c r="A464" s="74"/>
      <c r="B464" s="74"/>
      <c r="C464" s="74"/>
      <c r="D464" s="74"/>
      <c r="E464" s="37"/>
      <c r="F464" s="74"/>
      <c r="G464" s="74"/>
      <c r="H464" s="74"/>
      <c r="I464" s="74"/>
      <c r="J464" s="83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 x14ac:dyDescent="0.45">
      <c r="A465" s="74"/>
      <c r="B465" s="74"/>
      <c r="C465" s="74"/>
      <c r="D465" s="74"/>
      <c r="E465" s="37"/>
      <c r="F465" s="74"/>
      <c r="G465" s="74"/>
      <c r="H465" s="74"/>
      <c r="I465" s="74"/>
      <c r="J465" s="83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 x14ac:dyDescent="0.45">
      <c r="A466" s="74"/>
      <c r="B466" s="74"/>
      <c r="C466" s="74"/>
      <c r="D466" s="74"/>
      <c r="E466" s="37"/>
      <c r="F466" s="74"/>
      <c r="G466" s="74"/>
      <c r="H466" s="74"/>
      <c r="I466" s="74"/>
      <c r="J466" s="83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 x14ac:dyDescent="0.45">
      <c r="A467" s="74"/>
      <c r="B467" s="74"/>
      <c r="C467" s="74"/>
      <c r="D467" s="74"/>
      <c r="E467" s="37"/>
      <c r="F467" s="74"/>
      <c r="G467" s="74"/>
      <c r="H467" s="74"/>
      <c r="I467" s="74"/>
      <c r="J467" s="83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 x14ac:dyDescent="0.45">
      <c r="A468" s="74"/>
      <c r="B468" s="74"/>
      <c r="C468" s="74"/>
      <c r="D468" s="74"/>
      <c r="E468" s="37"/>
      <c r="F468" s="74"/>
      <c r="G468" s="74"/>
      <c r="H468" s="74"/>
      <c r="I468" s="74"/>
      <c r="J468" s="83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 x14ac:dyDescent="0.45">
      <c r="A469" s="74"/>
      <c r="B469" s="74"/>
      <c r="C469" s="74"/>
      <c r="D469" s="74"/>
      <c r="E469" s="37"/>
      <c r="F469" s="74"/>
      <c r="G469" s="74"/>
      <c r="H469" s="74"/>
      <c r="I469" s="74"/>
      <c r="J469" s="83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 x14ac:dyDescent="0.45">
      <c r="A470" s="74"/>
      <c r="B470" s="74"/>
      <c r="C470" s="74"/>
      <c r="D470" s="74"/>
      <c r="E470" s="37"/>
      <c r="F470" s="74"/>
      <c r="G470" s="74"/>
      <c r="H470" s="74"/>
      <c r="I470" s="74"/>
      <c r="J470" s="83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 x14ac:dyDescent="0.45">
      <c r="A471" s="74"/>
      <c r="B471" s="74"/>
      <c r="C471" s="74"/>
      <c r="D471" s="74"/>
      <c r="E471" s="37"/>
      <c r="F471" s="74"/>
      <c r="G471" s="74"/>
      <c r="H471" s="74"/>
      <c r="I471" s="74"/>
      <c r="J471" s="83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 x14ac:dyDescent="0.45">
      <c r="A472" s="74"/>
      <c r="B472" s="74"/>
      <c r="C472" s="74"/>
      <c r="D472" s="74"/>
      <c r="E472" s="37"/>
      <c r="F472" s="74"/>
      <c r="G472" s="74"/>
      <c r="H472" s="74"/>
      <c r="I472" s="74"/>
      <c r="J472" s="83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 x14ac:dyDescent="0.45">
      <c r="A473" s="74"/>
      <c r="B473" s="74"/>
      <c r="C473" s="74"/>
      <c r="D473" s="74"/>
      <c r="E473" s="37"/>
      <c r="F473" s="74"/>
      <c r="G473" s="74"/>
      <c r="H473" s="74"/>
      <c r="I473" s="74"/>
      <c r="J473" s="83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 x14ac:dyDescent="0.45">
      <c r="A474" s="74"/>
      <c r="B474" s="74"/>
      <c r="C474" s="74"/>
      <c r="D474" s="74"/>
      <c r="E474" s="37"/>
      <c r="F474" s="74"/>
      <c r="G474" s="74"/>
      <c r="H474" s="74"/>
      <c r="I474" s="74"/>
      <c r="J474" s="83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 x14ac:dyDescent="0.45">
      <c r="A475" s="74"/>
      <c r="B475" s="74"/>
      <c r="C475" s="74"/>
      <c r="D475" s="74"/>
      <c r="E475" s="37"/>
      <c r="F475" s="74"/>
      <c r="G475" s="74"/>
      <c r="H475" s="74"/>
      <c r="I475" s="74"/>
      <c r="J475" s="83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 x14ac:dyDescent="0.45">
      <c r="A476" s="74"/>
      <c r="B476" s="74"/>
      <c r="C476" s="74"/>
      <c r="D476" s="74"/>
      <c r="E476" s="37"/>
      <c r="F476" s="74"/>
      <c r="G476" s="74"/>
      <c r="H476" s="74"/>
      <c r="I476" s="74"/>
      <c r="J476" s="83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 x14ac:dyDescent="0.45">
      <c r="A477" s="74"/>
      <c r="B477" s="74"/>
      <c r="C477" s="74"/>
      <c r="D477" s="74"/>
      <c r="E477" s="37"/>
      <c r="F477" s="74"/>
      <c r="G477" s="74"/>
      <c r="H477" s="74"/>
      <c r="I477" s="74"/>
      <c r="J477" s="83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 x14ac:dyDescent="0.45">
      <c r="A478" s="74"/>
      <c r="B478" s="74"/>
      <c r="C478" s="74"/>
      <c r="D478" s="74"/>
      <c r="E478" s="37"/>
      <c r="F478" s="74"/>
      <c r="G478" s="74"/>
      <c r="H478" s="74"/>
      <c r="I478" s="74"/>
      <c r="J478" s="83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 x14ac:dyDescent="0.45">
      <c r="A479" s="74"/>
      <c r="B479" s="74"/>
      <c r="C479" s="74"/>
      <c r="D479" s="74"/>
      <c r="E479" s="37"/>
      <c r="F479" s="74"/>
      <c r="G479" s="74"/>
      <c r="H479" s="74"/>
      <c r="I479" s="74"/>
      <c r="J479" s="83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 x14ac:dyDescent="0.45">
      <c r="A480" s="74"/>
      <c r="B480" s="74"/>
      <c r="C480" s="74"/>
      <c r="D480" s="74"/>
      <c r="E480" s="37"/>
      <c r="F480" s="74"/>
      <c r="G480" s="74"/>
      <c r="H480" s="74"/>
      <c r="I480" s="74"/>
      <c r="J480" s="83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 x14ac:dyDescent="0.45">
      <c r="A481" s="74"/>
      <c r="B481" s="74"/>
      <c r="C481" s="74"/>
      <c r="D481" s="74"/>
      <c r="E481" s="37"/>
      <c r="F481" s="74"/>
      <c r="G481" s="74"/>
      <c r="H481" s="74"/>
      <c r="I481" s="74"/>
      <c r="J481" s="83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 x14ac:dyDescent="0.45">
      <c r="A482" s="74"/>
      <c r="B482" s="74"/>
      <c r="C482" s="74"/>
      <c r="D482" s="74"/>
      <c r="E482" s="37"/>
      <c r="F482" s="74"/>
      <c r="G482" s="74"/>
      <c r="H482" s="74"/>
      <c r="I482" s="74"/>
      <c r="J482" s="83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 x14ac:dyDescent="0.45">
      <c r="A483" s="74"/>
      <c r="B483" s="74"/>
      <c r="C483" s="74"/>
      <c r="D483" s="74"/>
      <c r="E483" s="37"/>
      <c r="F483" s="74"/>
      <c r="G483" s="74"/>
      <c r="H483" s="74"/>
      <c r="I483" s="74"/>
      <c r="J483" s="83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 x14ac:dyDescent="0.45">
      <c r="A484" s="74"/>
      <c r="B484" s="74"/>
      <c r="C484" s="74"/>
      <c r="D484" s="74"/>
      <c r="E484" s="37"/>
      <c r="F484" s="74"/>
      <c r="G484" s="74"/>
      <c r="H484" s="74"/>
      <c r="I484" s="74"/>
      <c r="J484" s="83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 x14ac:dyDescent="0.45">
      <c r="A485" s="74"/>
      <c r="B485" s="74"/>
      <c r="C485" s="74"/>
      <c r="D485" s="74"/>
      <c r="E485" s="37"/>
      <c r="F485" s="74"/>
      <c r="G485" s="74"/>
      <c r="H485" s="74"/>
      <c r="I485" s="74"/>
      <c r="J485" s="83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 x14ac:dyDescent="0.45">
      <c r="A486" s="74"/>
      <c r="B486" s="74"/>
      <c r="C486" s="74"/>
      <c r="D486" s="74"/>
      <c r="E486" s="37"/>
      <c r="F486" s="74"/>
      <c r="G486" s="74"/>
      <c r="H486" s="74"/>
      <c r="I486" s="74"/>
      <c r="J486" s="83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 x14ac:dyDescent="0.45">
      <c r="A487" s="74"/>
      <c r="B487" s="74"/>
      <c r="C487" s="74"/>
      <c r="D487" s="74"/>
      <c r="E487" s="37"/>
      <c r="F487" s="74"/>
      <c r="G487" s="74"/>
      <c r="H487" s="74"/>
      <c r="I487" s="74"/>
      <c r="J487" s="83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 x14ac:dyDescent="0.45">
      <c r="A488" s="74"/>
      <c r="B488" s="74"/>
      <c r="C488" s="74"/>
      <c r="D488" s="74"/>
      <c r="E488" s="37"/>
      <c r="F488" s="74"/>
      <c r="G488" s="74"/>
      <c r="H488" s="74"/>
      <c r="I488" s="74"/>
      <c r="J488" s="83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 x14ac:dyDescent="0.45">
      <c r="A489" s="74"/>
      <c r="B489" s="74"/>
      <c r="C489" s="74"/>
      <c r="D489" s="74"/>
      <c r="E489" s="37"/>
      <c r="F489" s="74"/>
      <c r="G489" s="74"/>
      <c r="H489" s="74"/>
      <c r="I489" s="74"/>
      <c r="J489" s="83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 x14ac:dyDescent="0.45">
      <c r="A490" s="74"/>
      <c r="B490" s="74"/>
      <c r="C490" s="74"/>
      <c r="D490" s="74"/>
      <c r="E490" s="37"/>
      <c r="F490" s="74"/>
      <c r="G490" s="74"/>
      <c r="H490" s="74"/>
      <c r="I490" s="74"/>
      <c r="J490" s="83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 x14ac:dyDescent="0.45">
      <c r="A491" s="74"/>
      <c r="B491" s="74"/>
      <c r="C491" s="74"/>
      <c r="D491" s="74"/>
      <c r="E491" s="37"/>
      <c r="F491" s="74"/>
      <c r="G491" s="74"/>
      <c r="H491" s="74"/>
      <c r="I491" s="74"/>
      <c r="J491" s="83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 x14ac:dyDescent="0.45">
      <c r="A492" s="74"/>
      <c r="B492" s="74"/>
      <c r="C492" s="74"/>
      <c r="D492" s="74"/>
      <c r="E492" s="37"/>
      <c r="F492" s="74"/>
      <c r="G492" s="74"/>
      <c r="H492" s="74"/>
      <c r="I492" s="74"/>
      <c r="J492" s="83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 x14ac:dyDescent="0.45">
      <c r="A493" s="74"/>
      <c r="B493" s="74"/>
      <c r="C493" s="74"/>
      <c r="D493" s="74"/>
      <c r="E493" s="37"/>
      <c r="F493" s="74"/>
      <c r="G493" s="74"/>
      <c r="H493" s="74"/>
      <c r="I493" s="74"/>
      <c r="J493" s="83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 x14ac:dyDescent="0.45">
      <c r="A494" s="74"/>
      <c r="B494" s="74"/>
      <c r="C494" s="74"/>
      <c r="D494" s="74"/>
      <c r="E494" s="37"/>
      <c r="F494" s="74"/>
      <c r="G494" s="74"/>
      <c r="H494" s="74"/>
      <c r="I494" s="74"/>
      <c r="J494" s="83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 x14ac:dyDescent="0.45">
      <c r="A495" s="74"/>
      <c r="B495" s="74"/>
      <c r="C495" s="74"/>
      <c r="D495" s="74"/>
      <c r="E495" s="37"/>
      <c r="F495" s="74"/>
      <c r="G495" s="74"/>
      <c r="H495" s="74"/>
      <c r="I495" s="74"/>
      <c r="J495" s="83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 x14ac:dyDescent="0.45">
      <c r="A496" s="74"/>
      <c r="B496" s="74"/>
      <c r="C496" s="74"/>
      <c r="D496" s="74"/>
      <c r="E496" s="37"/>
      <c r="F496" s="74"/>
      <c r="G496" s="74"/>
      <c r="H496" s="74"/>
      <c r="I496" s="74"/>
      <c r="J496" s="83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 x14ac:dyDescent="0.45">
      <c r="A497" s="74"/>
      <c r="B497" s="74"/>
      <c r="C497" s="74"/>
      <c r="D497" s="74"/>
      <c r="E497" s="37"/>
      <c r="F497" s="74"/>
      <c r="G497" s="74"/>
      <c r="H497" s="74"/>
      <c r="I497" s="74"/>
      <c r="J497" s="83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 x14ac:dyDescent="0.45">
      <c r="A498" s="74"/>
      <c r="B498" s="74"/>
      <c r="C498" s="74"/>
      <c r="D498" s="74"/>
      <c r="E498" s="37"/>
      <c r="F498" s="74"/>
      <c r="G498" s="74"/>
      <c r="H498" s="74"/>
      <c r="I498" s="74"/>
      <c r="J498" s="83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 x14ac:dyDescent="0.45">
      <c r="A499" s="74"/>
      <c r="B499" s="74"/>
      <c r="C499" s="74"/>
      <c r="D499" s="74"/>
      <c r="E499" s="37"/>
      <c r="F499" s="74"/>
      <c r="G499" s="74"/>
      <c r="H499" s="74"/>
      <c r="I499" s="74"/>
      <c r="J499" s="83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 x14ac:dyDescent="0.45">
      <c r="A500" s="74"/>
      <c r="B500" s="74"/>
      <c r="C500" s="74"/>
      <c r="D500" s="74"/>
      <c r="E500" s="37"/>
      <c r="F500" s="74"/>
      <c r="G500" s="74"/>
      <c r="H500" s="74"/>
      <c r="I500" s="74"/>
      <c r="J500" s="83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 x14ac:dyDescent="0.45">
      <c r="A501" s="74"/>
      <c r="B501" s="74"/>
      <c r="C501" s="74"/>
      <c r="D501" s="74"/>
      <c r="E501" s="37"/>
      <c r="F501" s="74"/>
      <c r="G501" s="74"/>
      <c r="H501" s="74"/>
      <c r="I501" s="74"/>
      <c r="J501" s="83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 x14ac:dyDescent="0.45">
      <c r="A502" s="74"/>
      <c r="B502" s="74"/>
      <c r="C502" s="74"/>
      <c r="D502" s="74"/>
      <c r="E502" s="37"/>
      <c r="F502" s="74"/>
      <c r="G502" s="74"/>
      <c r="H502" s="74"/>
      <c r="I502" s="74"/>
      <c r="J502" s="83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 x14ac:dyDescent="0.45">
      <c r="A503" s="74"/>
      <c r="B503" s="74"/>
      <c r="C503" s="74"/>
      <c r="D503" s="74"/>
      <c r="E503" s="37"/>
      <c r="F503" s="74"/>
      <c r="G503" s="74"/>
      <c r="H503" s="74"/>
      <c r="I503" s="74"/>
      <c r="J503" s="83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 x14ac:dyDescent="0.45">
      <c r="A504" s="74"/>
      <c r="B504" s="74"/>
      <c r="C504" s="74"/>
      <c r="D504" s="74"/>
      <c r="E504" s="37"/>
      <c r="F504" s="74"/>
      <c r="G504" s="74"/>
      <c r="H504" s="74"/>
      <c r="I504" s="74"/>
      <c r="J504" s="83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 x14ac:dyDescent="0.45">
      <c r="A505" s="74"/>
      <c r="B505" s="74"/>
      <c r="C505" s="74"/>
      <c r="D505" s="74"/>
      <c r="E505" s="37"/>
      <c r="F505" s="74"/>
      <c r="G505" s="74"/>
      <c r="H505" s="74"/>
      <c r="I505" s="74"/>
      <c r="J505" s="83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 x14ac:dyDescent="0.45">
      <c r="A506" s="74"/>
      <c r="B506" s="74"/>
      <c r="C506" s="74"/>
      <c r="D506" s="74"/>
      <c r="E506" s="37"/>
      <c r="F506" s="74"/>
      <c r="G506" s="74"/>
      <c r="H506" s="74"/>
      <c r="I506" s="74"/>
      <c r="J506" s="83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 x14ac:dyDescent="0.45">
      <c r="A507" s="74"/>
      <c r="B507" s="74"/>
      <c r="C507" s="74"/>
      <c r="D507" s="74"/>
      <c r="E507" s="37"/>
      <c r="F507" s="74"/>
      <c r="G507" s="74"/>
      <c r="H507" s="74"/>
      <c r="I507" s="74"/>
      <c r="J507" s="83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 x14ac:dyDescent="0.45">
      <c r="A508" s="74"/>
      <c r="B508" s="74"/>
      <c r="C508" s="74"/>
      <c r="D508" s="74"/>
      <c r="E508" s="37"/>
      <c r="F508" s="74"/>
      <c r="G508" s="74"/>
      <c r="H508" s="74"/>
      <c r="I508" s="74"/>
      <c r="J508" s="83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 x14ac:dyDescent="0.45">
      <c r="A509" s="74"/>
      <c r="B509" s="74"/>
      <c r="C509" s="74"/>
      <c r="D509" s="74"/>
      <c r="E509" s="37"/>
      <c r="F509" s="74"/>
      <c r="G509" s="74"/>
      <c r="H509" s="74"/>
      <c r="I509" s="74"/>
      <c r="J509" s="83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 x14ac:dyDescent="0.45">
      <c r="A510" s="74"/>
      <c r="B510" s="74"/>
      <c r="C510" s="74"/>
      <c r="D510" s="74"/>
      <c r="E510" s="37"/>
      <c r="F510" s="74"/>
      <c r="G510" s="74"/>
      <c r="H510" s="74"/>
      <c r="I510" s="74"/>
      <c r="J510" s="83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 x14ac:dyDescent="0.45">
      <c r="A511" s="74"/>
      <c r="B511" s="74"/>
      <c r="C511" s="74"/>
      <c r="D511" s="74"/>
      <c r="E511" s="37"/>
      <c r="F511" s="74"/>
      <c r="G511" s="74"/>
      <c r="H511" s="74"/>
      <c r="I511" s="74"/>
      <c r="J511" s="83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 x14ac:dyDescent="0.45">
      <c r="A512" s="74"/>
      <c r="B512" s="74"/>
      <c r="C512" s="74"/>
      <c r="D512" s="74"/>
      <c r="E512" s="37"/>
      <c r="F512" s="74"/>
      <c r="G512" s="74"/>
      <c r="H512" s="74"/>
      <c r="I512" s="74"/>
      <c r="J512" s="83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 x14ac:dyDescent="0.45">
      <c r="A513" s="74"/>
      <c r="B513" s="74"/>
      <c r="C513" s="74"/>
      <c r="D513" s="74"/>
      <c r="E513" s="37"/>
      <c r="F513" s="74"/>
      <c r="G513" s="74"/>
      <c r="H513" s="74"/>
      <c r="I513" s="74"/>
      <c r="J513" s="83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 x14ac:dyDescent="0.45">
      <c r="A514" s="74"/>
      <c r="B514" s="74"/>
      <c r="C514" s="74"/>
      <c r="D514" s="74"/>
      <c r="E514" s="37"/>
      <c r="F514" s="74"/>
      <c r="G514" s="74"/>
      <c r="H514" s="74"/>
      <c r="I514" s="74"/>
      <c r="J514" s="83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 x14ac:dyDescent="0.45">
      <c r="A515" s="74"/>
      <c r="B515" s="74"/>
      <c r="C515" s="74"/>
      <c r="D515" s="74"/>
      <c r="E515" s="37"/>
      <c r="F515" s="74"/>
      <c r="G515" s="74"/>
      <c r="H515" s="74"/>
      <c r="I515" s="74"/>
      <c r="J515" s="83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 x14ac:dyDescent="0.45">
      <c r="A516" s="74"/>
      <c r="B516" s="74"/>
      <c r="C516" s="74"/>
      <c r="D516" s="74"/>
      <c r="E516" s="37"/>
      <c r="F516" s="74"/>
      <c r="G516" s="74"/>
      <c r="H516" s="74"/>
      <c r="I516" s="74"/>
      <c r="J516" s="83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 x14ac:dyDescent="0.45">
      <c r="A517" s="74"/>
      <c r="B517" s="74"/>
      <c r="C517" s="74"/>
      <c r="D517" s="74"/>
      <c r="E517" s="37"/>
      <c r="F517" s="74"/>
      <c r="G517" s="74"/>
      <c r="H517" s="74"/>
      <c r="I517" s="74"/>
      <c r="J517" s="83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 x14ac:dyDescent="0.45">
      <c r="A518" s="74"/>
      <c r="B518" s="74"/>
      <c r="C518" s="74"/>
      <c r="D518" s="74"/>
      <c r="E518" s="37"/>
      <c r="F518" s="74"/>
      <c r="G518" s="74"/>
      <c r="H518" s="74"/>
      <c r="I518" s="74"/>
      <c r="J518" s="83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 x14ac:dyDescent="0.45">
      <c r="A519" s="74"/>
      <c r="B519" s="74"/>
      <c r="C519" s="74"/>
      <c r="D519" s="74"/>
      <c r="E519" s="37"/>
      <c r="F519" s="74"/>
      <c r="G519" s="74"/>
      <c r="H519" s="74"/>
      <c r="I519" s="74"/>
      <c r="J519" s="83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 x14ac:dyDescent="0.45">
      <c r="A520" s="74"/>
      <c r="B520" s="74"/>
      <c r="C520" s="74"/>
      <c r="D520" s="74"/>
      <c r="E520" s="37"/>
      <c r="F520" s="74"/>
      <c r="G520" s="74"/>
      <c r="H520" s="74"/>
      <c r="I520" s="74"/>
      <c r="J520" s="83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 x14ac:dyDescent="0.45">
      <c r="A521" s="74"/>
      <c r="B521" s="74"/>
      <c r="C521" s="74"/>
      <c r="D521" s="74"/>
      <c r="E521" s="37"/>
      <c r="F521" s="74"/>
      <c r="G521" s="74"/>
      <c r="H521" s="74"/>
      <c r="I521" s="74"/>
      <c r="J521" s="83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 x14ac:dyDescent="0.45">
      <c r="A522" s="74"/>
      <c r="B522" s="74"/>
      <c r="C522" s="74"/>
      <c r="D522" s="74"/>
      <c r="E522" s="37"/>
      <c r="F522" s="74"/>
      <c r="G522" s="74"/>
      <c r="H522" s="74"/>
      <c r="I522" s="74"/>
      <c r="J522" s="83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 x14ac:dyDescent="0.45">
      <c r="A523" s="74"/>
      <c r="B523" s="74"/>
      <c r="C523" s="74"/>
      <c r="D523" s="74"/>
      <c r="E523" s="37"/>
      <c r="F523" s="74"/>
      <c r="G523" s="74"/>
      <c r="H523" s="74"/>
      <c r="I523" s="74"/>
      <c r="J523" s="83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 x14ac:dyDescent="0.45">
      <c r="A524" s="74"/>
      <c r="B524" s="74"/>
      <c r="C524" s="74"/>
      <c r="D524" s="74"/>
      <c r="E524" s="37"/>
      <c r="F524" s="74"/>
      <c r="G524" s="74"/>
      <c r="H524" s="74"/>
      <c r="I524" s="74"/>
      <c r="J524" s="83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 x14ac:dyDescent="0.45">
      <c r="A525" s="74"/>
      <c r="B525" s="74"/>
      <c r="C525" s="74"/>
      <c r="D525" s="74"/>
      <c r="E525" s="37"/>
      <c r="F525" s="74"/>
      <c r="G525" s="74"/>
      <c r="H525" s="74"/>
      <c r="I525" s="74"/>
      <c r="J525" s="83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 x14ac:dyDescent="0.45">
      <c r="A526" s="74"/>
      <c r="B526" s="74"/>
      <c r="C526" s="74"/>
      <c r="D526" s="74"/>
      <c r="E526" s="37"/>
      <c r="F526" s="74"/>
      <c r="G526" s="74"/>
      <c r="H526" s="74"/>
      <c r="I526" s="74"/>
      <c r="J526" s="83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 x14ac:dyDescent="0.45">
      <c r="A527" s="74"/>
      <c r="B527" s="74"/>
      <c r="C527" s="74"/>
      <c r="D527" s="74"/>
      <c r="E527" s="37"/>
      <c r="F527" s="74"/>
      <c r="G527" s="74"/>
      <c r="H527" s="74"/>
      <c r="I527" s="74"/>
      <c r="J527" s="83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 x14ac:dyDescent="0.45">
      <c r="A528" s="74"/>
      <c r="B528" s="74"/>
      <c r="C528" s="74"/>
      <c r="D528" s="74"/>
      <c r="E528" s="37"/>
      <c r="F528" s="74"/>
      <c r="G528" s="74"/>
      <c r="H528" s="74"/>
      <c r="I528" s="74"/>
      <c r="J528" s="83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 x14ac:dyDescent="0.45">
      <c r="A529" s="74"/>
      <c r="B529" s="74"/>
      <c r="C529" s="74"/>
      <c r="D529" s="74"/>
      <c r="E529" s="37"/>
      <c r="F529" s="74"/>
      <c r="G529" s="74"/>
      <c r="H529" s="74"/>
      <c r="I529" s="74"/>
      <c r="J529" s="83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 x14ac:dyDescent="0.45">
      <c r="A530" s="74"/>
      <c r="B530" s="74"/>
      <c r="C530" s="74"/>
      <c r="D530" s="74"/>
      <c r="E530" s="37"/>
      <c r="F530" s="74"/>
      <c r="G530" s="74"/>
      <c r="H530" s="74"/>
      <c r="I530" s="74"/>
      <c r="J530" s="83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 x14ac:dyDescent="0.45">
      <c r="A531" s="74"/>
      <c r="B531" s="74"/>
      <c r="C531" s="74"/>
      <c r="D531" s="74"/>
      <c r="E531" s="37"/>
      <c r="F531" s="74"/>
      <c r="G531" s="74"/>
      <c r="H531" s="74"/>
      <c r="I531" s="74"/>
      <c r="J531" s="83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 x14ac:dyDescent="0.45">
      <c r="A532" s="74"/>
      <c r="B532" s="74"/>
      <c r="C532" s="74"/>
      <c r="D532" s="74"/>
      <c r="E532" s="37"/>
      <c r="F532" s="74"/>
      <c r="G532" s="74"/>
      <c r="H532" s="74"/>
      <c r="I532" s="74"/>
      <c r="J532" s="83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 x14ac:dyDescent="0.45">
      <c r="A533" s="74"/>
      <c r="B533" s="74"/>
      <c r="C533" s="74"/>
      <c r="D533" s="74"/>
      <c r="E533" s="37"/>
      <c r="F533" s="74"/>
      <c r="G533" s="74"/>
      <c r="H533" s="74"/>
      <c r="I533" s="74"/>
      <c r="J533" s="83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 x14ac:dyDescent="0.45">
      <c r="A534" s="74"/>
      <c r="B534" s="74"/>
      <c r="C534" s="74"/>
      <c r="D534" s="74"/>
      <c r="E534" s="37"/>
      <c r="F534" s="74"/>
      <c r="G534" s="74"/>
      <c r="H534" s="74"/>
      <c r="I534" s="74"/>
      <c r="J534" s="83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 x14ac:dyDescent="0.45">
      <c r="A535" s="74"/>
      <c r="B535" s="74"/>
      <c r="C535" s="74"/>
      <c r="D535" s="74"/>
      <c r="E535" s="37"/>
      <c r="F535" s="74"/>
      <c r="G535" s="74"/>
      <c r="H535" s="74"/>
      <c r="I535" s="74"/>
      <c r="J535" s="83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 x14ac:dyDescent="0.45">
      <c r="A536" s="74"/>
      <c r="B536" s="74"/>
      <c r="C536" s="74"/>
      <c r="D536" s="74"/>
      <c r="E536" s="37"/>
      <c r="F536" s="74"/>
      <c r="G536" s="74"/>
      <c r="H536" s="74"/>
      <c r="I536" s="74"/>
      <c r="J536" s="83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 x14ac:dyDescent="0.45">
      <c r="A537" s="74"/>
      <c r="B537" s="74"/>
      <c r="C537" s="74"/>
      <c r="D537" s="74"/>
      <c r="E537" s="37"/>
      <c r="F537" s="74"/>
      <c r="G537" s="74"/>
      <c r="H537" s="74"/>
      <c r="I537" s="74"/>
      <c r="J537" s="83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 x14ac:dyDescent="0.45">
      <c r="A538" s="74"/>
      <c r="B538" s="74"/>
      <c r="C538" s="74"/>
      <c r="D538" s="74"/>
      <c r="E538" s="37"/>
      <c r="F538" s="74"/>
      <c r="G538" s="74"/>
      <c r="H538" s="74"/>
      <c r="I538" s="74"/>
      <c r="J538" s="83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 x14ac:dyDescent="0.45">
      <c r="A539" s="74"/>
      <c r="B539" s="74"/>
      <c r="C539" s="74"/>
      <c r="D539" s="74"/>
      <c r="E539" s="37"/>
      <c r="F539" s="74"/>
      <c r="G539" s="74"/>
      <c r="H539" s="74"/>
      <c r="I539" s="74"/>
      <c r="J539" s="83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 x14ac:dyDescent="0.45">
      <c r="A540" s="74"/>
      <c r="B540" s="74"/>
      <c r="C540" s="74"/>
      <c r="D540" s="74"/>
      <c r="E540" s="37"/>
      <c r="F540" s="74"/>
      <c r="G540" s="74"/>
      <c r="H540" s="74"/>
      <c r="I540" s="74"/>
      <c r="J540" s="83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 x14ac:dyDescent="0.45">
      <c r="A541" s="74"/>
      <c r="B541" s="74"/>
      <c r="C541" s="74"/>
      <c r="D541" s="74"/>
      <c r="E541" s="37"/>
      <c r="F541" s="74"/>
      <c r="G541" s="74"/>
      <c r="H541" s="74"/>
      <c r="I541" s="74"/>
      <c r="J541" s="83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 x14ac:dyDescent="0.45">
      <c r="A542" s="74"/>
      <c r="B542" s="74"/>
      <c r="C542" s="74"/>
      <c r="D542" s="74"/>
      <c r="E542" s="37"/>
      <c r="F542" s="74"/>
      <c r="G542" s="74"/>
      <c r="H542" s="74"/>
      <c r="I542" s="74"/>
      <c r="J542" s="83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 x14ac:dyDescent="0.45">
      <c r="A543" s="74"/>
      <c r="B543" s="74"/>
      <c r="C543" s="74"/>
      <c r="D543" s="74"/>
      <c r="E543" s="37"/>
      <c r="F543" s="74"/>
      <c r="G543" s="74"/>
      <c r="H543" s="74"/>
      <c r="I543" s="74"/>
      <c r="J543" s="83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 x14ac:dyDescent="0.45">
      <c r="A544" s="74"/>
      <c r="B544" s="74"/>
      <c r="C544" s="74"/>
      <c r="D544" s="74"/>
      <c r="E544" s="37"/>
      <c r="F544" s="74"/>
      <c r="G544" s="74"/>
      <c r="H544" s="74"/>
      <c r="I544" s="74"/>
      <c r="J544" s="83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 x14ac:dyDescent="0.45">
      <c r="A545" s="74"/>
      <c r="B545" s="74"/>
      <c r="C545" s="74"/>
      <c r="D545" s="74"/>
      <c r="E545" s="37"/>
      <c r="F545" s="74"/>
      <c r="G545" s="74"/>
      <c r="H545" s="74"/>
      <c r="I545" s="74"/>
      <c r="J545" s="83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 x14ac:dyDescent="0.45">
      <c r="A546" s="74"/>
      <c r="B546" s="74"/>
      <c r="C546" s="74"/>
      <c r="D546" s="74"/>
      <c r="E546" s="37"/>
      <c r="F546" s="74"/>
      <c r="G546" s="74"/>
      <c r="H546" s="74"/>
      <c r="I546" s="74"/>
      <c r="J546" s="83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 x14ac:dyDescent="0.45">
      <c r="A547" s="74"/>
      <c r="B547" s="74"/>
      <c r="C547" s="74"/>
      <c r="D547" s="74"/>
      <c r="E547" s="37"/>
      <c r="F547" s="74"/>
      <c r="G547" s="74"/>
      <c r="H547" s="74"/>
      <c r="I547" s="74"/>
      <c r="J547" s="83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 x14ac:dyDescent="0.45">
      <c r="A548" s="74"/>
      <c r="B548" s="74"/>
      <c r="C548" s="74"/>
      <c r="D548" s="74"/>
      <c r="E548" s="37"/>
      <c r="F548" s="74"/>
      <c r="G548" s="74"/>
      <c r="H548" s="74"/>
      <c r="I548" s="74"/>
      <c r="J548" s="83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 x14ac:dyDescent="0.45">
      <c r="A549" s="74"/>
      <c r="B549" s="74"/>
      <c r="C549" s="74"/>
      <c r="D549" s="74"/>
      <c r="E549" s="37"/>
      <c r="F549" s="74"/>
      <c r="G549" s="74"/>
      <c r="H549" s="74"/>
      <c r="I549" s="74"/>
      <c r="J549" s="83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 x14ac:dyDescent="0.45">
      <c r="A550" s="74"/>
      <c r="B550" s="74"/>
      <c r="C550" s="74"/>
      <c r="D550" s="74"/>
      <c r="E550" s="37"/>
      <c r="F550" s="74"/>
      <c r="G550" s="74"/>
      <c r="H550" s="74"/>
      <c r="I550" s="74"/>
      <c r="J550" s="83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 x14ac:dyDescent="0.45">
      <c r="A551" s="74"/>
      <c r="B551" s="74"/>
      <c r="C551" s="74"/>
      <c r="D551" s="74"/>
      <c r="E551" s="37"/>
      <c r="F551" s="74"/>
      <c r="G551" s="74"/>
      <c r="H551" s="74"/>
      <c r="I551" s="74"/>
      <c r="J551" s="83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 x14ac:dyDescent="0.45">
      <c r="A552" s="74"/>
      <c r="B552" s="74"/>
      <c r="C552" s="74"/>
      <c r="D552" s="74"/>
      <c r="E552" s="37"/>
      <c r="F552" s="74"/>
      <c r="G552" s="74"/>
      <c r="H552" s="74"/>
      <c r="I552" s="74"/>
      <c r="J552" s="83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 x14ac:dyDescent="0.45">
      <c r="A553" s="74"/>
      <c r="B553" s="74"/>
      <c r="C553" s="74"/>
      <c r="D553" s="74"/>
      <c r="E553" s="37"/>
      <c r="F553" s="74"/>
      <c r="G553" s="74"/>
      <c r="H553" s="74"/>
      <c r="I553" s="74"/>
      <c r="J553" s="83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 x14ac:dyDescent="0.45">
      <c r="A554" s="74"/>
      <c r="B554" s="74"/>
      <c r="C554" s="74"/>
      <c r="D554" s="74"/>
      <c r="E554" s="37"/>
      <c r="F554" s="74"/>
      <c r="G554" s="74"/>
      <c r="H554" s="74"/>
      <c r="I554" s="74"/>
      <c r="J554" s="83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 x14ac:dyDescent="0.45">
      <c r="A555" s="74"/>
      <c r="B555" s="74"/>
      <c r="C555" s="74"/>
      <c r="D555" s="74"/>
      <c r="E555" s="37"/>
      <c r="F555" s="74"/>
      <c r="G555" s="74"/>
      <c r="H555" s="74"/>
      <c r="I555" s="74"/>
      <c r="J555" s="83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 x14ac:dyDescent="0.45">
      <c r="A556" s="74"/>
      <c r="B556" s="74"/>
      <c r="C556" s="74"/>
      <c r="D556" s="74"/>
      <c r="E556" s="37"/>
      <c r="F556" s="74"/>
      <c r="G556" s="74"/>
      <c r="H556" s="74"/>
      <c r="I556" s="74"/>
      <c r="J556" s="83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 x14ac:dyDescent="0.45">
      <c r="A557" s="74"/>
      <c r="B557" s="74"/>
      <c r="C557" s="74"/>
      <c r="D557" s="74"/>
      <c r="E557" s="37"/>
      <c r="F557" s="74"/>
      <c r="G557" s="74"/>
      <c r="H557" s="74"/>
      <c r="I557" s="74"/>
      <c r="J557" s="83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 x14ac:dyDescent="0.45">
      <c r="A558" s="74"/>
      <c r="B558" s="74"/>
      <c r="C558" s="74"/>
      <c r="D558" s="74"/>
      <c r="E558" s="37"/>
      <c r="F558" s="74"/>
      <c r="G558" s="74"/>
      <c r="H558" s="74"/>
      <c r="I558" s="74"/>
      <c r="J558" s="83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 x14ac:dyDescent="0.45">
      <c r="A559" s="74"/>
      <c r="B559" s="74"/>
      <c r="C559" s="74"/>
      <c r="D559" s="74"/>
      <c r="E559" s="37"/>
      <c r="F559" s="74"/>
      <c r="G559" s="74"/>
      <c r="H559" s="74"/>
      <c r="I559" s="74"/>
      <c r="J559" s="83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 x14ac:dyDescent="0.45">
      <c r="A560" s="74"/>
      <c r="B560" s="74"/>
      <c r="C560" s="74"/>
      <c r="D560" s="74"/>
      <c r="E560" s="37"/>
      <c r="F560" s="74"/>
      <c r="G560" s="74"/>
      <c r="H560" s="74"/>
      <c r="I560" s="74"/>
      <c r="J560" s="83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 x14ac:dyDescent="0.45">
      <c r="A561" s="74"/>
      <c r="B561" s="74"/>
      <c r="C561" s="74"/>
      <c r="D561" s="74"/>
      <c r="E561" s="37"/>
      <c r="F561" s="74"/>
      <c r="G561" s="74"/>
      <c r="H561" s="74"/>
      <c r="I561" s="74"/>
      <c r="J561" s="83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 x14ac:dyDescent="0.45">
      <c r="A562" s="74"/>
      <c r="B562" s="74"/>
      <c r="C562" s="74"/>
      <c r="D562" s="74"/>
      <c r="E562" s="37"/>
      <c r="F562" s="74"/>
      <c r="G562" s="74"/>
      <c r="H562" s="74"/>
      <c r="I562" s="74"/>
      <c r="J562" s="83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 x14ac:dyDescent="0.45">
      <c r="A563" s="74"/>
      <c r="B563" s="74"/>
      <c r="C563" s="74"/>
      <c r="D563" s="74"/>
      <c r="E563" s="37"/>
      <c r="F563" s="74"/>
      <c r="G563" s="74"/>
      <c r="H563" s="74"/>
      <c r="I563" s="74"/>
      <c r="J563" s="83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 x14ac:dyDescent="0.45">
      <c r="A564" s="74"/>
      <c r="B564" s="74"/>
      <c r="C564" s="74"/>
      <c r="D564" s="74"/>
      <c r="E564" s="37"/>
      <c r="F564" s="74"/>
      <c r="G564" s="74"/>
      <c r="H564" s="74"/>
      <c r="I564" s="74"/>
      <c r="J564" s="83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 x14ac:dyDescent="0.45">
      <c r="A565" s="74"/>
      <c r="B565" s="74"/>
      <c r="C565" s="74"/>
      <c r="D565" s="74"/>
      <c r="E565" s="37"/>
      <c r="F565" s="74"/>
      <c r="G565" s="74"/>
      <c r="H565" s="74"/>
      <c r="I565" s="74"/>
      <c r="J565" s="83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 x14ac:dyDescent="0.45">
      <c r="A566" s="74"/>
      <c r="B566" s="74"/>
      <c r="C566" s="74"/>
      <c r="D566" s="74"/>
      <c r="E566" s="37"/>
      <c r="F566" s="74"/>
      <c r="G566" s="74"/>
      <c r="H566" s="74"/>
      <c r="I566" s="74"/>
      <c r="J566" s="83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 x14ac:dyDescent="0.45">
      <c r="A567" s="74"/>
      <c r="B567" s="74"/>
      <c r="C567" s="74"/>
      <c r="D567" s="74"/>
      <c r="E567" s="37"/>
      <c r="F567" s="74"/>
      <c r="G567" s="74"/>
      <c r="H567" s="74"/>
      <c r="I567" s="74"/>
      <c r="J567" s="83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 x14ac:dyDescent="0.45">
      <c r="A568" s="74"/>
      <c r="B568" s="74"/>
      <c r="C568" s="74"/>
      <c r="D568" s="74"/>
      <c r="E568" s="37"/>
      <c r="F568" s="74"/>
      <c r="G568" s="74"/>
      <c r="H568" s="74"/>
      <c r="I568" s="74"/>
      <c r="J568" s="83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 x14ac:dyDescent="0.45">
      <c r="A569" s="74"/>
      <c r="B569" s="74"/>
      <c r="C569" s="74"/>
      <c r="D569" s="74"/>
      <c r="E569" s="37"/>
      <c r="F569" s="74"/>
      <c r="G569" s="74"/>
      <c r="H569" s="74"/>
      <c r="I569" s="74"/>
      <c r="J569" s="83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 x14ac:dyDescent="0.45">
      <c r="A570" s="74"/>
      <c r="B570" s="74"/>
      <c r="C570" s="74"/>
      <c r="D570" s="74"/>
      <c r="E570" s="37"/>
      <c r="F570" s="74"/>
      <c r="G570" s="74"/>
      <c r="H570" s="74"/>
      <c r="I570" s="74"/>
      <c r="J570" s="83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 x14ac:dyDescent="0.45">
      <c r="A571" s="74"/>
      <c r="B571" s="74"/>
      <c r="C571" s="74"/>
      <c r="D571" s="74"/>
      <c r="E571" s="37"/>
      <c r="F571" s="74"/>
      <c r="G571" s="74"/>
      <c r="H571" s="74"/>
      <c r="I571" s="74"/>
      <c r="J571" s="83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 x14ac:dyDescent="0.45">
      <c r="A572" s="74"/>
      <c r="B572" s="74"/>
      <c r="C572" s="74"/>
      <c r="D572" s="74"/>
      <c r="E572" s="37"/>
      <c r="F572" s="74"/>
      <c r="G572" s="74"/>
      <c r="H572" s="74"/>
      <c r="I572" s="74"/>
      <c r="J572" s="83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 x14ac:dyDescent="0.45">
      <c r="A573" s="74"/>
      <c r="B573" s="74"/>
      <c r="C573" s="74"/>
      <c r="D573" s="74"/>
      <c r="E573" s="37"/>
      <c r="F573" s="74"/>
      <c r="G573" s="74"/>
      <c r="H573" s="74"/>
      <c r="I573" s="74"/>
      <c r="J573" s="83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 x14ac:dyDescent="0.45">
      <c r="A574" s="74"/>
      <c r="B574" s="74"/>
      <c r="C574" s="74"/>
      <c r="D574" s="74"/>
      <c r="E574" s="37"/>
      <c r="F574" s="74"/>
      <c r="G574" s="74"/>
      <c r="H574" s="74"/>
      <c r="I574" s="74"/>
      <c r="J574" s="83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 x14ac:dyDescent="0.45">
      <c r="A575" s="74"/>
      <c r="B575" s="74"/>
      <c r="C575" s="74"/>
      <c r="D575" s="74"/>
      <c r="E575" s="37"/>
      <c r="F575" s="74"/>
      <c r="G575" s="74"/>
      <c r="H575" s="74"/>
      <c r="I575" s="74"/>
      <c r="J575" s="83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 x14ac:dyDescent="0.45">
      <c r="A576" s="74"/>
      <c r="B576" s="74"/>
      <c r="C576" s="74"/>
      <c r="D576" s="74"/>
      <c r="E576" s="37"/>
      <c r="F576" s="74"/>
      <c r="G576" s="74"/>
      <c r="H576" s="74"/>
      <c r="I576" s="74"/>
      <c r="J576" s="83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 x14ac:dyDescent="0.45">
      <c r="A577" s="74"/>
      <c r="B577" s="74"/>
      <c r="C577" s="74"/>
      <c r="D577" s="74"/>
      <c r="E577" s="37"/>
      <c r="F577" s="74"/>
      <c r="G577" s="74"/>
      <c r="H577" s="74"/>
      <c r="I577" s="74"/>
      <c r="J577" s="83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 x14ac:dyDescent="0.45">
      <c r="A578" s="74"/>
      <c r="B578" s="74"/>
      <c r="C578" s="74"/>
      <c r="D578" s="74"/>
      <c r="E578" s="37"/>
      <c r="F578" s="74"/>
      <c r="G578" s="74"/>
      <c r="H578" s="74"/>
      <c r="I578" s="74"/>
      <c r="J578" s="83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 x14ac:dyDescent="0.45">
      <c r="A579" s="74"/>
      <c r="B579" s="74"/>
      <c r="C579" s="74"/>
      <c r="D579" s="74"/>
      <c r="E579" s="37"/>
      <c r="F579" s="74"/>
      <c r="G579" s="74"/>
      <c r="H579" s="74"/>
      <c r="I579" s="74"/>
      <c r="J579" s="83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 x14ac:dyDescent="0.45">
      <c r="A580" s="74"/>
      <c r="B580" s="74"/>
      <c r="C580" s="74"/>
      <c r="D580" s="74"/>
      <c r="E580" s="37"/>
      <c r="F580" s="74"/>
      <c r="G580" s="74"/>
      <c r="H580" s="74"/>
      <c r="I580" s="74"/>
      <c r="J580" s="83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 x14ac:dyDescent="0.45">
      <c r="A581" s="74"/>
      <c r="B581" s="74"/>
      <c r="C581" s="74"/>
      <c r="D581" s="74"/>
      <c r="E581" s="37"/>
      <c r="F581" s="74"/>
      <c r="G581" s="74"/>
      <c r="H581" s="74"/>
      <c r="I581" s="74"/>
      <c r="J581" s="83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 x14ac:dyDescent="0.45">
      <c r="A582" s="74"/>
      <c r="B582" s="74"/>
      <c r="C582" s="74"/>
      <c r="D582" s="74"/>
      <c r="E582" s="37"/>
      <c r="F582" s="74"/>
      <c r="G582" s="74"/>
      <c r="H582" s="74"/>
      <c r="I582" s="74"/>
      <c r="J582" s="83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 x14ac:dyDescent="0.45">
      <c r="A583" s="74"/>
      <c r="B583" s="74"/>
      <c r="C583" s="74"/>
      <c r="D583" s="74"/>
      <c r="E583" s="37"/>
      <c r="F583" s="74"/>
      <c r="G583" s="74"/>
      <c r="H583" s="74"/>
      <c r="I583" s="74"/>
      <c r="J583" s="83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 x14ac:dyDescent="0.45">
      <c r="A584" s="74"/>
      <c r="B584" s="74"/>
      <c r="C584" s="74"/>
      <c r="D584" s="74"/>
      <c r="E584" s="37"/>
      <c r="F584" s="74"/>
      <c r="G584" s="74"/>
      <c r="H584" s="74"/>
      <c r="I584" s="74"/>
      <c r="J584" s="83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 x14ac:dyDescent="0.45">
      <c r="A585" s="74"/>
      <c r="B585" s="74"/>
      <c r="C585" s="74"/>
      <c r="D585" s="74"/>
      <c r="E585" s="37"/>
      <c r="F585" s="74"/>
      <c r="G585" s="74"/>
      <c r="H585" s="74"/>
      <c r="I585" s="74"/>
      <c r="J585" s="83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 x14ac:dyDescent="0.45">
      <c r="A586" s="74"/>
      <c r="B586" s="74"/>
      <c r="C586" s="74"/>
      <c r="D586" s="74"/>
      <c r="E586" s="37"/>
      <c r="F586" s="74"/>
      <c r="G586" s="74"/>
      <c r="H586" s="74"/>
      <c r="I586" s="74"/>
      <c r="J586" s="83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 x14ac:dyDescent="0.45">
      <c r="A587" s="74"/>
      <c r="B587" s="74"/>
      <c r="C587" s="74"/>
      <c r="D587" s="74"/>
      <c r="E587" s="37"/>
      <c r="F587" s="74"/>
      <c r="G587" s="74"/>
      <c r="H587" s="74"/>
      <c r="I587" s="74"/>
      <c r="J587" s="83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 x14ac:dyDescent="0.45">
      <c r="A588" s="74"/>
      <c r="B588" s="74"/>
      <c r="C588" s="74"/>
      <c r="D588" s="74"/>
      <c r="E588" s="37"/>
      <c r="F588" s="74"/>
      <c r="G588" s="74"/>
      <c r="H588" s="74"/>
      <c r="I588" s="74"/>
      <c r="J588" s="83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 x14ac:dyDescent="0.45">
      <c r="A589" s="74"/>
      <c r="B589" s="74"/>
      <c r="C589" s="74"/>
      <c r="D589" s="74"/>
      <c r="E589" s="37"/>
      <c r="F589" s="74"/>
      <c r="G589" s="74"/>
      <c r="H589" s="74"/>
      <c r="I589" s="74"/>
      <c r="J589" s="83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 x14ac:dyDescent="0.45">
      <c r="A590" s="74"/>
      <c r="B590" s="74"/>
      <c r="C590" s="74"/>
      <c r="D590" s="74"/>
      <c r="E590" s="37"/>
      <c r="F590" s="74"/>
      <c r="G590" s="74"/>
      <c r="H590" s="74"/>
      <c r="I590" s="74"/>
      <c r="J590" s="83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 x14ac:dyDescent="0.45">
      <c r="A591" s="74"/>
      <c r="B591" s="74"/>
      <c r="C591" s="74"/>
      <c r="D591" s="74"/>
      <c r="E591" s="37"/>
      <c r="F591" s="74"/>
      <c r="G591" s="74"/>
      <c r="H591" s="74"/>
      <c r="I591" s="74"/>
      <c r="J591" s="83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 x14ac:dyDescent="0.45">
      <c r="A592" s="74"/>
      <c r="B592" s="74"/>
      <c r="C592" s="74"/>
      <c r="D592" s="74"/>
      <c r="E592" s="37"/>
      <c r="F592" s="74"/>
      <c r="G592" s="74"/>
      <c r="H592" s="74"/>
      <c r="I592" s="74"/>
      <c r="J592" s="83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 x14ac:dyDescent="0.45">
      <c r="A593" s="74"/>
      <c r="B593" s="74"/>
      <c r="C593" s="74"/>
      <c r="D593" s="74"/>
      <c r="E593" s="37"/>
      <c r="F593" s="74"/>
      <c r="G593" s="74"/>
      <c r="H593" s="74"/>
      <c r="I593" s="74"/>
      <c r="J593" s="83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 x14ac:dyDescent="0.45">
      <c r="A594" s="74"/>
      <c r="B594" s="74"/>
      <c r="C594" s="74"/>
      <c r="D594" s="74"/>
      <c r="E594" s="37"/>
      <c r="F594" s="74"/>
      <c r="G594" s="74"/>
      <c r="H594" s="74"/>
      <c r="I594" s="74"/>
      <c r="J594" s="83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 x14ac:dyDescent="0.45">
      <c r="A595" s="74"/>
      <c r="B595" s="74"/>
      <c r="C595" s="74"/>
      <c r="D595" s="74"/>
      <c r="E595" s="37"/>
      <c r="F595" s="74"/>
      <c r="G595" s="74"/>
      <c r="H595" s="74"/>
      <c r="I595" s="74"/>
      <c r="J595" s="83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 x14ac:dyDescent="0.45">
      <c r="A596" s="74"/>
      <c r="B596" s="74"/>
      <c r="C596" s="74"/>
      <c r="D596" s="74"/>
      <c r="E596" s="37"/>
      <c r="F596" s="74"/>
      <c r="G596" s="74"/>
      <c r="H596" s="74"/>
      <c r="I596" s="74"/>
      <c r="J596" s="83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 x14ac:dyDescent="0.45">
      <c r="A597" s="74"/>
      <c r="B597" s="74"/>
      <c r="C597" s="74"/>
      <c r="D597" s="74"/>
      <c r="E597" s="37"/>
      <c r="F597" s="74"/>
      <c r="G597" s="74"/>
      <c r="H597" s="74"/>
      <c r="I597" s="74"/>
      <c r="J597" s="83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 x14ac:dyDescent="0.45">
      <c r="A598" s="74"/>
      <c r="B598" s="74"/>
      <c r="C598" s="74"/>
      <c r="D598" s="74"/>
      <c r="E598" s="37"/>
      <c r="F598" s="74"/>
      <c r="G598" s="74"/>
      <c r="H598" s="74"/>
      <c r="I598" s="74"/>
      <c r="J598" s="83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 x14ac:dyDescent="0.45">
      <c r="A599" s="74"/>
      <c r="B599" s="74"/>
      <c r="C599" s="74"/>
      <c r="D599" s="74"/>
      <c r="E599" s="37"/>
      <c r="F599" s="74"/>
      <c r="G599" s="74"/>
      <c r="H599" s="74"/>
      <c r="I599" s="74"/>
      <c r="J599" s="83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 x14ac:dyDescent="0.45">
      <c r="A600" s="74"/>
      <c r="B600" s="74"/>
      <c r="C600" s="74"/>
      <c r="D600" s="74"/>
      <c r="E600" s="37"/>
      <c r="F600" s="74"/>
      <c r="G600" s="74"/>
      <c r="H600" s="74"/>
      <c r="I600" s="74"/>
      <c r="J600" s="83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 x14ac:dyDescent="0.45">
      <c r="A601" s="74"/>
      <c r="B601" s="74"/>
      <c r="C601" s="74"/>
      <c r="D601" s="74"/>
      <c r="E601" s="37"/>
      <c r="F601" s="74"/>
      <c r="G601" s="74"/>
      <c r="H601" s="74"/>
      <c r="I601" s="74"/>
      <c r="J601" s="83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 x14ac:dyDescent="0.45">
      <c r="A602" s="74"/>
      <c r="B602" s="74"/>
      <c r="C602" s="74"/>
      <c r="D602" s="74"/>
      <c r="E602" s="37"/>
      <c r="F602" s="74"/>
      <c r="G602" s="74"/>
      <c r="H602" s="74"/>
      <c r="I602" s="74"/>
      <c r="J602" s="83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 x14ac:dyDescent="0.45">
      <c r="A603" s="74"/>
      <c r="B603" s="74"/>
      <c r="C603" s="74"/>
      <c r="D603" s="74"/>
      <c r="E603" s="37"/>
      <c r="F603" s="74"/>
      <c r="G603" s="74"/>
      <c r="H603" s="74"/>
      <c r="I603" s="74"/>
      <c r="J603" s="83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 x14ac:dyDescent="0.45">
      <c r="A604" s="74"/>
      <c r="B604" s="74"/>
      <c r="C604" s="74"/>
      <c r="D604" s="74"/>
      <c r="E604" s="37"/>
      <c r="F604" s="74"/>
      <c r="G604" s="74"/>
      <c r="H604" s="74"/>
      <c r="I604" s="74"/>
      <c r="J604" s="83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 x14ac:dyDescent="0.45">
      <c r="A605" s="74"/>
      <c r="B605" s="74"/>
      <c r="C605" s="74"/>
      <c r="D605" s="74"/>
      <c r="E605" s="37"/>
      <c r="F605" s="74"/>
      <c r="G605" s="74"/>
      <c r="H605" s="74"/>
      <c r="I605" s="74"/>
      <c r="J605" s="83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 x14ac:dyDescent="0.45">
      <c r="A606" s="74"/>
      <c r="B606" s="74"/>
      <c r="C606" s="74"/>
      <c r="D606" s="74"/>
      <c r="E606" s="37"/>
      <c r="F606" s="74"/>
      <c r="G606" s="74"/>
      <c r="H606" s="74"/>
      <c r="I606" s="74"/>
      <c r="J606" s="83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 x14ac:dyDescent="0.45">
      <c r="A607" s="74"/>
      <c r="B607" s="74"/>
      <c r="C607" s="74"/>
      <c r="D607" s="74"/>
      <c r="E607" s="37"/>
      <c r="F607" s="74"/>
      <c r="G607" s="74"/>
      <c r="H607" s="74"/>
      <c r="I607" s="74"/>
      <c r="J607" s="83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 x14ac:dyDescent="0.45">
      <c r="A608" s="74"/>
      <c r="B608" s="74"/>
      <c r="C608" s="74"/>
      <c r="D608" s="74"/>
      <c r="E608" s="37"/>
      <c r="F608" s="74"/>
      <c r="G608" s="74"/>
      <c r="H608" s="74"/>
      <c r="I608" s="74"/>
      <c r="J608" s="83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 x14ac:dyDescent="0.45">
      <c r="A609" s="74"/>
      <c r="B609" s="74"/>
      <c r="C609" s="74"/>
      <c r="D609" s="74"/>
      <c r="E609" s="37"/>
      <c r="F609" s="74"/>
      <c r="G609" s="74"/>
      <c r="H609" s="74"/>
      <c r="I609" s="74"/>
      <c r="J609" s="83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 x14ac:dyDescent="0.45">
      <c r="A610" s="74"/>
      <c r="B610" s="74"/>
      <c r="C610" s="74"/>
      <c r="D610" s="74"/>
      <c r="E610" s="37"/>
      <c r="F610" s="74"/>
      <c r="G610" s="74"/>
      <c r="H610" s="74"/>
      <c r="I610" s="74"/>
      <c r="J610" s="83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 x14ac:dyDescent="0.45">
      <c r="A611" s="74"/>
      <c r="B611" s="74"/>
      <c r="C611" s="74"/>
      <c r="D611" s="74"/>
      <c r="E611" s="37"/>
      <c r="F611" s="74"/>
      <c r="G611" s="74"/>
      <c r="H611" s="74"/>
      <c r="I611" s="74"/>
      <c r="J611" s="83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 x14ac:dyDescent="0.45">
      <c r="A612" s="74"/>
      <c r="B612" s="74"/>
      <c r="C612" s="74"/>
      <c r="D612" s="74"/>
      <c r="E612" s="37"/>
      <c r="F612" s="74"/>
      <c r="G612" s="74"/>
      <c r="H612" s="74"/>
      <c r="I612" s="74"/>
      <c r="J612" s="83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 x14ac:dyDescent="0.45">
      <c r="A613" s="74"/>
      <c r="B613" s="74"/>
      <c r="C613" s="74"/>
      <c r="D613" s="74"/>
      <c r="E613" s="37"/>
      <c r="F613" s="74"/>
      <c r="G613" s="74"/>
      <c r="H613" s="74"/>
      <c r="I613" s="74"/>
      <c r="J613" s="83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 x14ac:dyDescent="0.45">
      <c r="A614" s="74"/>
      <c r="B614" s="74"/>
      <c r="C614" s="74"/>
      <c r="D614" s="74"/>
      <c r="E614" s="37"/>
      <c r="F614" s="74"/>
      <c r="G614" s="74"/>
      <c r="H614" s="74"/>
      <c r="I614" s="74"/>
      <c r="J614" s="83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 x14ac:dyDescent="0.45">
      <c r="A615" s="74"/>
      <c r="B615" s="74"/>
      <c r="C615" s="74"/>
      <c r="D615" s="74"/>
      <c r="E615" s="37"/>
      <c r="F615" s="74"/>
      <c r="G615" s="74"/>
      <c r="H615" s="74"/>
      <c r="I615" s="74"/>
      <c r="J615" s="83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 x14ac:dyDescent="0.45">
      <c r="A616" s="74"/>
      <c r="B616" s="74"/>
      <c r="C616" s="74"/>
      <c r="D616" s="74"/>
      <c r="E616" s="37"/>
      <c r="F616" s="74"/>
      <c r="G616" s="74"/>
      <c r="H616" s="74"/>
      <c r="I616" s="74"/>
      <c r="J616" s="83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 x14ac:dyDescent="0.45">
      <c r="A617" s="74"/>
      <c r="B617" s="74"/>
      <c r="C617" s="74"/>
      <c r="D617" s="74"/>
      <c r="E617" s="37"/>
      <c r="F617" s="74"/>
      <c r="G617" s="74"/>
      <c r="H617" s="74"/>
      <c r="I617" s="74"/>
      <c r="J617" s="83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 x14ac:dyDescent="0.45">
      <c r="A618" s="74"/>
      <c r="B618" s="74"/>
      <c r="C618" s="74"/>
      <c r="D618" s="74"/>
      <c r="E618" s="37"/>
      <c r="F618" s="74"/>
      <c r="G618" s="74"/>
      <c r="H618" s="74"/>
      <c r="I618" s="74"/>
      <c r="J618" s="83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 x14ac:dyDescent="0.45">
      <c r="A619" s="74"/>
      <c r="B619" s="74"/>
      <c r="C619" s="74"/>
      <c r="D619" s="74"/>
      <c r="E619" s="37"/>
      <c r="F619" s="74"/>
      <c r="G619" s="74"/>
      <c r="H619" s="74"/>
      <c r="I619" s="74"/>
      <c r="J619" s="83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 x14ac:dyDescent="0.45">
      <c r="A620" s="74"/>
      <c r="B620" s="74"/>
      <c r="C620" s="74"/>
      <c r="D620" s="74"/>
      <c r="E620" s="37"/>
      <c r="F620" s="74"/>
      <c r="G620" s="74"/>
      <c r="H620" s="74"/>
      <c r="I620" s="74"/>
      <c r="J620" s="83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 x14ac:dyDescent="0.45">
      <c r="A621" s="74"/>
      <c r="B621" s="74"/>
      <c r="C621" s="74"/>
      <c r="D621" s="74"/>
      <c r="E621" s="37"/>
      <c r="F621" s="74"/>
      <c r="G621" s="74"/>
      <c r="H621" s="74"/>
      <c r="I621" s="74"/>
      <c r="J621" s="83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 x14ac:dyDescent="0.45">
      <c r="A622" s="74"/>
      <c r="B622" s="74"/>
      <c r="C622" s="74"/>
      <c r="D622" s="74"/>
      <c r="E622" s="37"/>
      <c r="F622" s="74"/>
      <c r="G622" s="74"/>
      <c r="H622" s="74"/>
      <c r="I622" s="74"/>
      <c r="J622" s="83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 x14ac:dyDescent="0.45">
      <c r="A623" s="74"/>
      <c r="B623" s="74"/>
      <c r="C623" s="74"/>
      <c r="D623" s="74"/>
      <c r="E623" s="37"/>
      <c r="F623" s="74"/>
      <c r="G623" s="74"/>
      <c r="H623" s="74"/>
      <c r="I623" s="74"/>
      <c r="J623" s="83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 x14ac:dyDescent="0.45">
      <c r="A624" s="74"/>
      <c r="B624" s="74"/>
      <c r="C624" s="74"/>
      <c r="D624" s="74"/>
      <c r="E624" s="37"/>
      <c r="F624" s="74"/>
      <c r="G624" s="74"/>
      <c r="H624" s="74"/>
      <c r="I624" s="74"/>
      <c r="J624" s="83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 x14ac:dyDescent="0.45">
      <c r="A625" s="74"/>
      <c r="B625" s="74"/>
      <c r="C625" s="74"/>
      <c r="D625" s="74"/>
      <c r="E625" s="37"/>
      <c r="F625" s="74"/>
      <c r="G625" s="74"/>
      <c r="H625" s="74"/>
      <c r="I625" s="74"/>
      <c r="J625" s="83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 x14ac:dyDescent="0.45">
      <c r="A626" s="74"/>
      <c r="B626" s="74"/>
      <c r="C626" s="74"/>
      <c r="D626" s="74"/>
      <c r="E626" s="37"/>
      <c r="F626" s="74"/>
      <c r="G626" s="74"/>
      <c r="H626" s="74"/>
      <c r="I626" s="74"/>
      <c r="J626" s="83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 x14ac:dyDescent="0.45">
      <c r="A627" s="74"/>
      <c r="B627" s="74"/>
      <c r="C627" s="74"/>
      <c r="D627" s="74"/>
      <c r="E627" s="37"/>
      <c r="F627" s="74"/>
      <c r="G627" s="74"/>
      <c r="H627" s="74"/>
      <c r="I627" s="74"/>
      <c r="J627" s="83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 x14ac:dyDescent="0.45">
      <c r="A628" s="74"/>
      <c r="B628" s="74"/>
      <c r="C628" s="74"/>
      <c r="D628" s="74"/>
      <c r="E628" s="37"/>
      <c r="F628" s="74"/>
      <c r="G628" s="74"/>
      <c r="H628" s="74"/>
      <c r="I628" s="74"/>
      <c r="J628" s="83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 x14ac:dyDescent="0.45">
      <c r="A629" s="74"/>
      <c r="B629" s="74"/>
      <c r="C629" s="74"/>
      <c r="D629" s="74"/>
      <c r="E629" s="37"/>
      <c r="F629" s="74"/>
      <c r="G629" s="74"/>
      <c r="H629" s="74"/>
      <c r="I629" s="74"/>
      <c r="J629" s="83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 x14ac:dyDescent="0.45">
      <c r="A630" s="74"/>
      <c r="B630" s="74"/>
      <c r="C630" s="74"/>
      <c r="D630" s="74"/>
      <c r="E630" s="37"/>
      <c r="F630" s="74"/>
      <c r="G630" s="74"/>
      <c r="H630" s="74"/>
      <c r="I630" s="74"/>
      <c r="J630" s="83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 x14ac:dyDescent="0.45">
      <c r="A631" s="74"/>
      <c r="B631" s="74"/>
      <c r="C631" s="74"/>
      <c r="D631" s="74"/>
      <c r="E631" s="37"/>
      <c r="F631" s="74"/>
      <c r="G631" s="74"/>
      <c r="H631" s="74"/>
      <c r="I631" s="74"/>
      <c r="J631" s="83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 x14ac:dyDescent="0.45">
      <c r="A632" s="74"/>
      <c r="B632" s="74"/>
      <c r="C632" s="74"/>
      <c r="D632" s="74"/>
      <c r="E632" s="37"/>
      <c r="F632" s="74"/>
      <c r="G632" s="74"/>
      <c r="H632" s="74"/>
      <c r="I632" s="74"/>
      <c r="J632" s="83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 x14ac:dyDescent="0.45">
      <c r="A633" s="74"/>
      <c r="B633" s="74"/>
      <c r="C633" s="74"/>
      <c r="D633" s="74"/>
      <c r="E633" s="37"/>
      <c r="F633" s="74"/>
      <c r="G633" s="74"/>
      <c r="H633" s="74"/>
      <c r="I633" s="74"/>
      <c r="J633" s="83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 x14ac:dyDescent="0.45">
      <c r="A634" s="74"/>
      <c r="B634" s="74"/>
      <c r="C634" s="74"/>
      <c r="D634" s="74"/>
      <c r="E634" s="37"/>
      <c r="F634" s="74"/>
      <c r="G634" s="74"/>
      <c r="H634" s="74"/>
      <c r="I634" s="74"/>
      <c r="J634" s="83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 x14ac:dyDescent="0.45">
      <c r="A635" s="74"/>
      <c r="B635" s="74"/>
      <c r="C635" s="74"/>
      <c r="D635" s="74"/>
      <c r="E635" s="37"/>
      <c r="F635" s="74"/>
      <c r="G635" s="74"/>
      <c r="H635" s="74"/>
      <c r="I635" s="74"/>
      <c r="J635" s="83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 x14ac:dyDescent="0.45">
      <c r="A636" s="74"/>
      <c r="B636" s="74"/>
      <c r="C636" s="74"/>
      <c r="D636" s="74"/>
      <c r="E636" s="37"/>
      <c r="F636" s="74"/>
      <c r="G636" s="74"/>
      <c r="H636" s="74"/>
      <c r="I636" s="74"/>
      <c r="J636" s="83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 x14ac:dyDescent="0.45">
      <c r="A637" s="74"/>
      <c r="B637" s="74"/>
      <c r="C637" s="74"/>
      <c r="D637" s="74"/>
      <c r="E637" s="37"/>
      <c r="F637" s="74"/>
      <c r="G637" s="74"/>
      <c r="H637" s="74"/>
      <c r="I637" s="74"/>
      <c r="J637" s="83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 x14ac:dyDescent="0.45">
      <c r="A638" s="74"/>
      <c r="B638" s="74"/>
      <c r="C638" s="74"/>
      <c r="D638" s="74"/>
      <c r="E638" s="37"/>
      <c r="F638" s="74"/>
      <c r="G638" s="74"/>
      <c r="H638" s="74"/>
      <c r="I638" s="74"/>
      <c r="J638" s="83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A1000"/>
  <sheetViews>
    <sheetView topLeftCell="C8" zoomScale="70" zoomScaleNormal="70" workbookViewId="0">
      <selection activeCell="P5" sqref="P5"/>
    </sheetView>
  </sheetViews>
  <sheetFormatPr baseColWidth="10" defaultColWidth="12.6328125" defaultRowHeight="15" customHeight="1" x14ac:dyDescent="0.25"/>
  <cols>
    <col min="1" max="1" width="10.7265625" customWidth="1"/>
    <col min="2" max="2" width="20.26953125" hidden="1" customWidth="1"/>
    <col min="3" max="3" width="24.26953125" customWidth="1"/>
    <col min="4" max="4" width="30.26953125" customWidth="1"/>
    <col min="5" max="5" width="17.08984375" customWidth="1"/>
    <col min="6" max="6" width="22.90625" customWidth="1"/>
    <col min="7" max="7" width="14.6328125" customWidth="1"/>
    <col min="8" max="8" width="26.6328125" customWidth="1"/>
    <col min="9" max="9" width="22.6328125" hidden="1" customWidth="1"/>
    <col min="10" max="11" width="11.36328125" customWidth="1"/>
    <col min="12" max="13" width="10.453125" customWidth="1"/>
    <col min="14" max="14" width="16" customWidth="1"/>
    <col min="16" max="16" width="17.6328125" customWidth="1"/>
  </cols>
  <sheetData>
    <row r="1" spans="1:27" ht="36" customHeight="1" x14ac:dyDescent="0.25">
      <c r="A1" s="5"/>
      <c r="B1" s="5"/>
      <c r="C1" s="5"/>
      <c r="D1" s="6"/>
      <c r="E1" s="6"/>
      <c r="F1" s="6"/>
      <c r="G1" s="6"/>
      <c r="H1" s="6"/>
      <c r="I1" s="6"/>
      <c r="J1" s="7"/>
      <c r="K1" s="7"/>
      <c r="L1" s="7"/>
      <c r="M1" s="7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30.75" customHeight="1" x14ac:dyDescent="0.45">
      <c r="A2" s="8"/>
      <c r="B2" s="8"/>
      <c r="C2" s="8" t="s">
        <v>15</v>
      </c>
      <c r="D2" s="9"/>
      <c r="E2" s="9"/>
      <c r="F2" s="9"/>
      <c r="G2" s="9"/>
      <c r="H2" s="8"/>
      <c r="I2" s="9"/>
      <c r="J2" s="10"/>
      <c r="K2" s="10"/>
      <c r="L2" s="11" t="s">
        <v>0</v>
      </c>
      <c r="M2" s="11" t="s">
        <v>1</v>
      </c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ht="30.75" customHeight="1" x14ac:dyDescent="0.45">
      <c r="A3" s="12" t="s">
        <v>16</v>
      </c>
      <c r="B3" s="13"/>
      <c r="C3" s="12" t="s">
        <v>17</v>
      </c>
      <c r="D3" s="12" t="s">
        <v>18</v>
      </c>
      <c r="E3" s="12" t="s">
        <v>19</v>
      </c>
      <c r="F3" s="12" t="s">
        <v>20</v>
      </c>
      <c r="G3" s="12" t="s">
        <v>21</v>
      </c>
      <c r="H3" s="12" t="s">
        <v>22</v>
      </c>
      <c r="I3" s="12" t="s">
        <v>23</v>
      </c>
      <c r="J3" s="14" t="s">
        <v>13</v>
      </c>
      <c r="K3" s="14" t="s">
        <v>24</v>
      </c>
      <c r="L3" s="151" t="s">
        <v>25</v>
      </c>
      <c r="M3" s="152"/>
      <c r="N3" s="179" t="s">
        <v>26</v>
      </c>
      <c r="O3" s="180"/>
      <c r="P3" s="181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ht="30.75" customHeight="1" x14ac:dyDescent="0.55000000000000004">
      <c r="A4" s="15" t="s">
        <v>27</v>
      </c>
      <c r="B4" s="16" t="str">
        <f t="shared" ref="B4:B28" si="0">E4&amp;": "&amp;H4</f>
        <v>Propedeutico: Propedéutico</v>
      </c>
      <c r="C4" s="15" t="s">
        <v>28</v>
      </c>
      <c r="D4" s="17"/>
      <c r="E4" s="17" t="s">
        <v>29</v>
      </c>
      <c r="F4" s="17" t="s">
        <v>28</v>
      </c>
      <c r="G4" s="18"/>
      <c r="H4" s="17" t="s">
        <v>28</v>
      </c>
      <c r="I4" s="17" t="s">
        <v>30</v>
      </c>
      <c r="J4" s="19">
        <f>MAX(IF(L4&lt;&gt;"",'1.ESTUDIANTES'!B$21,0),IF(M4&lt;&gt;"",'1.ESTUDIANTES'!C$21,0))</f>
        <v>23</v>
      </c>
      <c r="K4" s="19">
        <f>IF(L4&lt;&gt;"",'1.ESTUDIANTES'!B$22,0)+IF(M4&lt;&gt;"",'1.ESTUDIANTES'!C$22,0)</f>
        <v>37</v>
      </c>
      <c r="L4" s="20" t="s">
        <v>31</v>
      </c>
      <c r="M4" s="20" t="s">
        <v>31</v>
      </c>
      <c r="N4" s="182"/>
      <c r="O4" s="183"/>
      <c r="P4" s="184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30.75" customHeight="1" x14ac:dyDescent="0.55000000000000004">
      <c r="A5" s="148" t="s">
        <v>32</v>
      </c>
      <c r="B5" s="16" t="str">
        <f t="shared" si="0"/>
        <v>Práctica: Objetos inquietos</v>
      </c>
      <c r="C5" s="148" t="s">
        <v>33</v>
      </c>
      <c r="D5" s="149" t="s">
        <v>34</v>
      </c>
      <c r="E5" s="17" t="s">
        <v>35</v>
      </c>
      <c r="F5" s="149" t="s">
        <v>36</v>
      </c>
      <c r="G5" s="150" t="s">
        <v>37</v>
      </c>
      <c r="H5" s="17" t="s">
        <v>38</v>
      </c>
      <c r="I5" s="17" t="s">
        <v>39</v>
      </c>
      <c r="J5" s="19">
        <f>MAX(IF(L5&lt;&gt;"",'1.ESTUDIANTES'!B$21,0),IF(M5&lt;&gt;"",'1.ESTUDIANTES'!C$21,0))</f>
        <v>23</v>
      </c>
      <c r="K5" s="19">
        <f>IF(L5&lt;&gt;"",'1.ESTUDIANTES'!B$22,0)+IF(M5&lt;&gt;"",'1.ESTUDIANTES'!C$22,0)</f>
        <v>23</v>
      </c>
      <c r="L5" s="20" t="s">
        <v>31</v>
      </c>
      <c r="M5" s="20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ht="30.75" customHeight="1" x14ac:dyDescent="0.55000000000000004">
      <c r="A6" s="147"/>
      <c r="B6" s="16" t="str">
        <f t="shared" si="0"/>
        <v>Proyecto: Oídos asombrosos</v>
      </c>
      <c r="C6" s="147"/>
      <c r="D6" s="147"/>
      <c r="E6" s="17" t="s">
        <v>40</v>
      </c>
      <c r="F6" s="147"/>
      <c r="G6" s="147"/>
      <c r="H6" s="22" t="s">
        <v>41</v>
      </c>
      <c r="I6" s="17" t="s">
        <v>42</v>
      </c>
      <c r="J6" s="19">
        <f>MAX(IF(L6&lt;&gt;"",'1.ESTUDIANTES'!B$21,0),IF(M6&lt;&gt;"",'1.ESTUDIANTES'!C$21,0))</f>
        <v>23</v>
      </c>
      <c r="K6" s="19">
        <f>IF(L6&lt;&gt;"",'1.ESTUDIANTES'!B$22,0)+IF(M6&lt;&gt;"",'1.ESTUDIANTES'!C$22,0)</f>
        <v>37</v>
      </c>
      <c r="L6" s="20" t="s">
        <v>43</v>
      </c>
      <c r="M6" s="20" t="s">
        <v>43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30.75" customHeight="1" x14ac:dyDescent="0.55000000000000004">
      <c r="A7" s="148" t="s">
        <v>44</v>
      </c>
      <c r="B7" s="16" t="str">
        <f t="shared" si="0"/>
        <v>Práctica: ¡Intenta, aprende y avanza! *</v>
      </c>
      <c r="C7" s="148" t="s">
        <v>33</v>
      </c>
      <c r="D7" s="149" t="s">
        <v>34</v>
      </c>
      <c r="E7" s="17" t="s">
        <v>35</v>
      </c>
      <c r="F7" s="149" t="s">
        <v>45</v>
      </c>
      <c r="G7" s="150" t="s">
        <v>37</v>
      </c>
      <c r="H7" s="17" t="s">
        <v>46</v>
      </c>
      <c r="I7" s="23" t="s">
        <v>47</v>
      </c>
      <c r="J7" s="19">
        <f>MAX(IF(L7&lt;&gt;"",'1.ESTUDIANTES'!B$21,0),IF(M7&lt;&gt;"",'1.ESTUDIANTES'!C$21,0))</f>
        <v>23</v>
      </c>
      <c r="K7" s="19">
        <f>IF(L7&lt;&gt;"",'1.ESTUDIANTES'!B$22,0)+IF(M7&lt;&gt;"",'1.ESTUDIANTES'!C$22,0)</f>
        <v>23</v>
      </c>
      <c r="L7" s="20" t="s">
        <v>43</v>
      </c>
      <c r="M7" s="20"/>
      <c r="N7" s="24" t="s">
        <v>48</v>
      </c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30.75" customHeight="1" x14ac:dyDescent="0.55000000000000004">
      <c r="A8" s="147"/>
      <c r="B8" s="16" t="str">
        <f t="shared" si="0"/>
        <v>Proyecto: Materia Misteriosa *</v>
      </c>
      <c r="C8" s="147"/>
      <c r="D8" s="147"/>
      <c r="E8" s="17" t="s">
        <v>40</v>
      </c>
      <c r="F8" s="147"/>
      <c r="G8" s="147"/>
      <c r="H8" s="17" t="s">
        <v>49</v>
      </c>
      <c r="I8" s="23" t="s">
        <v>50</v>
      </c>
      <c r="J8" s="19">
        <f>MAX(IF(L8&lt;&gt;"",'1.ESTUDIANTES'!B$21,0),IF(M8&lt;&gt;"",'1.ESTUDIANTES'!C$21,0))</f>
        <v>0</v>
      </c>
      <c r="K8" s="19">
        <f>IF(L8&lt;&gt;"",'1.ESTUDIANTES'!B$22,0)+IF(M8&lt;&gt;"",'1.ESTUDIANTES'!C$22,0)</f>
        <v>0</v>
      </c>
      <c r="L8" s="20"/>
      <c r="M8" s="20"/>
      <c r="N8" s="24" t="s">
        <v>48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30.75" customHeight="1" x14ac:dyDescent="0.55000000000000004">
      <c r="A9" s="148" t="s">
        <v>51</v>
      </c>
      <c r="B9" s="16" t="str">
        <f t="shared" si="0"/>
        <v>Práctica: La cápsula perdida</v>
      </c>
      <c r="C9" s="148" t="s">
        <v>52</v>
      </c>
      <c r="D9" s="149" t="s">
        <v>53</v>
      </c>
      <c r="E9" s="17" t="s">
        <v>35</v>
      </c>
      <c r="F9" s="149" t="s">
        <v>54</v>
      </c>
      <c r="G9" s="148" t="s">
        <v>55</v>
      </c>
      <c r="H9" s="25" t="s">
        <v>56</v>
      </c>
      <c r="I9" s="23" t="s">
        <v>57</v>
      </c>
      <c r="J9" s="19">
        <f>MAX(IF(L9&lt;&gt;"",'1.ESTUDIANTES'!B$21,0),IF(M9&lt;&gt;"",'1.ESTUDIANTES'!C$21,0))</f>
        <v>14</v>
      </c>
      <c r="K9" s="19">
        <f>IF(L9&lt;&gt;"",'1.ESTUDIANTES'!B$22,0)+IF(M9&lt;&gt;"",'1.ESTUDIANTES'!C$22,0)</f>
        <v>14</v>
      </c>
      <c r="L9" s="20"/>
      <c r="M9" s="20" t="s">
        <v>43</v>
      </c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30.75" customHeight="1" x14ac:dyDescent="0.55000000000000004">
      <c r="A10" s="147"/>
      <c r="B10" s="16" t="str">
        <f t="shared" si="0"/>
        <v>Proyecto: Birdtrix</v>
      </c>
      <c r="C10" s="147"/>
      <c r="D10" s="147"/>
      <c r="E10" s="17" t="s">
        <v>40</v>
      </c>
      <c r="F10" s="147"/>
      <c r="G10" s="147"/>
      <c r="H10" s="25" t="s">
        <v>58</v>
      </c>
      <c r="I10" s="23" t="s">
        <v>59</v>
      </c>
      <c r="J10" s="19">
        <f>MAX(IF(L10&lt;&gt;"",'1.ESTUDIANTES'!B$21,0),IF(M10&lt;&gt;"",'1.ESTUDIANTES'!C$21,0))</f>
        <v>14</v>
      </c>
      <c r="K10" s="19">
        <f>IF(L10&lt;&gt;"",'1.ESTUDIANTES'!B$22,0)+IF(M10&lt;&gt;"",'1.ESTUDIANTES'!C$22,0)</f>
        <v>14</v>
      </c>
      <c r="L10" s="20"/>
      <c r="M10" s="20" t="s">
        <v>43</v>
      </c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ht="30.75" customHeight="1" x14ac:dyDescent="0.55000000000000004">
      <c r="A11" s="148" t="s">
        <v>60</v>
      </c>
      <c r="B11" s="16" t="str">
        <f t="shared" si="0"/>
        <v>Práctica: El enigma del carnaval *</v>
      </c>
      <c r="C11" s="146" t="s">
        <v>61</v>
      </c>
      <c r="D11" s="149" t="s">
        <v>53</v>
      </c>
      <c r="E11" s="17" t="s">
        <v>35</v>
      </c>
      <c r="F11" s="149" t="s">
        <v>62</v>
      </c>
      <c r="G11" s="150" t="s">
        <v>55</v>
      </c>
      <c r="H11" s="22" t="s">
        <v>63</v>
      </c>
      <c r="I11" s="23" t="s">
        <v>64</v>
      </c>
      <c r="J11" s="19">
        <f>MAX(IF(L11&lt;&gt;"",'1.ESTUDIANTES'!B$21,0),IF(M11&lt;&gt;"",'1.ESTUDIANTES'!C$21,0))</f>
        <v>23</v>
      </c>
      <c r="K11" s="19">
        <f>IF(L11&lt;&gt;"",'1.ESTUDIANTES'!B$22,0)+IF(M11&lt;&gt;"",'1.ESTUDIANTES'!C$22,0)</f>
        <v>23</v>
      </c>
      <c r="L11" s="20" t="s">
        <v>43</v>
      </c>
      <c r="M11" s="20"/>
      <c r="N11" s="24" t="s">
        <v>48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30.75" customHeight="1" x14ac:dyDescent="0.55000000000000004">
      <c r="A12" s="147"/>
      <c r="B12" s="16" t="str">
        <f t="shared" si="0"/>
        <v>Proyecto: Desaparición en la posada *</v>
      </c>
      <c r="C12" s="147"/>
      <c r="D12" s="147"/>
      <c r="E12" s="17" t="s">
        <v>40</v>
      </c>
      <c r="F12" s="147"/>
      <c r="G12" s="147"/>
      <c r="H12" s="22" t="s">
        <v>65</v>
      </c>
      <c r="I12" s="23" t="s">
        <v>66</v>
      </c>
      <c r="J12" s="19">
        <f>MAX(IF(L12&lt;&gt;"",'1.ESTUDIANTES'!B$21,0),IF(M12&lt;&gt;"",'1.ESTUDIANTES'!C$21,0))</f>
        <v>0</v>
      </c>
      <c r="K12" s="19">
        <f>IF(L12&lt;&gt;"",'1.ESTUDIANTES'!B$22,0)+IF(M12&lt;&gt;"",'1.ESTUDIANTES'!C$22,0)</f>
        <v>0</v>
      </c>
      <c r="L12" s="20"/>
      <c r="M12" s="20"/>
      <c r="N12" s="24" t="s">
        <v>48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30.75" customHeight="1" x14ac:dyDescent="0.55000000000000004">
      <c r="A13" s="148" t="s">
        <v>67</v>
      </c>
      <c r="B13" s="16" t="str">
        <f t="shared" si="0"/>
        <v>Práctica: Mensaje estelar *</v>
      </c>
      <c r="C13" s="148" t="s">
        <v>68</v>
      </c>
      <c r="D13" s="149" t="s">
        <v>69</v>
      </c>
      <c r="E13" s="17" t="s">
        <v>35</v>
      </c>
      <c r="F13" s="149" t="s">
        <v>70</v>
      </c>
      <c r="G13" s="150" t="s">
        <v>71</v>
      </c>
      <c r="H13" s="17" t="s">
        <v>72</v>
      </c>
      <c r="I13" s="23" t="s">
        <v>73</v>
      </c>
      <c r="J13" s="19">
        <f>MAX(IF(L13&lt;&gt;"",'1.ESTUDIANTES'!B$21,0),IF(M13&lt;&gt;"",'1.ESTUDIANTES'!C$21,0))</f>
        <v>23</v>
      </c>
      <c r="K13" s="19">
        <f>IF(L13&lt;&gt;"",'1.ESTUDIANTES'!B$22,0)+IF(M13&lt;&gt;"",'1.ESTUDIANTES'!C$22,0)</f>
        <v>23</v>
      </c>
      <c r="L13" s="20" t="s">
        <v>43</v>
      </c>
      <c r="M13" s="20"/>
      <c r="N13" s="24" t="s">
        <v>48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30.75" customHeight="1" x14ac:dyDescent="0.55000000000000004">
      <c r="A14" s="147"/>
      <c r="B14" s="16" t="str">
        <f t="shared" si="0"/>
        <v>Proyecto: Desafiando el equilibrio *</v>
      </c>
      <c r="C14" s="147"/>
      <c r="D14" s="147"/>
      <c r="E14" s="17" t="s">
        <v>40</v>
      </c>
      <c r="F14" s="147"/>
      <c r="G14" s="147"/>
      <c r="H14" s="17" t="s">
        <v>74</v>
      </c>
      <c r="I14" s="23" t="s">
        <v>75</v>
      </c>
      <c r="J14" s="19">
        <f>MAX(IF(L14&lt;&gt;"",'1.ESTUDIANTES'!B$21,0),IF(M14&lt;&gt;"",'1.ESTUDIANTES'!C$21,0))</f>
        <v>23</v>
      </c>
      <c r="K14" s="19">
        <f>IF(L14&lt;&gt;"",'1.ESTUDIANTES'!B$22,0)+IF(M14&lt;&gt;"",'1.ESTUDIANTES'!C$22,0)</f>
        <v>23</v>
      </c>
      <c r="L14" s="20" t="s">
        <v>43</v>
      </c>
      <c r="M14" s="20"/>
      <c r="N14" s="24" t="s">
        <v>48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30.75" customHeight="1" x14ac:dyDescent="0.55000000000000004">
      <c r="A15" s="148" t="s">
        <v>76</v>
      </c>
      <c r="B15" s="16" t="str">
        <f t="shared" si="0"/>
        <v>Práctica: Gigantes de la Tierra</v>
      </c>
      <c r="C15" s="148" t="s">
        <v>68</v>
      </c>
      <c r="D15" s="149" t="s">
        <v>77</v>
      </c>
      <c r="E15" s="17" t="s">
        <v>35</v>
      </c>
      <c r="F15" s="149" t="s">
        <v>78</v>
      </c>
      <c r="G15" s="150" t="s">
        <v>79</v>
      </c>
      <c r="H15" s="22" t="s">
        <v>80</v>
      </c>
      <c r="I15" s="17" t="s">
        <v>81</v>
      </c>
      <c r="J15" s="19">
        <f>MAX(IF(L15&lt;&gt;"",'1.ESTUDIANTES'!B$21,0),IF(M15&lt;&gt;"",'1.ESTUDIANTES'!C$21,0))</f>
        <v>0</v>
      </c>
      <c r="K15" s="19">
        <f>IF(L15&lt;&gt;"",'1.ESTUDIANTES'!B$22,0)+IF(M15&lt;&gt;"",'1.ESTUDIANTES'!C$22,0)</f>
        <v>0</v>
      </c>
      <c r="L15" s="20"/>
      <c r="M15" s="20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30.75" customHeight="1" x14ac:dyDescent="0.55000000000000004">
      <c r="A16" s="147"/>
      <c r="B16" s="16" t="str">
        <f t="shared" si="0"/>
        <v>Proyecto: Secreto plantástico</v>
      </c>
      <c r="C16" s="147"/>
      <c r="D16" s="147"/>
      <c r="E16" s="17" t="s">
        <v>40</v>
      </c>
      <c r="F16" s="147"/>
      <c r="G16" s="147"/>
      <c r="H16" s="22" t="s">
        <v>82</v>
      </c>
      <c r="I16" s="23" t="s">
        <v>83</v>
      </c>
      <c r="J16" s="19">
        <f>MAX(IF(L16&lt;&gt;"",'1.ESTUDIANTES'!B$21,0),IF(M16&lt;&gt;"",'1.ESTUDIANTES'!C$21,0))</f>
        <v>0</v>
      </c>
      <c r="K16" s="19">
        <f>IF(L16&lt;&gt;"",'1.ESTUDIANTES'!B$22,0)+IF(M16&lt;&gt;"",'1.ESTUDIANTES'!C$22,0)</f>
        <v>0</v>
      </c>
      <c r="L16" s="20"/>
      <c r="M16" s="20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ht="30.75" customHeight="1" x14ac:dyDescent="0.55000000000000004">
      <c r="A17" s="148" t="s">
        <v>84</v>
      </c>
      <c r="B17" s="16" t="str">
        <f t="shared" si="0"/>
        <v>Práctica: SospechosaMente</v>
      </c>
      <c r="C17" s="148" t="s">
        <v>85</v>
      </c>
      <c r="D17" s="149" t="s">
        <v>86</v>
      </c>
      <c r="E17" s="17" t="s">
        <v>35</v>
      </c>
      <c r="F17" s="149" t="s">
        <v>87</v>
      </c>
      <c r="G17" s="150" t="s">
        <v>88</v>
      </c>
      <c r="H17" s="17" t="s">
        <v>89</v>
      </c>
      <c r="I17" s="17" t="s">
        <v>90</v>
      </c>
      <c r="J17" s="19">
        <f>MAX(IF(L17&lt;&gt;"",'1.ESTUDIANTES'!B$21,0),IF(M17&lt;&gt;"",'1.ESTUDIANTES'!C$21,0))</f>
        <v>0</v>
      </c>
      <c r="K17" s="19">
        <f>IF(L17&lt;&gt;"",'1.ESTUDIANTES'!B$22,0)+IF(M17&lt;&gt;"",'1.ESTUDIANTES'!C$22,0)</f>
        <v>0</v>
      </c>
      <c r="L17" s="20"/>
      <c r="M17" s="20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ht="30.75" customHeight="1" x14ac:dyDescent="0.55000000000000004">
      <c r="A18" s="147"/>
      <c r="B18" s="16" t="str">
        <f t="shared" si="0"/>
        <v>Proyecto: La rebelión de los árboles</v>
      </c>
      <c r="C18" s="147"/>
      <c r="D18" s="147"/>
      <c r="E18" s="17" t="s">
        <v>40</v>
      </c>
      <c r="F18" s="147"/>
      <c r="G18" s="147"/>
      <c r="H18" s="17" t="s">
        <v>91</v>
      </c>
      <c r="I18" s="17" t="s">
        <v>92</v>
      </c>
      <c r="J18" s="19">
        <f>MAX(IF(L18&lt;&gt;"",'1.ESTUDIANTES'!B$21,0),IF(M18&lt;&gt;"",'1.ESTUDIANTES'!C$21,0))</f>
        <v>0</v>
      </c>
      <c r="K18" s="19">
        <f>IF(L18&lt;&gt;"",'1.ESTUDIANTES'!B$22,0)+IF(M18&lt;&gt;"",'1.ESTUDIANTES'!C$22,0)</f>
        <v>0</v>
      </c>
      <c r="L18" s="20"/>
      <c r="M18" s="20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ht="30.75" customHeight="1" x14ac:dyDescent="0.55000000000000004">
      <c r="A19" s="148" t="s">
        <v>93</v>
      </c>
      <c r="B19" s="16" t="str">
        <f t="shared" si="0"/>
        <v>Práctica: El helecho bien hecho *</v>
      </c>
      <c r="C19" s="148" t="s">
        <v>85</v>
      </c>
      <c r="D19" s="149" t="s">
        <v>86</v>
      </c>
      <c r="E19" s="17" t="s">
        <v>35</v>
      </c>
      <c r="F19" s="149" t="s">
        <v>94</v>
      </c>
      <c r="G19" s="150" t="s">
        <v>95</v>
      </c>
      <c r="H19" s="22" t="s">
        <v>96</v>
      </c>
      <c r="I19" s="17" t="s">
        <v>97</v>
      </c>
      <c r="J19" s="19">
        <f>MAX(IF(L19&lt;&gt;"",'1.ESTUDIANTES'!B$21,0),IF(M19&lt;&gt;"",'1.ESTUDIANTES'!C$21,0))</f>
        <v>0</v>
      </c>
      <c r="K19" s="19">
        <f>IF(L19&lt;&gt;"",'1.ESTUDIANTES'!B$22,0)+IF(M19&lt;&gt;"",'1.ESTUDIANTES'!C$22,0)</f>
        <v>0</v>
      </c>
      <c r="L19" s="20"/>
      <c r="M19" s="20"/>
      <c r="N19" s="24" t="s">
        <v>48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ht="30.75" customHeight="1" x14ac:dyDescent="0.55000000000000004">
      <c r="A20" s="147"/>
      <c r="B20" s="16" t="str">
        <f t="shared" si="0"/>
        <v>Proyecto: Foto familiar *</v>
      </c>
      <c r="C20" s="147"/>
      <c r="D20" s="147"/>
      <c r="E20" s="17" t="s">
        <v>40</v>
      </c>
      <c r="F20" s="147"/>
      <c r="G20" s="147"/>
      <c r="H20" s="22" t="s">
        <v>98</v>
      </c>
      <c r="I20" s="17" t="s">
        <v>99</v>
      </c>
      <c r="J20" s="19">
        <f>MAX(IF(L20&lt;&gt;"",'1.ESTUDIANTES'!B$21,0),IF(M20&lt;&gt;"",'1.ESTUDIANTES'!C$21,0))</f>
        <v>0</v>
      </c>
      <c r="K20" s="19">
        <f>IF(L20&lt;&gt;"",'1.ESTUDIANTES'!B$22,0)+IF(M20&lt;&gt;"",'1.ESTUDIANTES'!C$22,0)</f>
        <v>0</v>
      </c>
      <c r="L20" s="20"/>
      <c r="M20" s="20"/>
      <c r="N20" s="24" t="s">
        <v>48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ht="30.75" hidden="1" customHeight="1" x14ac:dyDescent="0.55000000000000004">
      <c r="A21" s="26"/>
      <c r="B21" s="16" t="str">
        <f t="shared" si="0"/>
        <v xml:space="preserve">Práctica: </v>
      </c>
      <c r="C21" s="146" t="s">
        <v>100</v>
      </c>
      <c r="D21" s="17"/>
      <c r="E21" s="17" t="s">
        <v>35</v>
      </c>
      <c r="F21" s="17"/>
      <c r="G21" s="17"/>
      <c r="H21" s="17"/>
      <c r="I21" s="17"/>
      <c r="J21" s="19">
        <f>MAX(IF(L21&lt;&gt;"",'1.ESTUDIANTES'!B$21,0),IF(M21&lt;&gt;"",'1.ESTUDIANTES'!C$21,0))</f>
        <v>23</v>
      </c>
      <c r="K21" s="19">
        <f>IF(L21&lt;&gt;"",'1.ESTUDIANTES'!B$22,0)+IF(M21&lt;&gt;"",'1.ESTUDIANTES'!C$22,0)</f>
        <v>23</v>
      </c>
      <c r="L21" s="20" t="s">
        <v>31</v>
      </c>
      <c r="M21" s="21"/>
      <c r="N21" s="6" t="s">
        <v>101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ht="30.75" hidden="1" customHeight="1" x14ac:dyDescent="0.55000000000000004">
      <c r="A22" s="26"/>
      <c r="B22" s="16" t="str">
        <f t="shared" si="0"/>
        <v xml:space="preserve">Proyecto: </v>
      </c>
      <c r="C22" s="147"/>
      <c r="D22" s="17"/>
      <c r="E22" s="17" t="s">
        <v>40</v>
      </c>
      <c r="F22" s="17"/>
      <c r="G22" s="17"/>
      <c r="H22" s="17"/>
      <c r="I22" s="17"/>
      <c r="J22" s="19">
        <f>MAX(IF(L22&lt;&gt;"",'1.ESTUDIANTES'!B$21,0),IF(M22&lt;&gt;"",'1.ESTUDIANTES'!C$21,0))</f>
        <v>14</v>
      </c>
      <c r="K22" s="19">
        <f>IF(L22&lt;&gt;"",'1.ESTUDIANTES'!B$22,0)+IF(M22&lt;&gt;"",'1.ESTUDIANTES'!C$22,0)</f>
        <v>14</v>
      </c>
      <c r="L22" s="21"/>
      <c r="M22" s="20" t="s">
        <v>31</v>
      </c>
      <c r="N22" s="6" t="s">
        <v>101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30.75" hidden="1" customHeight="1" x14ac:dyDescent="0.55000000000000004">
      <c r="A23" s="26"/>
      <c r="B23" s="16" t="str">
        <f t="shared" si="0"/>
        <v xml:space="preserve">Práctica: </v>
      </c>
      <c r="C23" s="146" t="s">
        <v>61</v>
      </c>
      <c r="D23" s="17"/>
      <c r="E23" s="17" t="s">
        <v>35</v>
      </c>
      <c r="F23" s="17"/>
      <c r="G23" s="18" t="s">
        <v>95</v>
      </c>
      <c r="H23" s="17"/>
      <c r="I23" s="17"/>
      <c r="J23" s="19">
        <f>MAX(IF(L23&lt;&gt;"",'1.ESTUDIANTES'!B$21,0),IF(M23&lt;&gt;"",'1.ESTUDIANTES'!C$21,0))</f>
        <v>23</v>
      </c>
      <c r="K23" s="19">
        <f>IF(L23&lt;&gt;"",'1.ESTUDIANTES'!B$22,0)+IF(M23&lt;&gt;"",'1.ESTUDIANTES'!C$22,0)</f>
        <v>23</v>
      </c>
      <c r="L23" s="20" t="s">
        <v>31</v>
      </c>
      <c r="M23" s="21"/>
      <c r="N23" s="6" t="s">
        <v>101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30.75" hidden="1" customHeight="1" x14ac:dyDescent="0.55000000000000004">
      <c r="A24" s="26"/>
      <c r="B24" s="16" t="str">
        <f t="shared" si="0"/>
        <v xml:space="preserve">Proyecto: </v>
      </c>
      <c r="C24" s="147"/>
      <c r="D24" s="17"/>
      <c r="E24" s="17" t="s">
        <v>40</v>
      </c>
      <c r="F24" s="17"/>
      <c r="G24" s="18" t="s">
        <v>95</v>
      </c>
      <c r="H24" s="17"/>
      <c r="I24" s="17"/>
      <c r="J24" s="19">
        <f>MAX(IF(L24&lt;&gt;"",'1.ESTUDIANTES'!B$21,0),IF(M24&lt;&gt;"",'1.ESTUDIANTES'!C$21,0))</f>
        <v>14</v>
      </c>
      <c r="K24" s="19">
        <f>IF(L24&lt;&gt;"",'1.ESTUDIANTES'!B$22,0)+IF(M24&lt;&gt;"",'1.ESTUDIANTES'!C$22,0)</f>
        <v>14</v>
      </c>
      <c r="L24" s="21"/>
      <c r="M24" s="20" t="s">
        <v>31</v>
      </c>
      <c r="N24" s="6" t="s">
        <v>101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30.75" hidden="1" customHeight="1" x14ac:dyDescent="0.55000000000000004">
      <c r="A25" s="26"/>
      <c r="B25" s="16" t="str">
        <f t="shared" si="0"/>
        <v xml:space="preserve">Práctica: </v>
      </c>
      <c r="C25" s="146" t="s">
        <v>102</v>
      </c>
      <c r="D25" s="17"/>
      <c r="E25" s="17" t="s">
        <v>35</v>
      </c>
      <c r="F25" s="17"/>
      <c r="G25" s="18" t="s">
        <v>79</v>
      </c>
      <c r="H25" s="17"/>
      <c r="I25" s="17"/>
      <c r="J25" s="19">
        <f>MAX(IF(L25&lt;&gt;"",'1.ESTUDIANTES'!B$21,0),IF(M25&lt;&gt;"",'1.ESTUDIANTES'!C$21,0))</f>
        <v>23</v>
      </c>
      <c r="K25" s="19">
        <f>IF(L25&lt;&gt;"",'1.ESTUDIANTES'!B$22,0)+IF(M25&lt;&gt;"",'1.ESTUDIANTES'!C$22,0)</f>
        <v>23</v>
      </c>
      <c r="L25" s="20" t="s">
        <v>31</v>
      </c>
      <c r="M25" s="21"/>
      <c r="N25" s="6" t="s">
        <v>101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30.75" hidden="1" customHeight="1" x14ac:dyDescent="0.55000000000000004">
      <c r="A26" s="26"/>
      <c r="B26" s="16" t="str">
        <f t="shared" si="0"/>
        <v xml:space="preserve">Proyecto: </v>
      </c>
      <c r="C26" s="147"/>
      <c r="D26" s="17"/>
      <c r="E26" s="17" t="s">
        <v>40</v>
      </c>
      <c r="F26" s="17"/>
      <c r="G26" s="18" t="s">
        <v>79</v>
      </c>
      <c r="H26" s="17"/>
      <c r="I26" s="17"/>
      <c r="J26" s="19">
        <f>MAX(IF(L26&lt;&gt;"",'1.ESTUDIANTES'!B$21,0),IF(M26&lt;&gt;"",'1.ESTUDIANTES'!C$21,0))</f>
        <v>14</v>
      </c>
      <c r="K26" s="19">
        <f>IF(L26&lt;&gt;"",'1.ESTUDIANTES'!B$22,0)+IF(M26&lt;&gt;"",'1.ESTUDIANTES'!C$22,0)</f>
        <v>14</v>
      </c>
      <c r="L26" s="21"/>
      <c r="M26" s="20" t="s">
        <v>31</v>
      </c>
      <c r="N26" s="6" t="s">
        <v>101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30.75" hidden="1" customHeight="1" x14ac:dyDescent="0.55000000000000004">
      <c r="A27" s="26"/>
      <c r="B27" s="16" t="str">
        <f t="shared" si="0"/>
        <v xml:space="preserve">Práctica: </v>
      </c>
      <c r="C27" s="146" t="s">
        <v>103</v>
      </c>
      <c r="D27" s="17"/>
      <c r="E27" s="17" t="s">
        <v>35</v>
      </c>
      <c r="F27" s="17"/>
      <c r="G27" s="18" t="s">
        <v>55</v>
      </c>
      <c r="H27" s="17"/>
      <c r="I27" s="17"/>
      <c r="J27" s="19">
        <f>MAX(IF(L27&lt;&gt;"",'1.ESTUDIANTES'!B$21,0),IF(M27&lt;&gt;"",'1.ESTUDIANTES'!C$21,0))</f>
        <v>23</v>
      </c>
      <c r="K27" s="19">
        <f>IF(L27&lt;&gt;"",'1.ESTUDIANTES'!B$22,0)+IF(M27&lt;&gt;"",'1.ESTUDIANTES'!C$22,0)</f>
        <v>23</v>
      </c>
      <c r="L27" s="20" t="s">
        <v>31</v>
      </c>
      <c r="M27" s="21"/>
      <c r="N27" s="6" t="s">
        <v>101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30.75" hidden="1" customHeight="1" x14ac:dyDescent="0.55000000000000004">
      <c r="A28" s="26"/>
      <c r="B28" s="16" t="str">
        <f t="shared" si="0"/>
        <v xml:space="preserve">Proyecto: </v>
      </c>
      <c r="C28" s="147"/>
      <c r="D28" s="17"/>
      <c r="E28" s="17" t="s">
        <v>40</v>
      </c>
      <c r="F28" s="17"/>
      <c r="G28" s="18" t="s">
        <v>55</v>
      </c>
      <c r="H28" s="17"/>
      <c r="I28" s="17"/>
      <c r="J28" s="19">
        <f>MAX(IF(L28&lt;&gt;"",'1.ESTUDIANTES'!B$21,0),IF(M28&lt;&gt;"",'1.ESTUDIANTES'!C$21,0))</f>
        <v>14</v>
      </c>
      <c r="K28" s="19">
        <f>IF(L28&lt;&gt;"",'1.ESTUDIANTES'!B$22,0)+IF(M28&lt;&gt;"",'1.ESTUDIANTES'!C$22,0)</f>
        <v>14</v>
      </c>
      <c r="L28" s="21"/>
      <c r="M28" s="20" t="s">
        <v>31</v>
      </c>
      <c r="N28" s="6" t="s">
        <v>101</v>
      </c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5.75" customHeight="1" x14ac:dyDescent="0.25"/>
    <row r="30" spans="1:27" ht="15.75" customHeight="1" x14ac:dyDescent="0.25"/>
    <row r="31" spans="1:27" ht="15.75" customHeight="1" x14ac:dyDescent="0.25"/>
    <row r="32" spans="1:27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46">
    <mergeCell ref="L3:M3"/>
    <mergeCell ref="N3:P4"/>
    <mergeCell ref="A5:A6"/>
    <mergeCell ref="D5:D6"/>
    <mergeCell ref="G5:G6"/>
    <mergeCell ref="F5:F6"/>
    <mergeCell ref="D7:D8"/>
    <mergeCell ref="G7:G8"/>
    <mergeCell ref="A11:A12"/>
    <mergeCell ref="A13:A14"/>
    <mergeCell ref="D9:D10"/>
    <mergeCell ref="D11:D12"/>
    <mergeCell ref="D13:D14"/>
    <mergeCell ref="F13:F14"/>
    <mergeCell ref="G13:G14"/>
    <mergeCell ref="F7:F8"/>
    <mergeCell ref="F9:F10"/>
    <mergeCell ref="G9:G10"/>
    <mergeCell ref="F11:F12"/>
    <mergeCell ref="G11:G12"/>
    <mergeCell ref="A15:A16"/>
    <mergeCell ref="A17:A18"/>
    <mergeCell ref="A19:A20"/>
    <mergeCell ref="C5:C6"/>
    <mergeCell ref="C7:C8"/>
    <mergeCell ref="A9:A10"/>
    <mergeCell ref="C9:C10"/>
    <mergeCell ref="C11:C12"/>
    <mergeCell ref="C13:C14"/>
    <mergeCell ref="A7:A8"/>
    <mergeCell ref="D15:D16"/>
    <mergeCell ref="F15:F16"/>
    <mergeCell ref="G15:G16"/>
    <mergeCell ref="F19:F20"/>
    <mergeCell ref="G19:G20"/>
    <mergeCell ref="D17:D18"/>
    <mergeCell ref="F17:F18"/>
    <mergeCell ref="G17:G18"/>
    <mergeCell ref="D19:D20"/>
    <mergeCell ref="C21:C22"/>
    <mergeCell ref="C23:C24"/>
    <mergeCell ref="C25:C26"/>
    <mergeCell ref="C27:C28"/>
    <mergeCell ref="C15:C16"/>
    <mergeCell ref="C17:C18"/>
    <mergeCell ref="C19:C20"/>
  </mergeCells>
  <hyperlinks>
    <hyperlink ref="I7" location="PRO2_SCR_PRA!A1" display="SEA_PRO2_SCR_PRA" xr:uid="{00000000-0004-0000-0100-000000000000}"/>
    <hyperlink ref="I8" location="PRO2_SCR_PRO!A1" display="SEA_PRO2_SCR_PRO" xr:uid="{00000000-0004-0000-0100-000001000000}"/>
    <hyperlink ref="I9" location="AUT1_SPI_PRA!A1" display="SEA_AUT1_SPI_PRA" xr:uid="{00000000-0004-0000-0100-000002000000}"/>
    <hyperlink ref="I10" location="AUT1_SPI_PRO!A1" display="SEA_AUT1_SPI_PRO" xr:uid="{00000000-0004-0000-0100-000003000000}"/>
    <hyperlink ref="I11" location="AUT2_SPI_PRA!A1" display="SEA_AUT2_SPI_PRA" xr:uid="{00000000-0004-0000-0100-000004000000}"/>
    <hyperlink ref="I12" location="AUT2_SPI_PRO!A1" display="SEA_AUT2_SPI_PRO" xr:uid="{00000000-0004-0000-0100-000005000000}"/>
    <hyperlink ref="I13" location="MAK1_HERR_PRA!A1" display="SEA_MAK1_HERR_PRA" xr:uid="{00000000-0004-0000-0100-000006000000}"/>
    <hyperlink ref="I14" location="MAK1_HERR_PRO!A1" display="SEA_MAK1_HERR_PRO" xr:uid="{00000000-0004-0000-0100-000007000000}"/>
    <hyperlink ref="I16" location="MAK1_3D_PRO!A1" display="SEA_MAK1_3D_PRO" xr:uid="{00000000-0004-0000-0100-000008000000}"/>
  </hyperlink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R1000"/>
  <sheetViews>
    <sheetView workbookViewId="0">
      <pane xSplit="2" ySplit="3" topLeftCell="C112" activePane="bottomRight" state="frozen"/>
      <selection pane="topRight" activeCell="C1" sqref="C1"/>
      <selection pane="bottomLeft" activeCell="A4" sqref="A4"/>
      <selection pane="bottomRight" activeCell="AS11" sqref="AS11"/>
    </sheetView>
  </sheetViews>
  <sheetFormatPr baseColWidth="10" defaultColWidth="12.6328125" defaultRowHeight="15" customHeight="1" outlineLevelCol="1" x14ac:dyDescent="0.25"/>
  <cols>
    <col min="1" max="1" width="12.90625" customWidth="1"/>
    <col min="2" max="2" width="76.36328125" customWidth="1"/>
    <col min="3" max="3" width="13.36328125" hidden="1" customWidth="1"/>
    <col min="4" max="4" width="10.26953125" customWidth="1"/>
    <col min="5" max="5" width="11.90625" customWidth="1" collapsed="1"/>
    <col min="6" max="22" width="8.26953125" hidden="1" customWidth="1" outlineLevel="1"/>
    <col min="23" max="23" width="10.7265625" customWidth="1"/>
    <col min="24" max="24" width="11.90625" customWidth="1" collapsed="1"/>
    <col min="25" max="41" width="8.26953125" hidden="1" customWidth="1" outlineLevel="1"/>
    <col min="42" max="42" width="9.6328125" customWidth="1"/>
    <col min="43" max="43" width="8.7265625" customWidth="1"/>
  </cols>
  <sheetData>
    <row r="1" spans="1:43" s="136" customFormat="1" ht="63.5" customHeight="1" x14ac:dyDescent="0.25">
      <c r="A1" s="130">
        <f>'PLANTILLA V6'!A5</f>
        <v>0</v>
      </c>
      <c r="B1" s="201">
        <f>'PLANTILLA V6'!B5</f>
        <v>0</v>
      </c>
      <c r="C1" s="131" t="str">
        <f>'PLANTILLA V6'!C5</f>
        <v>Cantidad</v>
      </c>
      <c r="D1" s="185" t="s">
        <v>0</v>
      </c>
      <c r="E1" s="186" t="s">
        <v>104</v>
      </c>
      <c r="F1" s="132" t="str">
        <f t="array" ref="F1:V1">TRANSPOSE('2.SELECCIÓN'!$B4:$B20)</f>
        <v>Propedeutico: Propedéutico</v>
      </c>
      <c r="G1" s="132" t="str">
        <v>Práctica: Objetos inquietos</v>
      </c>
      <c r="H1" s="132" t="str">
        <v>Proyecto: Oídos asombrosos</v>
      </c>
      <c r="I1" s="132" t="str">
        <v>Práctica: ¡Intenta, aprende y avanza! *</v>
      </c>
      <c r="J1" s="132" t="str">
        <v>Proyecto: Materia Misteriosa *</v>
      </c>
      <c r="K1" s="132" t="str">
        <v>Práctica: La cápsula perdida</v>
      </c>
      <c r="L1" s="132" t="str">
        <v>Proyecto: Birdtrix</v>
      </c>
      <c r="M1" s="132" t="str">
        <v>Práctica: El enigma del carnaval *</v>
      </c>
      <c r="N1" s="132" t="str">
        <v>Proyecto: Desaparición en la posada *</v>
      </c>
      <c r="O1" s="132" t="str">
        <v>Práctica: Mensaje estelar *</v>
      </c>
      <c r="P1" s="132" t="str">
        <v>Proyecto: Desafiando el equilibrio *</v>
      </c>
      <c r="Q1" s="132" t="str">
        <v>Práctica: Gigantes de la Tierra</v>
      </c>
      <c r="R1" s="132" t="str">
        <v>Proyecto: Secreto plantástico</v>
      </c>
      <c r="S1" s="132" t="str">
        <v>Práctica: SospechosaMente</v>
      </c>
      <c r="T1" s="132" t="str">
        <v>Proyecto: La rebelión de los árboles</v>
      </c>
      <c r="U1" s="132" t="str">
        <v>Práctica: El helecho bien hecho *</v>
      </c>
      <c r="V1" s="132" t="str">
        <v>Proyecto: Foto familiar *</v>
      </c>
      <c r="W1" s="133" t="s">
        <v>1</v>
      </c>
      <c r="X1" s="133" t="s">
        <v>104</v>
      </c>
      <c r="Y1" s="134" t="str">
        <f t="array" ref="Y1:AO1">TRANSPOSE('2.SELECCIÓN'!$B4:$B20)</f>
        <v>Propedeutico: Propedéutico</v>
      </c>
      <c r="Z1" s="134" t="str">
        <v>Práctica: Objetos inquietos</v>
      </c>
      <c r="AA1" s="134" t="str">
        <v>Proyecto: Oídos asombrosos</v>
      </c>
      <c r="AB1" s="134" t="str">
        <v>Práctica: ¡Intenta, aprende y avanza! *</v>
      </c>
      <c r="AC1" s="134" t="str">
        <v>Proyecto: Materia Misteriosa *</v>
      </c>
      <c r="AD1" s="134" t="str">
        <v>Práctica: La cápsula perdida</v>
      </c>
      <c r="AE1" s="134" t="str">
        <v>Proyecto: Birdtrix</v>
      </c>
      <c r="AF1" s="134" t="str">
        <v>Práctica: El enigma del carnaval *</v>
      </c>
      <c r="AG1" s="134" t="str">
        <v>Proyecto: Desaparición en la posada *</v>
      </c>
      <c r="AH1" s="134" t="str">
        <v>Práctica: Mensaje estelar *</v>
      </c>
      <c r="AI1" s="134" t="str">
        <v>Proyecto: Desafiando el equilibrio *</v>
      </c>
      <c r="AJ1" s="134" t="str">
        <v>Práctica: Gigantes de la Tierra</v>
      </c>
      <c r="AK1" s="134" t="str">
        <v>Proyecto: Secreto plantástico</v>
      </c>
      <c r="AL1" s="134" t="str">
        <v>Práctica: SospechosaMente</v>
      </c>
      <c r="AM1" s="134" t="str">
        <v>Proyecto: La rebelión de los árboles</v>
      </c>
      <c r="AN1" s="134" t="str">
        <v>Práctica: El helecho bien hecho *</v>
      </c>
      <c r="AO1" s="134" t="str">
        <v>Proyecto: Foto familiar *</v>
      </c>
      <c r="AP1" s="131" t="s">
        <v>105</v>
      </c>
      <c r="AQ1" s="135" t="s">
        <v>104</v>
      </c>
    </row>
    <row r="2" spans="1:43" ht="4.5" customHeight="1" x14ac:dyDescent="0.25">
      <c r="A2" s="27"/>
      <c r="B2" s="27"/>
      <c r="C2" s="27"/>
      <c r="D2" s="196" t="s">
        <v>316</v>
      </c>
      <c r="E2" s="197" t="s">
        <v>317</v>
      </c>
      <c r="F2" s="196" t="str">
        <f ca="1">IFERROR(__xludf.DUMMYFUNCTION("TRANSPOSE(QUERY('2.SELECCIÓN'!$B$3:$N$20,""SELECT I, L WHERE B ='""&amp;F1&amp;""'"",0))"),"PROPEDEUTICO")</f>
        <v>PROPEDEUTICO</v>
      </c>
      <c r="G2" s="196" t="str">
        <f ca="1">IFERROR(__xludf.DUMMYFUNCTION("TRANSPOSE(QUERY('2.SELECCIÓN'!$B$3:$N$20,""SELECT I, L WHERE B ='""&amp;G1&amp;""'"",0))"),"SEA_PRO1_SCR_PRA")</f>
        <v>SEA_PRO1_SCR_PRA</v>
      </c>
      <c r="H2" s="196" t="str">
        <f ca="1">IFERROR(__xludf.DUMMYFUNCTION("TRANSPOSE(QUERY('2.SELECCIÓN'!$B$3:$N$20,""SELECT I, L WHERE B ='""&amp;H1&amp;""'"",0))"),"SEA_PRO1_SCR_PRO")</f>
        <v>SEA_PRO1_SCR_PRO</v>
      </c>
      <c r="I2" s="196" t="str">
        <f ca="1">IFERROR(__xludf.DUMMYFUNCTION("TRANSPOSE(QUERY('2.SELECCIÓN'!$B$3:$N$20,""SELECT I, L WHERE B ='""&amp;I1&amp;""'"",0))"),"SEA_PRO2_SCR_PRA")</f>
        <v>SEA_PRO2_SCR_PRA</v>
      </c>
      <c r="J2" s="196" t="str">
        <f ca="1">IFERROR(__xludf.DUMMYFUNCTION("TRANSPOSE(QUERY('2.SELECCIÓN'!$B$3:$N$20,""SELECT I, L WHERE B ='""&amp;J1&amp;""'"",0))"),"SEA_PRO2_SCR_PRO")</f>
        <v>SEA_PRO2_SCR_PRO</v>
      </c>
      <c r="K2" s="196" t="str">
        <f ca="1">IFERROR(__xludf.DUMMYFUNCTION("TRANSPOSE(QUERY('2.SELECCIÓN'!$B$3:$N$20,""SELECT I, L WHERE B ='""&amp;K1&amp;""'"",0))"),"SEA_AUT1_SPI_PRA")</f>
        <v>SEA_AUT1_SPI_PRA</v>
      </c>
      <c r="L2" s="196" t="str">
        <f ca="1">IFERROR(__xludf.DUMMYFUNCTION("TRANSPOSE(QUERY('2.SELECCIÓN'!$B$3:$N$20,""SELECT I, L WHERE B ='""&amp;L1&amp;""'"",0))"),"SEA_AUT1_SPI_PRO")</f>
        <v>SEA_AUT1_SPI_PRO</v>
      </c>
      <c r="M2" s="196" t="str">
        <f ca="1">IFERROR(__xludf.DUMMYFUNCTION("TRANSPOSE(QUERY('2.SELECCIÓN'!$B$3:$N$20,""SELECT I, L WHERE B ='""&amp;M1&amp;""'"",0))"),"SEA_AUT2_SPI_PRA")</f>
        <v>SEA_AUT2_SPI_PRA</v>
      </c>
      <c r="N2" s="196" t="str">
        <f ca="1">IFERROR(__xludf.DUMMYFUNCTION("TRANSPOSE(QUERY('2.SELECCIÓN'!$B$3:$N$20,""SELECT I, L WHERE B ='""&amp;N1&amp;""'"",0))"),"SEA_AUT2_SPI_PRO")</f>
        <v>SEA_AUT2_SPI_PRO</v>
      </c>
      <c r="O2" s="196" t="str">
        <f ca="1">IFERROR(__xludf.DUMMYFUNCTION("TRANSPOSE(QUERY('2.SELECCIÓN'!$B$3:$N$20,""SELECT I, L WHERE B ='""&amp;O1&amp;""'"",0))"),"SEA_MAK1_HERR_PRA")</f>
        <v>SEA_MAK1_HERR_PRA</v>
      </c>
      <c r="P2" s="196" t="str">
        <f ca="1">IFERROR(__xludf.DUMMYFUNCTION("TRANSPOSE(QUERY('2.SELECCIÓN'!$B$3:$N$20,""SELECT I, L WHERE B ='""&amp;P1&amp;""'"",0))"),"SEA_MAK1_HERR_PRO")</f>
        <v>SEA_MAK1_HERR_PRO</v>
      </c>
      <c r="Q2" s="196" t="str">
        <f ca="1">IFERROR(__xludf.DUMMYFUNCTION("TRANSPOSE(QUERY('2.SELECCIÓN'!$B$3:$N$20,""SELECT I, L WHERE B ='""&amp;Q1&amp;""'"",0))"),"SEA_MAK1_3D_PRA")</f>
        <v>SEA_MAK1_3D_PRA</v>
      </c>
      <c r="R2" s="196" t="str">
        <f ca="1">IFERROR(__xludf.DUMMYFUNCTION("TRANSPOSE(QUERY('2.SELECCIÓN'!$B$3:$N$20,""SELECT I, L WHERE B ='""&amp;R1&amp;""'"",0))"),"SEA_MAK1_3D_PRO")</f>
        <v>SEA_MAK1_3D_PRO</v>
      </c>
      <c r="S2" s="196" t="str">
        <f ca="1">IFERROR(__xludf.DUMMYFUNCTION("TRANSPOSE(QUERY('2.SELECCIÓN'!$B$3:$N$20,""SELECT I, L WHERE B ='""&amp;S1&amp;""'"",0))"),"SEA_TIC1_DOC_PRA")</f>
        <v>SEA_TIC1_DOC_PRA</v>
      </c>
      <c r="T2" s="196" t="str">
        <f ca="1">IFERROR(__xludf.DUMMYFUNCTION("TRANSPOSE(QUERY('2.SELECCIÓN'!$B$3:$N$20,""SELECT I, L WHERE B ='""&amp;T1&amp;""'"",0))"),"SEA_TIC1_DOC_PRO")</f>
        <v>SEA_TIC1_DOC_PRO</v>
      </c>
      <c r="U2" s="196" t="str">
        <f ca="1">IFERROR(__xludf.DUMMYFUNCTION("TRANSPOSE(QUERY('2.SELECCIÓN'!$B$3:$N$20,""SELECT I, L WHERE B ='""&amp;U1&amp;""'"",0))"),"SEA_TIC2_PRE_PRA")</f>
        <v>SEA_TIC2_PRE_PRA</v>
      </c>
      <c r="V2" s="196" t="str">
        <f ca="1">IFERROR(__xludf.DUMMYFUNCTION("TRANSPOSE(QUERY('2.SELECCIÓN'!$B$3:$N$20,""SELECT I, L WHERE B ='""&amp;V1&amp;""'"",0))"),"SEA_TIC2_PRE_PRO")</f>
        <v>SEA_TIC2_PRE_PRO</v>
      </c>
      <c r="W2" s="198" t="s">
        <v>316</v>
      </c>
      <c r="X2" s="199" t="s">
        <v>317</v>
      </c>
      <c r="Y2" s="196" t="str">
        <f ca="1">IFERROR(__xludf.DUMMYFUNCTION("TRANSPOSE(QUERY('2.SELECCIÓN'!$B$3:$N$20,""SELECT I, M WHERE B ='""&amp;Y1&amp;""'"",0))"),"PROPEDEUTICO")</f>
        <v>PROPEDEUTICO</v>
      </c>
      <c r="Z2" s="196" t="str">
        <f ca="1">IFERROR(__xludf.DUMMYFUNCTION("TRANSPOSE(QUERY('2.SELECCIÓN'!$B$3:$N$20,""SELECT I, M WHERE B ='""&amp;Z1&amp;""'"",0))"),"SEA_PRO1_SCR_PRA")</f>
        <v>SEA_PRO1_SCR_PRA</v>
      </c>
      <c r="AA2" s="196" t="str">
        <f ca="1">IFERROR(__xludf.DUMMYFUNCTION("TRANSPOSE(QUERY('2.SELECCIÓN'!$B$3:$N$20,""SELECT I, M WHERE B ='""&amp;AA1&amp;""'"",0))"),"SEA_PRO1_SCR_PRO")</f>
        <v>SEA_PRO1_SCR_PRO</v>
      </c>
      <c r="AB2" s="196" t="str">
        <f ca="1">IFERROR(__xludf.DUMMYFUNCTION("TRANSPOSE(QUERY('2.SELECCIÓN'!$B$3:$N$20,""SELECT I, M WHERE B ='""&amp;AB1&amp;""'"",0))"),"SEA_PRO2_SCR_PRA")</f>
        <v>SEA_PRO2_SCR_PRA</v>
      </c>
      <c r="AC2" s="196" t="str">
        <f ca="1">IFERROR(__xludf.DUMMYFUNCTION("TRANSPOSE(QUERY('2.SELECCIÓN'!$B$3:$N$20,""SELECT I, M WHERE B ='""&amp;AC1&amp;""'"",0))"),"SEA_PRO2_SCR_PRO")</f>
        <v>SEA_PRO2_SCR_PRO</v>
      </c>
      <c r="AD2" s="196" t="str">
        <f ca="1">IFERROR(__xludf.DUMMYFUNCTION("TRANSPOSE(QUERY('2.SELECCIÓN'!$B$3:$N$20,""SELECT I, M WHERE B ='""&amp;AD1&amp;""'"",0))"),"SEA_AUT1_SPI_PRA")</f>
        <v>SEA_AUT1_SPI_PRA</v>
      </c>
      <c r="AE2" s="196" t="str">
        <f ca="1">IFERROR(__xludf.DUMMYFUNCTION("TRANSPOSE(QUERY('2.SELECCIÓN'!$B$3:$N$20,""SELECT I, M WHERE B ='""&amp;AE1&amp;""'"",0))"),"SEA_AUT1_SPI_PRO")</f>
        <v>SEA_AUT1_SPI_PRO</v>
      </c>
      <c r="AF2" s="196" t="str">
        <f ca="1">IFERROR(__xludf.DUMMYFUNCTION("TRANSPOSE(QUERY('2.SELECCIÓN'!$B$3:$N$20,""SELECT I, M WHERE B ='""&amp;AF1&amp;""'"",0))"),"SEA_AUT2_SPI_PRA")</f>
        <v>SEA_AUT2_SPI_PRA</v>
      </c>
      <c r="AG2" s="196" t="str">
        <f ca="1">IFERROR(__xludf.DUMMYFUNCTION("TRANSPOSE(QUERY('2.SELECCIÓN'!$B$3:$N$20,""SELECT I, M WHERE B ='""&amp;AG1&amp;""'"",0))"),"SEA_AUT2_SPI_PRO")</f>
        <v>SEA_AUT2_SPI_PRO</v>
      </c>
      <c r="AH2" s="196" t="str">
        <f ca="1">IFERROR(__xludf.DUMMYFUNCTION("TRANSPOSE(QUERY('2.SELECCIÓN'!$B$3:$N$20,""SELECT I, M WHERE B ='""&amp;AH1&amp;""'"",0))"),"SEA_MAK1_HERR_PRA")</f>
        <v>SEA_MAK1_HERR_PRA</v>
      </c>
      <c r="AI2" s="196" t="str">
        <f ca="1">IFERROR(__xludf.DUMMYFUNCTION("TRANSPOSE(QUERY('2.SELECCIÓN'!$B$3:$N$20,""SELECT I, M WHERE B ='""&amp;AI1&amp;""'"",0))"),"SEA_MAK1_HERR_PRO")</f>
        <v>SEA_MAK1_HERR_PRO</v>
      </c>
      <c r="AJ2" s="196" t="str">
        <f ca="1">IFERROR(__xludf.DUMMYFUNCTION("TRANSPOSE(QUERY('2.SELECCIÓN'!$B$3:$N$20,""SELECT I, M WHERE B ='""&amp;AJ1&amp;""'"",0))"),"SEA_MAK1_3D_PRA")</f>
        <v>SEA_MAK1_3D_PRA</v>
      </c>
      <c r="AK2" s="196" t="str">
        <f ca="1">IFERROR(__xludf.DUMMYFUNCTION("TRANSPOSE(QUERY('2.SELECCIÓN'!$B$3:$N$20,""SELECT I, M WHERE B ='""&amp;AK1&amp;""'"",0))"),"SEA_MAK1_3D_PRO")</f>
        <v>SEA_MAK1_3D_PRO</v>
      </c>
      <c r="AL2" s="196" t="str">
        <f ca="1">IFERROR(__xludf.DUMMYFUNCTION("TRANSPOSE(QUERY('2.SELECCIÓN'!$B$3:$N$20,""SELECT I, M WHERE B ='""&amp;AL1&amp;""'"",0))"),"SEA_TIC1_DOC_PRA")</f>
        <v>SEA_TIC1_DOC_PRA</v>
      </c>
      <c r="AM2" s="196" t="str">
        <f ca="1">IFERROR(__xludf.DUMMYFUNCTION("TRANSPOSE(QUERY('2.SELECCIÓN'!$B$3:$N$20,""SELECT I, M WHERE B ='""&amp;AM1&amp;""'"",0))"),"SEA_TIC1_DOC_PRO")</f>
        <v>SEA_TIC1_DOC_PRO</v>
      </c>
      <c r="AN2" s="196" t="str">
        <f ca="1">IFERROR(__xludf.DUMMYFUNCTION("TRANSPOSE(QUERY('2.SELECCIÓN'!$B$3:$N$20,""SELECT I, M WHERE B ='""&amp;AN1&amp;""'"",0))"),"SEA_TIC2_PRE_PRA")</f>
        <v>SEA_TIC2_PRE_PRA</v>
      </c>
      <c r="AO2" s="196" t="str">
        <f ca="1">IFERROR(__xludf.DUMMYFUNCTION("TRANSPOSE(QUERY('2.SELECCIÓN'!$B$3:$N$20,""SELECT I, M WHERE B ='""&amp;AO1&amp;""'"",0))"),"SEA_TIC2_PRE_PRO")</f>
        <v>SEA_TIC2_PRE_PRO</v>
      </c>
      <c r="AP2" s="200"/>
      <c r="AQ2" s="29"/>
    </row>
    <row r="3" spans="1:43" ht="15.5" customHeight="1" x14ac:dyDescent="0.35">
      <c r="A3" s="30"/>
      <c r="B3" s="30"/>
      <c r="C3" s="30"/>
      <c r="D3" s="31"/>
      <c r="E3" s="32"/>
      <c r="F3" s="31" t="str">
        <f ca="1">IFERROR(__xludf.DUMMYFUNCTION("""COMPUTED_VALUE"""),"X")</f>
        <v>X</v>
      </c>
      <c r="G3" s="31" t="str">
        <f ca="1">IFERROR(__xludf.DUMMYFUNCTION("""COMPUTED_VALUE"""),"X")</f>
        <v>X</v>
      </c>
      <c r="H3" s="31"/>
      <c r="I3" s="31" t="str">
        <f ca="1">IFERROR(__xludf.DUMMYFUNCTION("""COMPUTED_VALUE"""),"x")</f>
        <v>x</v>
      </c>
      <c r="J3" s="31"/>
      <c r="K3" s="31" t="str">
        <f ca="1">IFERROR(__xludf.DUMMYFUNCTION("""COMPUTED_VALUE"""),"x")</f>
        <v>x</v>
      </c>
      <c r="L3" s="31" t="str">
        <f ca="1">IFERROR(__xludf.DUMMYFUNCTION("""COMPUTED_VALUE"""),"x")</f>
        <v>x</v>
      </c>
      <c r="M3" s="31" t="str">
        <f ca="1">IFERROR(__xludf.DUMMYFUNCTION("""COMPUTED_VALUE"""),"X")</f>
        <v>X</v>
      </c>
      <c r="N3" s="31"/>
      <c r="O3" s="31" t="str">
        <f ca="1">IFERROR(__xludf.DUMMYFUNCTION("""COMPUTED_VALUE"""),"X")</f>
        <v>X</v>
      </c>
      <c r="P3" s="31"/>
      <c r="Q3" s="31" t="str">
        <f ca="1">IFERROR(__xludf.DUMMYFUNCTION("""COMPUTED_VALUE"""),"X")</f>
        <v>X</v>
      </c>
      <c r="R3" s="31"/>
      <c r="S3" s="31" t="str">
        <f ca="1">IFERROR(__xludf.DUMMYFUNCTION("""COMPUTED_VALUE"""),"X")</f>
        <v>X</v>
      </c>
      <c r="T3" s="31"/>
      <c r="U3" s="31" t="str">
        <f ca="1">IFERROR(__xludf.DUMMYFUNCTION("""COMPUTED_VALUE"""),"X")</f>
        <v>X</v>
      </c>
      <c r="V3" s="31"/>
      <c r="W3" s="188"/>
      <c r="X3" s="193"/>
      <c r="Y3" s="33" t="str">
        <f ca="1">IFERROR(__xludf.DUMMYFUNCTION("""COMPUTED_VALUE"""),"X")</f>
        <v>X</v>
      </c>
      <c r="Z3" s="33"/>
      <c r="AA3" s="33" t="str">
        <f ca="1">IFERROR(__xludf.DUMMYFUNCTION("""COMPUTED_VALUE"""),"x")</f>
        <v>x</v>
      </c>
      <c r="AB3" s="33"/>
      <c r="AC3" s="33" t="str">
        <f ca="1">IFERROR(__xludf.DUMMYFUNCTION("""COMPUTED_VALUE"""),"X")</f>
        <v>X</v>
      </c>
      <c r="AD3" s="33"/>
      <c r="AE3" s="33"/>
      <c r="AF3" s="33"/>
      <c r="AG3" s="33" t="str">
        <f ca="1">IFERROR(__xludf.DUMMYFUNCTION("""COMPUTED_VALUE"""),"X")</f>
        <v>X</v>
      </c>
      <c r="AH3" s="33"/>
      <c r="AI3" s="33" t="str">
        <f ca="1">IFERROR(__xludf.DUMMYFUNCTION("""COMPUTED_VALUE"""),"X")</f>
        <v>X</v>
      </c>
      <c r="AJ3" s="33"/>
      <c r="AK3" s="33" t="str">
        <f ca="1">IFERROR(__xludf.DUMMYFUNCTION("""COMPUTED_VALUE"""),"X")</f>
        <v>X</v>
      </c>
      <c r="AL3" s="33"/>
      <c r="AM3" s="33" t="str">
        <f ca="1">IFERROR(__xludf.DUMMYFUNCTION("""COMPUTED_VALUE"""),"X")</f>
        <v>X</v>
      </c>
      <c r="AN3" s="33"/>
      <c r="AO3" s="33" t="str">
        <f ca="1">IFERROR(__xludf.DUMMYFUNCTION("""COMPUTED_VALUE"""),"X")</f>
        <v>X</v>
      </c>
      <c r="AP3" s="30"/>
      <c r="AQ3" s="34"/>
    </row>
    <row r="4" spans="1:43" ht="41.25" customHeight="1" x14ac:dyDescent="0.45">
      <c r="A4" s="156" t="str">
        <f>'PLANTILLA V6'!B6</f>
        <v>HERRAMIENTAS Y MATERIALES DEL MAKERSPACE</v>
      </c>
      <c r="B4" s="154"/>
      <c r="C4" s="35"/>
      <c r="D4" s="7"/>
      <c r="E4" s="36"/>
      <c r="F4" s="7"/>
      <c r="G4" s="7"/>
      <c r="H4" s="37"/>
      <c r="I4" s="37"/>
      <c r="J4" s="37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187"/>
      <c r="X4" s="194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35"/>
      <c r="AQ4" s="39"/>
    </row>
    <row r="5" spans="1:43" ht="21.75" customHeight="1" x14ac:dyDescent="0.45">
      <c r="A5" s="40">
        <f>'PLANTILLA V6'!A7</f>
        <v>0</v>
      </c>
      <c r="B5" s="40">
        <f>'PLANTILLA V6'!B7</f>
        <v>0</v>
      </c>
      <c r="C5" s="41">
        <f>'PLANTILLA V6'!C7</f>
        <v>0</v>
      </c>
      <c r="D5" s="7"/>
      <c r="E5" s="42">
        <f>'PLANTILLA V6'!$D7</f>
        <v>0</v>
      </c>
      <c r="F5" s="7"/>
      <c r="G5" s="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187"/>
      <c r="X5" s="195">
        <f>'PLANTILLA V6'!$D7</f>
        <v>0</v>
      </c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1"/>
      <c r="AQ5" s="44">
        <f>'PLANTILLA V6'!$D7</f>
        <v>0</v>
      </c>
    </row>
    <row r="6" spans="1:43" ht="15.75" customHeight="1" x14ac:dyDescent="0.45">
      <c r="A6" s="202">
        <f>'PLANTILLA V6'!A8</f>
        <v>0</v>
      </c>
      <c r="B6" s="202">
        <f>'PLANTILLA V6'!B8</f>
        <v>0</v>
      </c>
      <c r="C6" s="45"/>
      <c r="D6" s="7"/>
      <c r="E6" s="42"/>
      <c r="F6" s="7"/>
      <c r="G6" s="7"/>
      <c r="H6" s="37"/>
      <c r="I6" s="46"/>
      <c r="J6" s="37"/>
      <c r="K6" s="37"/>
      <c r="L6" s="37"/>
      <c r="M6" s="37"/>
      <c r="N6" s="37"/>
      <c r="O6" s="46"/>
      <c r="P6" s="37"/>
      <c r="Q6" s="46"/>
      <c r="R6" s="37"/>
      <c r="S6" s="46"/>
      <c r="T6" s="37"/>
      <c r="U6" s="46"/>
      <c r="V6" s="37"/>
      <c r="W6" s="187"/>
      <c r="X6" s="195"/>
      <c r="Y6" s="28"/>
      <c r="Z6" s="28"/>
      <c r="AA6" s="28"/>
      <c r="AB6" s="47"/>
      <c r="AC6" s="28"/>
      <c r="AD6" s="28"/>
      <c r="AE6" s="28"/>
      <c r="AF6" s="28"/>
      <c r="AG6" s="28"/>
      <c r="AH6" s="47"/>
      <c r="AI6" s="28"/>
      <c r="AJ6" s="47"/>
      <c r="AK6" s="28"/>
      <c r="AL6" s="47"/>
      <c r="AM6" s="28"/>
      <c r="AN6" s="47"/>
      <c r="AO6" s="28"/>
      <c r="AP6" s="45"/>
      <c r="AQ6" s="48"/>
    </row>
    <row r="7" spans="1:43" ht="15.75" customHeight="1" x14ac:dyDescent="0.45">
      <c r="A7" s="157" t="str">
        <f>'PLANTILLA V6'!A9</f>
        <v>Tecnología educativa</v>
      </c>
      <c r="B7" s="154"/>
      <c r="C7" s="49"/>
      <c r="D7" s="7"/>
      <c r="E7" s="42"/>
      <c r="F7" s="7"/>
      <c r="G7" s="7"/>
      <c r="H7" s="37"/>
      <c r="I7" s="46"/>
      <c r="J7" s="37"/>
      <c r="K7" s="37"/>
      <c r="L7" s="37"/>
      <c r="M7" s="37"/>
      <c r="N7" s="37"/>
      <c r="O7" s="46"/>
      <c r="P7" s="37"/>
      <c r="Q7" s="46"/>
      <c r="R7" s="37"/>
      <c r="S7" s="46"/>
      <c r="T7" s="37"/>
      <c r="U7" s="46"/>
      <c r="V7" s="37"/>
      <c r="W7" s="187"/>
      <c r="X7" s="195"/>
      <c r="Y7" s="43"/>
      <c r="Z7" s="43"/>
      <c r="AA7" s="43"/>
      <c r="AB7" s="50"/>
      <c r="AC7" s="43"/>
      <c r="AD7" s="43"/>
      <c r="AE7" s="43"/>
      <c r="AF7" s="43"/>
      <c r="AG7" s="43"/>
      <c r="AH7" s="50"/>
      <c r="AI7" s="43"/>
      <c r="AJ7" s="50"/>
      <c r="AK7" s="43"/>
      <c r="AL7" s="50"/>
      <c r="AM7" s="43"/>
      <c r="AN7" s="50"/>
      <c r="AO7" s="43"/>
      <c r="AP7" s="41" t="s">
        <v>106</v>
      </c>
      <c r="AQ7" s="44"/>
    </row>
    <row r="8" spans="1:43" ht="15.75" customHeight="1" x14ac:dyDescent="0.45">
      <c r="A8" s="51" t="str">
        <f>'PLANTILLA V6'!A10</f>
        <v>Te</v>
      </c>
      <c r="B8" s="52" t="str">
        <f>'PLANTILLA V6'!B10</f>
        <v>Codey Rocky</v>
      </c>
      <c r="C8" s="45">
        <f>'PLANTILLA V6'!C10</f>
        <v>1</v>
      </c>
      <c r="D8" s="46">
        <f t="shared" ref="D8:D16" ca="1" si="0">MAX(F8:V8)</f>
        <v>0</v>
      </c>
      <c r="E8" s="42" t="str">
        <f>'PLANTILLA V6'!$D10</f>
        <v>pza</v>
      </c>
      <c r="F8" s="46">
        <f t="shared" ref="F8:V8" ca="1" si="1">IF(OR(F$3="", ISNA(INDEX(INDIRECT(RIGHT(F$2,LEN(F$2)-4)&amp;"!$J:$J"),MATCH($B8,INDIRECT(RIGHT(F$2,LEN(F$2)-4)&amp;"!$B:$B"),0),1)),ISERR(INDEX(INDIRECT(RIGHT(F$2,LEN(F$2)-4)&amp;"!$J:$J"),MATCH($B8,INDIRECT(RIGHT(F$2,LEN(F$2)-4)&amp;"!$B:$B"),0),1))),0,INDEX(INDIRECT(RIGHT(F$2,LEN(F$2)-4)&amp;"!$J:$J"),MATCH($B8,INDIRECT(RIGHT(F$2,LEN(F$2)-4)&amp;"!$B:$B"),0),1))</f>
        <v>0</v>
      </c>
      <c r="G8" s="46">
        <f t="shared" ca="1" si="1"/>
        <v>0</v>
      </c>
      <c r="H8" s="46">
        <f t="shared" ca="1" si="1"/>
        <v>0</v>
      </c>
      <c r="I8" s="46">
        <f t="shared" ca="1" si="1"/>
        <v>0</v>
      </c>
      <c r="J8" s="46">
        <f t="shared" ca="1" si="1"/>
        <v>0</v>
      </c>
      <c r="K8" s="46">
        <f t="shared" ca="1" si="1"/>
        <v>0</v>
      </c>
      <c r="L8" s="46">
        <f t="shared" ca="1" si="1"/>
        <v>0</v>
      </c>
      <c r="M8" s="46">
        <f t="shared" ca="1" si="1"/>
        <v>0</v>
      </c>
      <c r="N8" s="46">
        <f t="shared" ca="1" si="1"/>
        <v>0</v>
      </c>
      <c r="O8" s="46">
        <f t="shared" ca="1" si="1"/>
        <v>0</v>
      </c>
      <c r="P8" s="46">
        <f t="shared" ca="1" si="1"/>
        <v>0</v>
      </c>
      <c r="Q8" s="46">
        <f t="shared" ca="1" si="1"/>
        <v>0</v>
      </c>
      <c r="R8" s="46">
        <f t="shared" ca="1" si="1"/>
        <v>0</v>
      </c>
      <c r="S8" s="46">
        <f t="shared" ca="1" si="1"/>
        <v>0</v>
      </c>
      <c r="T8" s="46">
        <f t="shared" ca="1" si="1"/>
        <v>0</v>
      </c>
      <c r="U8" s="46">
        <f t="shared" ca="1" si="1"/>
        <v>0</v>
      </c>
      <c r="V8" s="46">
        <f t="shared" ca="1" si="1"/>
        <v>0</v>
      </c>
      <c r="W8" s="189">
        <f t="shared" ref="W8:W16" ca="1" si="2">MAX(Y8:AO8)</f>
        <v>0</v>
      </c>
      <c r="X8" s="195" t="str">
        <f>'PLANTILLA V6'!$D10</f>
        <v>pza</v>
      </c>
      <c r="Y8" s="53">
        <f t="shared" ref="Y8:AO8" ca="1" si="3">IF(OR(Y$3="",ISNA(INDEX(INDIRECT(RIGHT(Y$2,LEN(Y$2)-4)&amp;"!$J:$J"),MATCH($B8,INDIRECT(RIGHT(Y$2,LEN(Y$2)-4)&amp;"!$B:$B"),0),1)), ISERR(INDEX(INDIRECT(RIGHT(Y$2,LEN(Y$2)-4)&amp;"!$J:$J"),MATCH($B8,INDIRECT(RIGHT(Y$2,LEN(Y$2)-4)&amp;"!$B:$B"),0),1))),0,INDEX(INDIRECT(RIGHT(Y$2,LEN(Y$2)-4)&amp;"!$J:$J"),MATCH($B8,INDIRECT(RIGHT(Y$2,LEN(Y$2)-4)&amp;"!$B:$B"),0),1))</f>
        <v>0</v>
      </c>
      <c r="Z8" s="53">
        <f t="shared" ca="1" si="3"/>
        <v>0</v>
      </c>
      <c r="AA8" s="53">
        <f t="shared" ca="1" si="3"/>
        <v>0</v>
      </c>
      <c r="AB8" s="53">
        <f t="shared" ca="1" si="3"/>
        <v>0</v>
      </c>
      <c r="AC8" s="53">
        <f t="shared" ca="1" si="3"/>
        <v>0</v>
      </c>
      <c r="AD8" s="53">
        <f t="shared" ca="1" si="3"/>
        <v>0</v>
      </c>
      <c r="AE8" s="53">
        <f t="shared" ca="1" si="3"/>
        <v>0</v>
      </c>
      <c r="AF8" s="53">
        <f t="shared" ca="1" si="3"/>
        <v>0</v>
      </c>
      <c r="AG8" s="53">
        <f t="shared" ca="1" si="3"/>
        <v>0</v>
      </c>
      <c r="AH8" s="53">
        <f t="shared" ca="1" si="3"/>
        <v>0</v>
      </c>
      <c r="AI8" s="53">
        <f t="shared" ca="1" si="3"/>
        <v>0</v>
      </c>
      <c r="AJ8" s="53">
        <f t="shared" ca="1" si="3"/>
        <v>0</v>
      </c>
      <c r="AK8" s="53">
        <f t="shared" ca="1" si="3"/>
        <v>0</v>
      </c>
      <c r="AL8" s="53">
        <f t="shared" ca="1" si="3"/>
        <v>0</v>
      </c>
      <c r="AM8" s="53">
        <f t="shared" ca="1" si="3"/>
        <v>0</v>
      </c>
      <c r="AN8" s="53">
        <f t="shared" ca="1" si="3"/>
        <v>0</v>
      </c>
      <c r="AO8" s="53">
        <f t="shared" ca="1" si="3"/>
        <v>0</v>
      </c>
      <c r="AP8" s="53">
        <f ca="1">MAX(D8,W8)</f>
        <v>0</v>
      </c>
      <c r="AQ8" s="48" t="str">
        <f>'PLANTILLA V6'!$D10</f>
        <v>pza</v>
      </c>
    </row>
    <row r="9" spans="1:43" ht="15.75" customHeight="1" x14ac:dyDescent="0.45">
      <c r="A9" s="54" t="str">
        <f>'PLANTILLA V6'!A11</f>
        <v>Te</v>
      </c>
      <c r="B9" s="55" t="str">
        <f>'PLANTILLA V6'!B11</f>
        <v xml:space="preserve">Lego Spike Prime </v>
      </c>
      <c r="C9" s="49">
        <f>'PLANTILLA V6'!C11</f>
        <v>1</v>
      </c>
      <c r="D9" s="46">
        <f t="shared" ca="1" si="0"/>
        <v>5.75</v>
      </c>
      <c r="E9" s="42" t="str">
        <f>'PLANTILLA V6'!$D11</f>
        <v>pza</v>
      </c>
      <c r="F9" s="46">
        <f t="shared" ref="F9:V9" ca="1" si="4">IF(OR(F$3="", ISNA(INDEX(INDIRECT(RIGHT(F$2,LEN(F$2)-4)&amp;"!$J:$J"),MATCH($B9,INDIRECT(RIGHT(F$2,LEN(F$2)-4)&amp;"!$B:$B"),0),1)),ISERR(INDEX(INDIRECT(RIGHT(F$2,LEN(F$2)-4)&amp;"!$J:$J"),MATCH($B9,INDIRECT(RIGHT(F$2,LEN(F$2)-4)&amp;"!$B:$B"),0),1))),0,INDEX(INDIRECT(RIGHT(F$2,LEN(F$2)-4)&amp;"!$J:$J"),MATCH($B9,INDIRECT(RIGHT(F$2,LEN(F$2)-4)&amp;"!$B:$B"),0),1))</f>
        <v>0</v>
      </c>
      <c r="G9" s="46">
        <f t="shared" ca="1" si="4"/>
        <v>0</v>
      </c>
      <c r="H9" s="46">
        <f t="shared" ca="1" si="4"/>
        <v>0</v>
      </c>
      <c r="I9" s="46">
        <f t="shared" ca="1" si="4"/>
        <v>0</v>
      </c>
      <c r="J9" s="46">
        <f t="shared" ca="1" si="4"/>
        <v>0</v>
      </c>
      <c r="K9" s="46">
        <f t="shared" ca="1" si="4"/>
        <v>3.5</v>
      </c>
      <c r="L9" s="46">
        <f t="shared" ca="1" si="4"/>
        <v>3.5</v>
      </c>
      <c r="M9" s="46">
        <f t="shared" ca="1" si="4"/>
        <v>5.75</v>
      </c>
      <c r="N9" s="46">
        <f t="shared" ca="1" si="4"/>
        <v>0</v>
      </c>
      <c r="O9" s="46">
        <f t="shared" ca="1" si="4"/>
        <v>0</v>
      </c>
      <c r="P9" s="46">
        <f t="shared" ca="1" si="4"/>
        <v>0</v>
      </c>
      <c r="Q9" s="46">
        <f t="shared" ca="1" si="4"/>
        <v>0</v>
      </c>
      <c r="R9" s="46">
        <f t="shared" ca="1" si="4"/>
        <v>0</v>
      </c>
      <c r="S9" s="46">
        <f t="shared" ca="1" si="4"/>
        <v>0</v>
      </c>
      <c r="T9" s="46">
        <f t="shared" ca="1" si="4"/>
        <v>0</v>
      </c>
      <c r="U9" s="46">
        <f t="shared" ca="1" si="4"/>
        <v>0</v>
      </c>
      <c r="V9" s="46">
        <f t="shared" ca="1" si="4"/>
        <v>0</v>
      </c>
      <c r="W9" s="189">
        <f t="shared" ca="1" si="2"/>
        <v>0</v>
      </c>
      <c r="X9" s="195" t="str">
        <f>'PLANTILLA V6'!$D11</f>
        <v>pza</v>
      </c>
      <c r="Y9" s="53">
        <f t="shared" ref="Y9:AO9" ca="1" si="5">IF(OR(Y$3="",ISNA(INDEX(INDIRECT(RIGHT(Y$2,LEN(Y$2)-4)&amp;"!$J:$J"),MATCH($B9,INDIRECT(RIGHT(Y$2,LEN(Y$2)-4)&amp;"!$B:$B"),0),1)), ISERR(INDEX(INDIRECT(RIGHT(Y$2,LEN(Y$2)-4)&amp;"!$J:$J"),MATCH($B9,INDIRECT(RIGHT(Y$2,LEN(Y$2)-4)&amp;"!$B:$B"),0),1))),0,INDEX(INDIRECT(RIGHT(Y$2,LEN(Y$2)-4)&amp;"!$J:$J"),MATCH($B9,INDIRECT(RIGHT(Y$2,LEN(Y$2)-4)&amp;"!$B:$B"),0),1))</f>
        <v>0</v>
      </c>
      <c r="Z9" s="53">
        <f t="shared" ca="1" si="5"/>
        <v>0</v>
      </c>
      <c r="AA9" s="53">
        <f t="shared" ca="1" si="5"/>
        <v>0</v>
      </c>
      <c r="AB9" s="53">
        <f t="shared" ca="1" si="5"/>
        <v>0</v>
      </c>
      <c r="AC9" s="53">
        <f t="shared" ca="1" si="5"/>
        <v>0</v>
      </c>
      <c r="AD9" s="53">
        <f t="shared" ca="1" si="5"/>
        <v>0</v>
      </c>
      <c r="AE9" s="53">
        <f t="shared" ca="1" si="5"/>
        <v>0</v>
      </c>
      <c r="AF9" s="53">
        <f t="shared" ca="1" si="5"/>
        <v>0</v>
      </c>
      <c r="AG9" s="53">
        <f t="shared" ca="1" si="5"/>
        <v>0</v>
      </c>
      <c r="AH9" s="53">
        <f t="shared" ca="1" si="5"/>
        <v>0</v>
      </c>
      <c r="AI9" s="53">
        <f t="shared" ca="1" si="5"/>
        <v>0</v>
      </c>
      <c r="AJ9" s="53">
        <f t="shared" ca="1" si="5"/>
        <v>0</v>
      </c>
      <c r="AK9" s="53">
        <f t="shared" ca="1" si="5"/>
        <v>0</v>
      </c>
      <c r="AL9" s="53">
        <f t="shared" ca="1" si="5"/>
        <v>0</v>
      </c>
      <c r="AM9" s="53">
        <f t="shared" ca="1" si="5"/>
        <v>0</v>
      </c>
      <c r="AN9" s="53">
        <f t="shared" ca="1" si="5"/>
        <v>0</v>
      </c>
      <c r="AO9" s="53">
        <f t="shared" ca="1" si="5"/>
        <v>0</v>
      </c>
      <c r="AP9" s="56">
        <f ca="1">MAX(D9,W9)</f>
        <v>5.75</v>
      </c>
      <c r="AQ9" s="44" t="str">
        <f>'PLANTILLA V6'!$D11</f>
        <v>pza</v>
      </c>
    </row>
    <row r="10" spans="1:43" ht="15.75" customHeight="1" x14ac:dyDescent="0.45">
      <c r="A10" s="51" t="str">
        <f>'PLANTILLA V6'!A12</f>
        <v>Te</v>
      </c>
      <c r="B10" s="52" t="str">
        <f>'PLANTILLA V6'!B12</f>
        <v>Kit de Micro:bit V2</v>
      </c>
      <c r="C10" s="45">
        <f>'PLANTILLA V6'!C12</f>
        <v>1</v>
      </c>
      <c r="D10" s="46">
        <f t="shared" ca="1" si="0"/>
        <v>0</v>
      </c>
      <c r="E10" s="42" t="str">
        <f>'PLANTILLA V6'!$D12</f>
        <v>pza</v>
      </c>
      <c r="F10" s="46">
        <f t="shared" ref="F10:V10" ca="1" si="6">IF(OR(F$3="", ISNA(INDEX(INDIRECT(RIGHT(F$2,LEN(F$2)-4)&amp;"!$J:$J"),MATCH($B10,INDIRECT(RIGHT(F$2,LEN(F$2)-4)&amp;"!$B:$B"),0),1)),ISERR(INDEX(INDIRECT(RIGHT(F$2,LEN(F$2)-4)&amp;"!$J:$J"),MATCH($B10,INDIRECT(RIGHT(F$2,LEN(F$2)-4)&amp;"!$B:$B"),0),1))),0,INDEX(INDIRECT(RIGHT(F$2,LEN(F$2)-4)&amp;"!$J:$J"),MATCH($B10,INDIRECT(RIGHT(F$2,LEN(F$2)-4)&amp;"!$B:$B"),0),1))</f>
        <v>0</v>
      </c>
      <c r="G10" s="46">
        <f t="shared" ca="1" si="6"/>
        <v>0</v>
      </c>
      <c r="H10" s="46">
        <f t="shared" ca="1" si="6"/>
        <v>0</v>
      </c>
      <c r="I10" s="46">
        <f t="shared" ca="1" si="6"/>
        <v>0</v>
      </c>
      <c r="J10" s="46">
        <f t="shared" ca="1" si="6"/>
        <v>0</v>
      </c>
      <c r="K10" s="46">
        <f t="shared" ca="1" si="6"/>
        <v>0</v>
      </c>
      <c r="L10" s="46">
        <f t="shared" ca="1" si="6"/>
        <v>0</v>
      </c>
      <c r="M10" s="46">
        <f t="shared" ca="1" si="6"/>
        <v>0</v>
      </c>
      <c r="N10" s="46">
        <f t="shared" ca="1" si="6"/>
        <v>0</v>
      </c>
      <c r="O10" s="46">
        <f t="shared" ca="1" si="6"/>
        <v>0</v>
      </c>
      <c r="P10" s="46">
        <f t="shared" ca="1" si="6"/>
        <v>0</v>
      </c>
      <c r="Q10" s="46">
        <f t="shared" ca="1" si="6"/>
        <v>0</v>
      </c>
      <c r="R10" s="46">
        <f t="shared" ca="1" si="6"/>
        <v>0</v>
      </c>
      <c r="S10" s="46">
        <f t="shared" ca="1" si="6"/>
        <v>0</v>
      </c>
      <c r="T10" s="46">
        <f t="shared" ca="1" si="6"/>
        <v>0</v>
      </c>
      <c r="U10" s="46">
        <f t="shared" ca="1" si="6"/>
        <v>0</v>
      </c>
      <c r="V10" s="46">
        <f t="shared" ca="1" si="6"/>
        <v>0</v>
      </c>
      <c r="W10" s="189">
        <f t="shared" ca="1" si="2"/>
        <v>0</v>
      </c>
      <c r="X10" s="195" t="str">
        <f>'PLANTILLA V6'!$D12</f>
        <v>pza</v>
      </c>
      <c r="Y10" s="53">
        <f t="shared" ref="Y10:AO10" ca="1" si="7">IF(OR(Y$3="",ISNA(INDEX(INDIRECT(RIGHT(Y$2,LEN(Y$2)-4)&amp;"!$J:$J"),MATCH($B10,INDIRECT(RIGHT(Y$2,LEN(Y$2)-4)&amp;"!$B:$B"),0),1)), ISERR(INDEX(INDIRECT(RIGHT(Y$2,LEN(Y$2)-4)&amp;"!$J:$J"),MATCH($B10,INDIRECT(RIGHT(Y$2,LEN(Y$2)-4)&amp;"!$B:$B"),0),1))),0,INDEX(INDIRECT(RIGHT(Y$2,LEN(Y$2)-4)&amp;"!$J:$J"),MATCH($B10,INDIRECT(RIGHT(Y$2,LEN(Y$2)-4)&amp;"!$B:$B"),0),1))</f>
        <v>0</v>
      </c>
      <c r="Z10" s="53">
        <f t="shared" ca="1" si="7"/>
        <v>0</v>
      </c>
      <c r="AA10" s="53">
        <f t="shared" ca="1" si="7"/>
        <v>0</v>
      </c>
      <c r="AB10" s="53">
        <f t="shared" ca="1" si="7"/>
        <v>0</v>
      </c>
      <c r="AC10" s="53">
        <f t="shared" ca="1" si="7"/>
        <v>0</v>
      </c>
      <c r="AD10" s="53">
        <f t="shared" ca="1" si="7"/>
        <v>0</v>
      </c>
      <c r="AE10" s="53">
        <f t="shared" ca="1" si="7"/>
        <v>0</v>
      </c>
      <c r="AF10" s="53">
        <f t="shared" ca="1" si="7"/>
        <v>0</v>
      </c>
      <c r="AG10" s="53">
        <f t="shared" ca="1" si="7"/>
        <v>0</v>
      </c>
      <c r="AH10" s="53">
        <f t="shared" ca="1" si="7"/>
        <v>0</v>
      </c>
      <c r="AI10" s="53">
        <f t="shared" ca="1" si="7"/>
        <v>0</v>
      </c>
      <c r="AJ10" s="53">
        <f t="shared" ca="1" si="7"/>
        <v>0</v>
      </c>
      <c r="AK10" s="53">
        <f t="shared" ca="1" si="7"/>
        <v>0</v>
      </c>
      <c r="AL10" s="53">
        <f t="shared" ca="1" si="7"/>
        <v>0</v>
      </c>
      <c r="AM10" s="53">
        <f t="shared" ca="1" si="7"/>
        <v>0</v>
      </c>
      <c r="AN10" s="53">
        <f t="shared" ca="1" si="7"/>
        <v>0</v>
      </c>
      <c r="AO10" s="53">
        <f t="shared" ca="1" si="7"/>
        <v>0</v>
      </c>
      <c r="AP10" s="53">
        <f ca="1">MAX(D10,W10)</f>
        <v>0</v>
      </c>
      <c r="AQ10" s="48" t="str">
        <f>'PLANTILLA V6'!$D12</f>
        <v>pza</v>
      </c>
    </row>
    <row r="11" spans="1:43" ht="15.75" customHeight="1" x14ac:dyDescent="0.45">
      <c r="A11" s="54" t="str">
        <f>'PLANTILLA V6'!A13</f>
        <v>Te</v>
      </c>
      <c r="B11" s="55" t="str">
        <f>'PLANTILLA V6'!B13</f>
        <v>Micro:bit Retro Arcade**</v>
      </c>
      <c r="C11" s="49">
        <f>'PLANTILLA V6'!C13</f>
        <v>1</v>
      </c>
      <c r="D11" s="46">
        <f t="shared" ca="1" si="0"/>
        <v>0</v>
      </c>
      <c r="E11" s="42" t="str">
        <f>'PLANTILLA V6'!$D13</f>
        <v>pza</v>
      </c>
      <c r="F11" s="46">
        <f t="shared" ref="F11:V11" ca="1" si="8">IF(OR(F$3="", ISNA(INDEX(INDIRECT(RIGHT(F$2,LEN(F$2)-4)&amp;"!$J:$J"),MATCH($B11,INDIRECT(RIGHT(F$2,LEN(F$2)-4)&amp;"!$B:$B"),0),1)),ISERR(INDEX(INDIRECT(RIGHT(F$2,LEN(F$2)-4)&amp;"!$J:$J"),MATCH($B11,INDIRECT(RIGHT(F$2,LEN(F$2)-4)&amp;"!$B:$B"),0),1))),0,INDEX(INDIRECT(RIGHT(F$2,LEN(F$2)-4)&amp;"!$J:$J"),MATCH($B11,INDIRECT(RIGHT(F$2,LEN(F$2)-4)&amp;"!$B:$B"),0),1))</f>
        <v>0</v>
      </c>
      <c r="G11" s="46">
        <f t="shared" ca="1" si="8"/>
        <v>0</v>
      </c>
      <c r="H11" s="46">
        <f t="shared" ca="1" si="8"/>
        <v>0</v>
      </c>
      <c r="I11" s="46">
        <f t="shared" ca="1" si="8"/>
        <v>0</v>
      </c>
      <c r="J11" s="46">
        <f t="shared" ca="1" si="8"/>
        <v>0</v>
      </c>
      <c r="K11" s="46">
        <f t="shared" ca="1" si="8"/>
        <v>0</v>
      </c>
      <c r="L11" s="46">
        <f t="shared" ca="1" si="8"/>
        <v>0</v>
      </c>
      <c r="M11" s="46">
        <f t="shared" ca="1" si="8"/>
        <v>0</v>
      </c>
      <c r="N11" s="46">
        <f t="shared" ca="1" si="8"/>
        <v>0</v>
      </c>
      <c r="O11" s="46">
        <f t="shared" ca="1" si="8"/>
        <v>0</v>
      </c>
      <c r="P11" s="46">
        <f t="shared" ca="1" si="8"/>
        <v>0</v>
      </c>
      <c r="Q11" s="46">
        <f t="shared" ca="1" si="8"/>
        <v>0</v>
      </c>
      <c r="R11" s="46">
        <f t="shared" ca="1" si="8"/>
        <v>0</v>
      </c>
      <c r="S11" s="46">
        <f t="shared" ca="1" si="8"/>
        <v>0</v>
      </c>
      <c r="T11" s="46">
        <f t="shared" ca="1" si="8"/>
        <v>0</v>
      </c>
      <c r="U11" s="46">
        <f t="shared" ca="1" si="8"/>
        <v>0</v>
      </c>
      <c r="V11" s="46">
        <f t="shared" ca="1" si="8"/>
        <v>0</v>
      </c>
      <c r="W11" s="189">
        <f t="shared" ca="1" si="2"/>
        <v>0</v>
      </c>
      <c r="X11" s="195" t="str">
        <f>'PLANTILLA V6'!$D13</f>
        <v>pza</v>
      </c>
      <c r="Y11" s="53">
        <f t="shared" ref="Y11:AO11" ca="1" si="9">IF(OR(Y$3="",ISNA(INDEX(INDIRECT(RIGHT(Y$2,LEN(Y$2)-4)&amp;"!$J:$J"),MATCH($B11,INDIRECT(RIGHT(Y$2,LEN(Y$2)-4)&amp;"!$B:$B"),0),1)), ISERR(INDEX(INDIRECT(RIGHT(Y$2,LEN(Y$2)-4)&amp;"!$J:$J"),MATCH($B11,INDIRECT(RIGHT(Y$2,LEN(Y$2)-4)&amp;"!$B:$B"),0),1))),0,INDEX(INDIRECT(RIGHT(Y$2,LEN(Y$2)-4)&amp;"!$J:$J"),MATCH($B11,INDIRECT(RIGHT(Y$2,LEN(Y$2)-4)&amp;"!$B:$B"),0),1))</f>
        <v>0</v>
      </c>
      <c r="Z11" s="53">
        <f t="shared" ca="1" si="9"/>
        <v>0</v>
      </c>
      <c r="AA11" s="53">
        <f t="shared" ca="1" si="9"/>
        <v>0</v>
      </c>
      <c r="AB11" s="53">
        <f t="shared" ca="1" si="9"/>
        <v>0</v>
      </c>
      <c r="AC11" s="53">
        <f t="shared" ca="1" si="9"/>
        <v>0</v>
      </c>
      <c r="AD11" s="53">
        <f t="shared" ca="1" si="9"/>
        <v>0</v>
      </c>
      <c r="AE11" s="53">
        <f t="shared" ca="1" si="9"/>
        <v>0</v>
      </c>
      <c r="AF11" s="53">
        <f t="shared" ca="1" si="9"/>
        <v>0</v>
      </c>
      <c r="AG11" s="53">
        <f t="shared" ca="1" si="9"/>
        <v>0</v>
      </c>
      <c r="AH11" s="53">
        <f t="shared" ca="1" si="9"/>
        <v>0</v>
      </c>
      <c r="AI11" s="53">
        <f t="shared" ca="1" si="9"/>
        <v>0</v>
      </c>
      <c r="AJ11" s="53">
        <f t="shared" ca="1" si="9"/>
        <v>0</v>
      </c>
      <c r="AK11" s="53">
        <f t="shared" ca="1" si="9"/>
        <v>0</v>
      </c>
      <c r="AL11" s="53">
        <f t="shared" ca="1" si="9"/>
        <v>0</v>
      </c>
      <c r="AM11" s="53">
        <f t="shared" ca="1" si="9"/>
        <v>0</v>
      </c>
      <c r="AN11" s="53">
        <f t="shared" ca="1" si="9"/>
        <v>0</v>
      </c>
      <c r="AO11" s="53">
        <f t="shared" ca="1" si="9"/>
        <v>0</v>
      </c>
      <c r="AP11" s="56">
        <f ca="1">MAX(D11,W11)</f>
        <v>0</v>
      </c>
      <c r="AQ11" s="44" t="str">
        <f>'PLANTILLA V6'!$D13</f>
        <v>pza</v>
      </c>
    </row>
    <row r="12" spans="1:43" ht="15.75" customHeight="1" x14ac:dyDescent="0.45">
      <c r="A12" s="51" t="str">
        <f>'PLANTILLA V6'!A14</f>
        <v>Te</v>
      </c>
      <c r="B12" s="52" t="str">
        <f>'PLANTILLA V6'!B14</f>
        <v>VEX IQ</v>
      </c>
      <c r="C12" s="45">
        <f>'PLANTILLA V6'!C14</f>
        <v>1</v>
      </c>
      <c r="D12" s="46">
        <f t="shared" ca="1" si="0"/>
        <v>0</v>
      </c>
      <c r="E12" s="42" t="str">
        <f>'PLANTILLA V6'!$D14</f>
        <v>pza</v>
      </c>
      <c r="F12" s="46">
        <f t="shared" ref="F12:V12" ca="1" si="10">IF(OR(F$3="", ISNA(INDEX(INDIRECT(RIGHT(F$2,LEN(F$2)-4)&amp;"!$J:$J"),MATCH($B12,INDIRECT(RIGHT(F$2,LEN(F$2)-4)&amp;"!$B:$B"),0),1)),ISERR(INDEX(INDIRECT(RIGHT(F$2,LEN(F$2)-4)&amp;"!$J:$J"),MATCH($B12,INDIRECT(RIGHT(F$2,LEN(F$2)-4)&amp;"!$B:$B"),0),1))),0,INDEX(INDIRECT(RIGHT(F$2,LEN(F$2)-4)&amp;"!$J:$J"),MATCH($B12,INDIRECT(RIGHT(F$2,LEN(F$2)-4)&amp;"!$B:$B"),0),1))</f>
        <v>0</v>
      </c>
      <c r="G12" s="46">
        <f t="shared" ca="1" si="10"/>
        <v>0</v>
      </c>
      <c r="H12" s="46">
        <f t="shared" ca="1" si="10"/>
        <v>0</v>
      </c>
      <c r="I12" s="46">
        <f t="shared" ca="1" si="10"/>
        <v>0</v>
      </c>
      <c r="J12" s="46">
        <f t="shared" ca="1" si="10"/>
        <v>0</v>
      </c>
      <c r="K12" s="46">
        <f t="shared" ca="1" si="10"/>
        <v>0</v>
      </c>
      <c r="L12" s="46">
        <f t="shared" ca="1" si="10"/>
        <v>0</v>
      </c>
      <c r="M12" s="46">
        <f t="shared" ca="1" si="10"/>
        <v>0</v>
      </c>
      <c r="N12" s="46">
        <f t="shared" ca="1" si="10"/>
        <v>0</v>
      </c>
      <c r="O12" s="46">
        <f t="shared" ca="1" si="10"/>
        <v>0</v>
      </c>
      <c r="P12" s="46">
        <f t="shared" ca="1" si="10"/>
        <v>0</v>
      </c>
      <c r="Q12" s="46">
        <f t="shared" ca="1" si="10"/>
        <v>0</v>
      </c>
      <c r="R12" s="46">
        <f t="shared" ca="1" si="10"/>
        <v>0</v>
      </c>
      <c r="S12" s="46">
        <f t="shared" ca="1" si="10"/>
        <v>0</v>
      </c>
      <c r="T12" s="46">
        <f t="shared" ca="1" si="10"/>
        <v>0</v>
      </c>
      <c r="U12" s="46">
        <f t="shared" ca="1" si="10"/>
        <v>0</v>
      </c>
      <c r="V12" s="46">
        <f t="shared" ca="1" si="10"/>
        <v>0</v>
      </c>
      <c r="W12" s="189">
        <f t="shared" ca="1" si="2"/>
        <v>0</v>
      </c>
      <c r="X12" s="195" t="str">
        <f>'PLANTILLA V6'!$D14</f>
        <v>pza</v>
      </c>
      <c r="Y12" s="53">
        <f t="shared" ref="Y12:AO12" ca="1" si="11">IF(OR(Y$3="",ISNA(INDEX(INDIRECT(RIGHT(Y$2,LEN(Y$2)-4)&amp;"!$J:$J"),MATCH($B12,INDIRECT(RIGHT(Y$2,LEN(Y$2)-4)&amp;"!$B:$B"),0),1)), ISERR(INDEX(INDIRECT(RIGHT(Y$2,LEN(Y$2)-4)&amp;"!$J:$J"),MATCH($B12,INDIRECT(RIGHT(Y$2,LEN(Y$2)-4)&amp;"!$B:$B"),0),1))),0,INDEX(INDIRECT(RIGHT(Y$2,LEN(Y$2)-4)&amp;"!$J:$J"),MATCH($B12,INDIRECT(RIGHT(Y$2,LEN(Y$2)-4)&amp;"!$B:$B"),0),1))</f>
        <v>0</v>
      </c>
      <c r="Z12" s="53">
        <f t="shared" ca="1" si="11"/>
        <v>0</v>
      </c>
      <c r="AA12" s="53">
        <f t="shared" ca="1" si="11"/>
        <v>0</v>
      </c>
      <c r="AB12" s="53">
        <f t="shared" ca="1" si="11"/>
        <v>0</v>
      </c>
      <c r="AC12" s="53">
        <f t="shared" ca="1" si="11"/>
        <v>0</v>
      </c>
      <c r="AD12" s="53">
        <f t="shared" ca="1" si="11"/>
        <v>0</v>
      </c>
      <c r="AE12" s="53">
        <f t="shared" ca="1" si="11"/>
        <v>0</v>
      </c>
      <c r="AF12" s="53">
        <f t="shared" ca="1" si="11"/>
        <v>0</v>
      </c>
      <c r="AG12" s="53">
        <f t="shared" ca="1" si="11"/>
        <v>0</v>
      </c>
      <c r="AH12" s="53">
        <f t="shared" ca="1" si="11"/>
        <v>0</v>
      </c>
      <c r="AI12" s="53">
        <f t="shared" ca="1" si="11"/>
        <v>0</v>
      </c>
      <c r="AJ12" s="53">
        <f t="shared" ca="1" si="11"/>
        <v>0</v>
      </c>
      <c r="AK12" s="53">
        <f t="shared" ca="1" si="11"/>
        <v>0</v>
      </c>
      <c r="AL12" s="53">
        <f t="shared" ca="1" si="11"/>
        <v>0</v>
      </c>
      <c r="AM12" s="53">
        <f t="shared" ca="1" si="11"/>
        <v>0</v>
      </c>
      <c r="AN12" s="53">
        <f t="shared" ca="1" si="11"/>
        <v>0</v>
      </c>
      <c r="AO12" s="53">
        <f t="shared" ca="1" si="11"/>
        <v>0</v>
      </c>
      <c r="AP12" s="53">
        <f ca="1">MAX(D12,W12)</f>
        <v>0</v>
      </c>
      <c r="AQ12" s="48" t="str">
        <f>'PLANTILLA V6'!$D14</f>
        <v>pza</v>
      </c>
    </row>
    <row r="13" spans="1:43" ht="15.75" customHeight="1" x14ac:dyDescent="0.45">
      <c r="A13" s="54" t="str">
        <f>'PLANTILLA V6'!A15</f>
        <v>Te</v>
      </c>
      <c r="B13" s="55" t="str">
        <f>'PLANTILLA V6'!B15</f>
        <v>Arduino UNO</v>
      </c>
      <c r="C13" s="49">
        <f>'PLANTILLA V6'!C15</f>
        <v>1</v>
      </c>
      <c r="D13" s="46">
        <f t="shared" ca="1" si="0"/>
        <v>0</v>
      </c>
      <c r="E13" s="42" t="str">
        <f>'PLANTILLA V6'!$D15</f>
        <v>pza</v>
      </c>
      <c r="F13" s="46">
        <f t="shared" ref="F13:V13" ca="1" si="12">IF(OR(F$3="", ISNA(INDEX(INDIRECT(RIGHT(F$2,LEN(F$2)-4)&amp;"!$J:$J"),MATCH($B13,INDIRECT(RIGHT(F$2,LEN(F$2)-4)&amp;"!$B:$B"),0),1)),ISERR(INDEX(INDIRECT(RIGHT(F$2,LEN(F$2)-4)&amp;"!$J:$J"),MATCH($B13,INDIRECT(RIGHT(F$2,LEN(F$2)-4)&amp;"!$B:$B"),0),1))),0,INDEX(INDIRECT(RIGHT(F$2,LEN(F$2)-4)&amp;"!$J:$J"),MATCH($B13,INDIRECT(RIGHT(F$2,LEN(F$2)-4)&amp;"!$B:$B"),0),1))</f>
        <v>0</v>
      </c>
      <c r="G13" s="46">
        <f t="shared" ca="1" si="12"/>
        <v>0</v>
      </c>
      <c r="H13" s="46">
        <f t="shared" ca="1" si="12"/>
        <v>0</v>
      </c>
      <c r="I13" s="46">
        <f t="shared" ca="1" si="12"/>
        <v>0</v>
      </c>
      <c r="J13" s="46">
        <f t="shared" ca="1" si="12"/>
        <v>0</v>
      </c>
      <c r="K13" s="46">
        <f t="shared" ca="1" si="12"/>
        <v>0</v>
      </c>
      <c r="L13" s="46">
        <f t="shared" ca="1" si="12"/>
        <v>0</v>
      </c>
      <c r="M13" s="46">
        <f t="shared" ca="1" si="12"/>
        <v>0</v>
      </c>
      <c r="N13" s="46">
        <f t="shared" ca="1" si="12"/>
        <v>0</v>
      </c>
      <c r="O13" s="46">
        <f t="shared" ca="1" si="12"/>
        <v>0</v>
      </c>
      <c r="P13" s="46">
        <f t="shared" ca="1" si="12"/>
        <v>0</v>
      </c>
      <c r="Q13" s="46">
        <f t="shared" ca="1" si="12"/>
        <v>0</v>
      </c>
      <c r="R13" s="46">
        <f t="shared" ca="1" si="12"/>
        <v>0</v>
      </c>
      <c r="S13" s="46">
        <f t="shared" ca="1" si="12"/>
        <v>0</v>
      </c>
      <c r="T13" s="46">
        <f t="shared" ca="1" si="12"/>
        <v>0</v>
      </c>
      <c r="U13" s="46">
        <f t="shared" ca="1" si="12"/>
        <v>0</v>
      </c>
      <c r="V13" s="46">
        <f t="shared" ca="1" si="12"/>
        <v>0</v>
      </c>
      <c r="W13" s="189">
        <f t="shared" ca="1" si="2"/>
        <v>0</v>
      </c>
      <c r="X13" s="195" t="str">
        <f>'PLANTILLA V6'!$D15</f>
        <v>pza</v>
      </c>
      <c r="Y13" s="53">
        <f t="shared" ref="Y13:AO13" ca="1" si="13">IF(OR(Y$3="",ISNA(INDEX(INDIRECT(RIGHT(Y$2,LEN(Y$2)-4)&amp;"!$J:$J"),MATCH($B13,INDIRECT(RIGHT(Y$2,LEN(Y$2)-4)&amp;"!$B:$B"),0),1)), ISERR(INDEX(INDIRECT(RIGHT(Y$2,LEN(Y$2)-4)&amp;"!$J:$J"),MATCH($B13,INDIRECT(RIGHT(Y$2,LEN(Y$2)-4)&amp;"!$B:$B"),0),1))),0,INDEX(INDIRECT(RIGHT(Y$2,LEN(Y$2)-4)&amp;"!$J:$J"),MATCH($B13,INDIRECT(RIGHT(Y$2,LEN(Y$2)-4)&amp;"!$B:$B"),0),1))</f>
        <v>0</v>
      </c>
      <c r="Z13" s="53">
        <f t="shared" ca="1" si="13"/>
        <v>0</v>
      </c>
      <c r="AA13" s="53">
        <f t="shared" ca="1" si="13"/>
        <v>0</v>
      </c>
      <c r="AB13" s="53">
        <f t="shared" ca="1" si="13"/>
        <v>0</v>
      </c>
      <c r="AC13" s="53">
        <f t="shared" ca="1" si="13"/>
        <v>0</v>
      </c>
      <c r="AD13" s="53">
        <f t="shared" ca="1" si="13"/>
        <v>0</v>
      </c>
      <c r="AE13" s="53">
        <f t="shared" ca="1" si="13"/>
        <v>0</v>
      </c>
      <c r="AF13" s="53">
        <f t="shared" ca="1" si="13"/>
        <v>0</v>
      </c>
      <c r="AG13" s="53">
        <f t="shared" ca="1" si="13"/>
        <v>0</v>
      </c>
      <c r="AH13" s="53">
        <f t="shared" ca="1" si="13"/>
        <v>0</v>
      </c>
      <c r="AI13" s="53">
        <f t="shared" ca="1" si="13"/>
        <v>0</v>
      </c>
      <c r="AJ13" s="53">
        <f t="shared" ca="1" si="13"/>
        <v>0</v>
      </c>
      <c r="AK13" s="53">
        <f t="shared" ca="1" si="13"/>
        <v>0</v>
      </c>
      <c r="AL13" s="53">
        <f t="shared" ca="1" si="13"/>
        <v>0</v>
      </c>
      <c r="AM13" s="53">
        <f t="shared" ca="1" si="13"/>
        <v>0</v>
      </c>
      <c r="AN13" s="53">
        <f t="shared" ca="1" si="13"/>
        <v>0</v>
      </c>
      <c r="AO13" s="53">
        <f t="shared" ca="1" si="13"/>
        <v>0</v>
      </c>
      <c r="AP13" s="56">
        <f ca="1">MAX(D13,W13)</f>
        <v>0</v>
      </c>
      <c r="AQ13" s="44" t="str">
        <f>'PLANTILLA V6'!$D15</f>
        <v>pza</v>
      </c>
    </row>
    <row r="14" spans="1:43" ht="15.75" customHeight="1" x14ac:dyDescent="0.45">
      <c r="A14" s="52" t="str">
        <f>'PLANTILLA V6'!A16</f>
        <v>Te</v>
      </c>
      <c r="B14" s="52" t="str">
        <f>'PLANTILLA V6'!B16</f>
        <v>Impresora 3D</v>
      </c>
      <c r="C14" s="45">
        <f>'PLANTILLA V6'!C16</f>
        <v>1</v>
      </c>
      <c r="D14" s="46">
        <f t="shared" ca="1" si="0"/>
        <v>0</v>
      </c>
      <c r="E14" s="42" t="str">
        <f>'PLANTILLA V6'!$D16</f>
        <v>pza</v>
      </c>
      <c r="F14" s="46">
        <f t="shared" ref="F14:V14" ca="1" si="14">IF(OR(F$3="", ISNA(INDEX(INDIRECT(RIGHT(F$2,LEN(F$2)-4)&amp;"!$J:$J"),MATCH($B14,INDIRECT(RIGHT(F$2,LEN(F$2)-4)&amp;"!$B:$B"),0),1)),ISERR(INDEX(INDIRECT(RIGHT(F$2,LEN(F$2)-4)&amp;"!$J:$J"),MATCH($B14,INDIRECT(RIGHT(F$2,LEN(F$2)-4)&amp;"!$B:$B"),0),1))),0,INDEX(INDIRECT(RIGHT(F$2,LEN(F$2)-4)&amp;"!$J:$J"),MATCH($B14,INDIRECT(RIGHT(F$2,LEN(F$2)-4)&amp;"!$B:$B"),0),1))</f>
        <v>0</v>
      </c>
      <c r="G14" s="46">
        <f t="shared" ca="1" si="14"/>
        <v>0</v>
      </c>
      <c r="H14" s="46">
        <f t="shared" ca="1" si="14"/>
        <v>0</v>
      </c>
      <c r="I14" s="46">
        <f t="shared" ca="1" si="14"/>
        <v>0</v>
      </c>
      <c r="J14" s="46">
        <f t="shared" ca="1" si="14"/>
        <v>0</v>
      </c>
      <c r="K14" s="46">
        <f t="shared" ca="1" si="14"/>
        <v>0</v>
      </c>
      <c r="L14" s="46">
        <f t="shared" ca="1" si="14"/>
        <v>0</v>
      </c>
      <c r="M14" s="46">
        <f t="shared" ca="1" si="14"/>
        <v>0</v>
      </c>
      <c r="N14" s="46">
        <f t="shared" ca="1" si="14"/>
        <v>0</v>
      </c>
      <c r="O14" s="46">
        <f t="shared" ca="1" si="14"/>
        <v>0</v>
      </c>
      <c r="P14" s="46">
        <f t="shared" ca="1" si="14"/>
        <v>0</v>
      </c>
      <c r="Q14" s="46">
        <f t="shared" ca="1" si="14"/>
        <v>0</v>
      </c>
      <c r="R14" s="46">
        <f t="shared" ca="1" si="14"/>
        <v>0</v>
      </c>
      <c r="S14" s="46">
        <f t="shared" ca="1" si="14"/>
        <v>0</v>
      </c>
      <c r="T14" s="46">
        <f t="shared" ca="1" si="14"/>
        <v>0</v>
      </c>
      <c r="U14" s="46">
        <f t="shared" ca="1" si="14"/>
        <v>0</v>
      </c>
      <c r="V14" s="46">
        <f t="shared" ca="1" si="14"/>
        <v>0</v>
      </c>
      <c r="W14" s="189">
        <f t="shared" ca="1" si="2"/>
        <v>0</v>
      </c>
      <c r="X14" s="195" t="str">
        <f>'PLANTILLA V6'!$D16</f>
        <v>pza</v>
      </c>
      <c r="Y14" s="53">
        <f t="shared" ref="Y14:AO14" ca="1" si="15">IF(OR(Y$3="",ISNA(INDEX(INDIRECT(RIGHT(Y$2,LEN(Y$2)-4)&amp;"!$J:$J"),MATCH($B14,INDIRECT(RIGHT(Y$2,LEN(Y$2)-4)&amp;"!$B:$B"),0),1)), ISERR(INDEX(INDIRECT(RIGHT(Y$2,LEN(Y$2)-4)&amp;"!$J:$J"),MATCH($B14,INDIRECT(RIGHT(Y$2,LEN(Y$2)-4)&amp;"!$B:$B"),0),1))),0,INDEX(INDIRECT(RIGHT(Y$2,LEN(Y$2)-4)&amp;"!$J:$J"),MATCH($B14,INDIRECT(RIGHT(Y$2,LEN(Y$2)-4)&amp;"!$B:$B"),0),1))</f>
        <v>0</v>
      </c>
      <c r="Z14" s="53">
        <f t="shared" ca="1" si="15"/>
        <v>0</v>
      </c>
      <c r="AA14" s="53">
        <f t="shared" ca="1" si="15"/>
        <v>0</v>
      </c>
      <c r="AB14" s="53">
        <f t="shared" ca="1" si="15"/>
        <v>0</v>
      </c>
      <c r="AC14" s="53">
        <f t="shared" ca="1" si="15"/>
        <v>0</v>
      </c>
      <c r="AD14" s="53">
        <f t="shared" ca="1" si="15"/>
        <v>0</v>
      </c>
      <c r="AE14" s="53">
        <f t="shared" ca="1" si="15"/>
        <v>0</v>
      </c>
      <c r="AF14" s="53">
        <f t="shared" ca="1" si="15"/>
        <v>0</v>
      </c>
      <c r="AG14" s="53">
        <f t="shared" ca="1" si="15"/>
        <v>0</v>
      </c>
      <c r="AH14" s="53">
        <f t="shared" ca="1" si="15"/>
        <v>0</v>
      </c>
      <c r="AI14" s="53">
        <f t="shared" ca="1" si="15"/>
        <v>0</v>
      </c>
      <c r="AJ14" s="53">
        <f t="shared" ca="1" si="15"/>
        <v>0</v>
      </c>
      <c r="AK14" s="53">
        <f t="shared" ca="1" si="15"/>
        <v>0</v>
      </c>
      <c r="AL14" s="53">
        <f t="shared" ca="1" si="15"/>
        <v>0</v>
      </c>
      <c r="AM14" s="53">
        <f t="shared" ca="1" si="15"/>
        <v>0</v>
      </c>
      <c r="AN14" s="53">
        <f t="shared" ca="1" si="15"/>
        <v>0</v>
      </c>
      <c r="AO14" s="53">
        <f t="shared" ca="1" si="15"/>
        <v>0</v>
      </c>
      <c r="AP14" s="53">
        <f ca="1">MAX(D14,W14)</f>
        <v>0</v>
      </c>
      <c r="AQ14" s="48" t="str">
        <f>'PLANTILLA V6'!$D16</f>
        <v>pza</v>
      </c>
    </row>
    <row r="15" spans="1:43" ht="15.75" customHeight="1" x14ac:dyDescent="0.45">
      <c r="A15" s="55" t="str">
        <f>'PLANTILLA V6'!A17</f>
        <v>Te</v>
      </c>
      <c r="B15" s="55" t="str">
        <f>'PLANTILLA V6'!B17</f>
        <v>Filamento PLA 1 kg diámetro 1.75 mm</v>
      </c>
      <c r="C15" s="49">
        <f>'PLANTILLA V6'!C17</f>
        <v>1</v>
      </c>
      <c r="D15" s="46">
        <f t="shared" ca="1" si="0"/>
        <v>0</v>
      </c>
      <c r="E15" s="42" t="str">
        <f>'PLANTILLA V6'!$D17</f>
        <v>rollo</v>
      </c>
      <c r="F15" s="46">
        <f t="shared" ref="F15:V15" ca="1" si="16">IF(OR(F$3="", ISNA(INDEX(INDIRECT(RIGHT(F$2,LEN(F$2)-4)&amp;"!$J:$J"),MATCH($B15,INDIRECT(RIGHT(F$2,LEN(F$2)-4)&amp;"!$B:$B"),0),1)),ISERR(INDEX(INDIRECT(RIGHT(F$2,LEN(F$2)-4)&amp;"!$J:$J"),MATCH($B15,INDIRECT(RIGHT(F$2,LEN(F$2)-4)&amp;"!$B:$B"),0),1))),0,INDEX(INDIRECT(RIGHT(F$2,LEN(F$2)-4)&amp;"!$J:$J"),MATCH($B15,INDIRECT(RIGHT(F$2,LEN(F$2)-4)&amp;"!$B:$B"),0),1))</f>
        <v>0</v>
      </c>
      <c r="G15" s="46">
        <f t="shared" ca="1" si="16"/>
        <v>0</v>
      </c>
      <c r="H15" s="46">
        <f t="shared" ca="1" si="16"/>
        <v>0</v>
      </c>
      <c r="I15" s="46">
        <f t="shared" ca="1" si="16"/>
        <v>0</v>
      </c>
      <c r="J15" s="46">
        <f t="shared" ca="1" si="16"/>
        <v>0</v>
      </c>
      <c r="K15" s="46">
        <f t="shared" ca="1" si="16"/>
        <v>0</v>
      </c>
      <c r="L15" s="46">
        <f t="shared" ca="1" si="16"/>
        <v>0</v>
      </c>
      <c r="M15" s="46">
        <f t="shared" ca="1" si="16"/>
        <v>0</v>
      </c>
      <c r="N15" s="46">
        <f t="shared" ca="1" si="16"/>
        <v>0</v>
      </c>
      <c r="O15" s="46">
        <f t="shared" ca="1" si="16"/>
        <v>0</v>
      </c>
      <c r="P15" s="46">
        <f t="shared" ca="1" si="16"/>
        <v>0</v>
      </c>
      <c r="Q15" s="46">
        <f t="shared" ca="1" si="16"/>
        <v>0</v>
      </c>
      <c r="R15" s="46">
        <f t="shared" ca="1" si="16"/>
        <v>0</v>
      </c>
      <c r="S15" s="46">
        <f t="shared" ca="1" si="16"/>
        <v>0</v>
      </c>
      <c r="T15" s="46">
        <f t="shared" ca="1" si="16"/>
        <v>0</v>
      </c>
      <c r="U15" s="46">
        <f t="shared" ca="1" si="16"/>
        <v>0</v>
      </c>
      <c r="V15" s="46">
        <f t="shared" ca="1" si="16"/>
        <v>0</v>
      </c>
      <c r="W15" s="189">
        <f t="shared" ca="1" si="2"/>
        <v>0</v>
      </c>
      <c r="X15" s="195" t="str">
        <f>'PLANTILLA V6'!$D17</f>
        <v>rollo</v>
      </c>
      <c r="Y15" s="53">
        <f t="shared" ref="Y15:AO15" ca="1" si="17">IF(OR(Y$3="",ISNA(INDEX(INDIRECT(RIGHT(Y$2,LEN(Y$2)-4)&amp;"!$J:$J"),MATCH($B15,INDIRECT(RIGHT(Y$2,LEN(Y$2)-4)&amp;"!$B:$B"),0),1)), ISERR(INDEX(INDIRECT(RIGHT(Y$2,LEN(Y$2)-4)&amp;"!$J:$J"),MATCH($B15,INDIRECT(RIGHT(Y$2,LEN(Y$2)-4)&amp;"!$B:$B"),0),1))),0,INDEX(INDIRECT(RIGHT(Y$2,LEN(Y$2)-4)&amp;"!$J:$J"),MATCH($B15,INDIRECT(RIGHT(Y$2,LEN(Y$2)-4)&amp;"!$B:$B"),0),1))</f>
        <v>0</v>
      </c>
      <c r="Z15" s="53">
        <f t="shared" ca="1" si="17"/>
        <v>0</v>
      </c>
      <c r="AA15" s="53">
        <f t="shared" ca="1" si="17"/>
        <v>0</v>
      </c>
      <c r="AB15" s="53">
        <f t="shared" ca="1" si="17"/>
        <v>0</v>
      </c>
      <c r="AC15" s="53">
        <f t="shared" ca="1" si="17"/>
        <v>0</v>
      </c>
      <c r="AD15" s="53">
        <f t="shared" ca="1" si="17"/>
        <v>0</v>
      </c>
      <c r="AE15" s="53">
        <f t="shared" ca="1" si="17"/>
        <v>0</v>
      </c>
      <c r="AF15" s="53">
        <f t="shared" ca="1" si="17"/>
        <v>0</v>
      </c>
      <c r="AG15" s="53">
        <f t="shared" ca="1" si="17"/>
        <v>0</v>
      </c>
      <c r="AH15" s="53">
        <f t="shared" ca="1" si="17"/>
        <v>0</v>
      </c>
      <c r="AI15" s="53">
        <f t="shared" ca="1" si="17"/>
        <v>0</v>
      </c>
      <c r="AJ15" s="53">
        <f t="shared" ca="1" si="17"/>
        <v>0</v>
      </c>
      <c r="AK15" s="53">
        <f t="shared" ca="1" si="17"/>
        <v>0</v>
      </c>
      <c r="AL15" s="53">
        <f t="shared" ca="1" si="17"/>
        <v>0</v>
      </c>
      <c r="AM15" s="53">
        <f t="shared" ca="1" si="17"/>
        <v>0</v>
      </c>
      <c r="AN15" s="53">
        <f t="shared" ca="1" si="17"/>
        <v>0</v>
      </c>
      <c r="AO15" s="53">
        <f t="shared" ca="1" si="17"/>
        <v>0</v>
      </c>
      <c r="AP15" s="56">
        <f ca="1">MAX(D15,W15)</f>
        <v>0</v>
      </c>
      <c r="AQ15" s="44" t="str">
        <f>'PLANTILLA V6'!$D17</f>
        <v>rollo</v>
      </c>
    </row>
    <row r="16" spans="1:43" ht="15.75" customHeight="1" x14ac:dyDescent="0.45">
      <c r="A16" s="57" t="str">
        <f>'PLANTILLA V6'!A18</f>
        <v>Te</v>
      </c>
      <c r="B16" s="57" t="str">
        <f>'PLANTILLA V6'!B18</f>
        <v>Kit Elmers Build it tools Starter kit</v>
      </c>
      <c r="C16" s="45">
        <f>'PLANTILLA V6'!C18</f>
        <v>1</v>
      </c>
      <c r="D16" s="46">
        <f t="shared" ca="1" si="0"/>
        <v>0</v>
      </c>
      <c r="E16" s="42" t="str">
        <f>'PLANTILLA V6'!$D18</f>
        <v>pza</v>
      </c>
      <c r="F16" s="46">
        <f t="shared" ref="F16:V16" ca="1" si="18">IF(OR(F$3="", ISNA(INDEX(INDIRECT(RIGHT(F$2,LEN(F$2)-4)&amp;"!$J:$J"),MATCH($B16,INDIRECT(RIGHT(F$2,LEN(F$2)-4)&amp;"!$B:$B"),0),1)),ISERR(INDEX(INDIRECT(RIGHT(F$2,LEN(F$2)-4)&amp;"!$J:$J"),MATCH($B16,INDIRECT(RIGHT(F$2,LEN(F$2)-4)&amp;"!$B:$B"),0),1))),0,INDEX(INDIRECT(RIGHT(F$2,LEN(F$2)-4)&amp;"!$J:$J"),MATCH($B16,INDIRECT(RIGHT(F$2,LEN(F$2)-4)&amp;"!$B:$B"),0),1))</f>
        <v>0</v>
      </c>
      <c r="G16" s="46">
        <f t="shared" ca="1" si="18"/>
        <v>0</v>
      </c>
      <c r="H16" s="46">
        <f t="shared" ca="1" si="18"/>
        <v>0</v>
      </c>
      <c r="I16" s="46">
        <f t="shared" ca="1" si="18"/>
        <v>0</v>
      </c>
      <c r="J16" s="46">
        <f t="shared" ca="1" si="18"/>
        <v>0</v>
      </c>
      <c r="K16" s="46">
        <f t="shared" ca="1" si="18"/>
        <v>0</v>
      </c>
      <c r="L16" s="46">
        <f t="shared" ca="1" si="18"/>
        <v>0</v>
      </c>
      <c r="M16" s="46">
        <f t="shared" ca="1" si="18"/>
        <v>0</v>
      </c>
      <c r="N16" s="46">
        <f t="shared" ca="1" si="18"/>
        <v>0</v>
      </c>
      <c r="O16" s="46">
        <f t="shared" ca="1" si="18"/>
        <v>0</v>
      </c>
      <c r="P16" s="46">
        <f t="shared" ca="1" si="18"/>
        <v>0</v>
      </c>
      <c r="Q16" s="46">
        <f t="shared" ca="1" si="18"/>
        <v>0</v>
      </c>
      <c r="R16" s="46">
        <f t="shared" ca="1" si="18"/>
        <v>0</v>
      </c>
      <c r="S16" s="46">
        <f t="shared" ca="1" si="18"/>
        <v>0</v>
      </c>
      <c r="T16" s="46">
        <f t="shared" ca="1" si="18"/>
        <v>0</v>
      </c>
      <c r="U16" s="46">
        <f t="shared" ca="1" si="18"/>
        <v>0</v>
      </c>
      <c r="V16" s="46">
        <f t="shared" ca="1" si="18"/>
        <v>0</v>
      </c>
      <c r="W16" s="189">
        <f t="shared" ca="1" si="2"/>
        <v>0</v>
      </c>
      <c r="X16" s="195" t="str">
        <f>'PLANTILLA V6'!$D18</f>
        <v>pza</v>
      </c>
      <c r="Y16" s="53">
        <f t="shared" ref="Y16:AO16" ca="1" si="19">IF(OR(Y$3="",ISNA(INDEX(INDIRECT(RIGHT(Y$2,LEN(Y$2)-4)&amp;"!$J:$J"),MATCH($B16,INDIRECT(RIGHT(Y$2,LEN(Y$2)-4)&amp;"!$B:$B"),0),1)), ISERR(INDEX(INDIRECT(RIGHT(Y$2,LEN(Y$2)-4)&amp;"!$J:$J"),MATCH($B16,INDIRECT(RIGHT(Y$2,LEN(Y$2)-4)&amp;"!$B:$B"),0),1))),0,INDEX(INDIRECT(RIGHT(Y$2,LEN(Y$2)-4)&amp;"!$J:$J"),MATCH($B16,INDIRECT(RIGHT(Y$2,LEN(Y$2)-4)&amp;"!$B:$B"),0),1))</f>
        <v>0</v>
      </c>
      <c r="Z16" s="53">
        <f t="shared" ca="1" si="19"/>
        <v>0</v>
      </c>
      <c r="AA16" s="53">
        <f t="shared" ca="1" si="19"/>
        <v>0</v>
      </c>
      <c r="AB16" s="53">
        <f t="shared" ca="1" si="19"/>
        <v>0</v>
      </c>
      <c r="AC16" s="53">
        <f t="shared" ca="1" si="19"/>
        <v>0</v>
      </c>
      <c r="AD16" s="53">
        <f t="shared" ca="1" si="19"/>
        <v>0</v>
      </c>
      <c r="AE16" s="53">
        <f t="shared" ca="1" si="19"/>
        <v>0</v>
      </c>
      <c r="AF16" s="53">
        <f t="shared" ca="1" si="19"/>
        <v>0</v>
      </c>
      <c r="AG16" s="53">
        <f t="shared" ca="1" si="19"/>
        <v>0</v>
      </c>
      <c r="AH16" s="53">
        <f t="shared" ca="1" si="19"/>
        <v>0</v>
      </c>
      <c r="AI16" s="53">
        <f t="shared" ca="1" si="19"/>
        <v>0</v>
      </c>
      <c r="AJ16" s="53">
        <f t="shared" ca="1" si="19"/>
        <v>0</v>
      </c>
      <c r="AK16" s="53">
        <f t="shared" ca="1" si="19"/>
        <v>0</v>
      </c>
      <c r="AL16" s="53">
        <f t="shared" ca="1" si="19"/>
        <v>0</v>
      </c>
      <c r="AM16" s="53">
        <f t="shared" ca="1" si="19"/>
        <v>0</v>
      </c>
      <c r="AN16" s="53">
        <f t="shared" ca="1" si="19"/>
        <v>0</v>
      </c>
      <c r="AO16" s="53">
        <f t="shared" ca="1" si="19"/>
        <v>0</v>
      </c>
      <c r="AP16" s="53">
        <f ca="1">MAX(D16,W16)</f>
        <v>0</v>
      </c>
      <c r="AQ16" s="48" t="str">
        <f>'PLANTILLA V6'!$D18</f>
        <v>pza</v>
      </c>
    </row>
    <row r="17" spans="1:43" ht="15.75" customHeight="1" x14ac:dyDescent="0.45">
      <c r="A17" s="58" t="str">
        <f>'PLANTILLA V6'!A19</f>
        <v>Te</v>
      </c>
      <c r="B17" s="58">
        <f>'PLANTILLA V6'!B19</f>
        <v>0</v>
      </c>
      <c r="C17" s="58"/>
      <c r="D17" s="37"/>
      <c r="E17" s="42"/>
      <c r="F17" s="46">
        <f t="shared" ref="F17:V17" ca="1" si="20">IF(OR(F$3="", ISNA(INDEX(INDIRECT(RIGHT(F$2,LEN(F$2)-4)&amp;"!$J:$J"),MATCH($B17,INDIRECT(RIGHT(F$2,LEN(F$2)-4)&amp;"!$B:$B"),0),1)),ISERR(INDEX(INDIRECT(RIGHT(F$2,LEN(F$2)-4)&amp;"!$J:$J"),MATCH($B17,INDIRECT(RIGHT(F$2,LEN(F$2)-4)&amp;"!$B:$B"),0),1))),0,INDEX(INDIRECT(RIGHT(F$2,LEN(F$2)-4)&amp;"!$J:$J"),MATCH($B17,INDIRECT(RIGHT(F$2,LEN(F$2)-4)&amp;"!$B:$B"),0),1))</f>
        <v>0</v>
      </c>
      <c r="G17" s="46">
        <f t="shared" ca="1" si="20"/>
        <v>0</v>
      </c>
      <c r="H17" s="46">
        <f t="shared" ca="1" si="20"/>
        <v>0</v>
      </c>
      <c r="I17" s="46">
        <f t="shared" ca="1" si="20"/>
        <v>23</v>
      </c>
      <c r="J17" s="46">
        <f t="shared" ca="1" si="20"/>
        <v>0</v>
      </c>
      <c r="K17" s="46">
        <f t="shared" ca="1" si="20"/>
        <v>14</v>
      </c>
      <c r="L17" s="46">
        <f t="shared" ca="1" si="20"/>
        <v>14</v>
      </c>
      <c r="M17" s="46">
        <f t="shared" ca="1" si="20"/>
        <v>23</v>
      </c>
      <c r="N17" s="46">
        <f t="shared" ca="1" si="20"/>
        <v>0</v>
      </c>
      <c r="O17" s="46">
        <f t="shared" ca="1" si="20"/>
        <v>23</v>
      </c>
      <c r="P17" s="46">
        <f t="shared" ca="1" si="20"/>
        <v>0</v>
      </c>
      <c r="Q17" s="46">
        <f t="shared" ca="1" si="20"/>
        <v>0</v>
      </c>
      <c r="R17" s="46">
        <f t="shared" ca="1" si="20"/>
        <v>0</v>
      </c>
      <c r="S17" s="46">
        <f t="shared" ca="1" si="20"/>
        <v>0</v>
      </c>
      <c r="T17" s="46">
        <f t="shared" ca="1" si="20"/>
        <v>0</v>
      </c>
      <c r="U17" s="46">
        <f t="shared" ca="1" si="20"/>
        <v>0</v>
      </c>
      <c r="V17" s="46">
        <f t="shared" ca="1" si="20"/>
        <v>0</v>
      </c>
      <c r="W17" s="187"/>
      <c r="X17" s="195"/>
      <c r="Y17" s="53">
        <f t="shared" ref="Y17:AO17" ca="1" si="21">IF(OR(Y$3="",ISNA(INDEX(INDIRECT(RIGHT(Y$2,LEN(Y$2)-4)&amp;"!$J:$J"),MATCH($B17,INDIRECT(RIGHT(Y$2,LEN(Y$2)-4)&amp;"!$B:$B"),0),1)), ISERR(INDEX(INDIRECT(RIGHT(Y$2,LEN(Y$2)-4)&amp;"!$J:$J"),MATCH($B17,INDIRECT(RIGHT(Y$2,LEN(Y$2)-4)&amp;"!$B:$B"),0),1))),0,INDEX(INDIRECT(RIGHT(Y$2,LEN(Y$2)-4)&amp;"!$J:$J"),MATCH($B17,INDIRECT(RIGHT(Y$2,LEN(Y$2)-4)&amp;"!$B:$B"),0),1))</f>
        <v>0</v>
      </c>
      <c r="Z17" s="53">
        <f t="shared" ca="1" si="21"/>
        <v>0</v>
      </c>
      <c r="AA17" s="53">
        <f t="shared" ca="1" si="21"/>
        <v>0</v>
      </c>
      <c r="AB17" s="53">
        <f t="shared" ca="1" si="21"/>
        <v>0</v>
      </c>
      <c r="AC17" s="53">
        <f t="shared" ca="1" si="21"/>
        <v>0</v>
      </c>
      <c r="AD17" s="53">
        <f t="shared" ca="1" si="21"/>
        <v>0</v>
      </c>
      <c r="AE17" s="53">
        <f t="shared" ca="1" si="21"/>
        <v>0</v>
      </c>
      <c r="AF17" s="53">
        <f t="shared" ca="1" si="21"/>
        <v>0</v>
      </c>
      <c r="AG17" s="53">
        <f t="shared" ca="1" si="21"/>
        <v>0</v>
      </c>
      <c r="AH17" s="53">
        <f t="shared" ca="1" si="21"/>
        <v>0</v>
      </c>
      <c r="AI17" s="53">
        <f t="shared" ca="1" si="21"/>
        <v>23</v>
      </c>
      <c r="AJ17" s="53">
        <f t="shared" ca="1" si="21"/>
        <v>0</v>
      </c>
      <c r="AK17" s="53">
        <f t="shared" ca="1" si="21"/>
        <v>0</v>
      </c>
      <c r="AL17" s="53">
        <f t="shared" ca="1" si="21"/>
        <v>0</v>
      </c>
      <c r="AM17" s="53">
        <f t="shared" ca="1" si="21"/>
        <v>0</v>
      </c>
      <c r="AN17" s="53">
        <f t="shared" ca="1" si="21"/>
        <v>0</v>
      </c>
      <c r="AO17" s="53">
        <f t="shared" ca="1" si="21"/>
        <v>0</v>
      </c>
      <c r="AP17" s="58"/>
      <c r="AQ17" s="44"/>
    </row>
    <row r="18" spans="1:43" ht="15.75" customHeight="1" x14ac:dyDescent="0.45">
      <c r="A18" s="59" t="str">
        <f>'PLANTILLA V6'!A33</f>
        <v>Maquinaria</v>
      </c>
      <c r="B18" s="57">
        <f>'PLANTILLA V6'!B33</f>
        <v>0</v>
      </c>
      <c r="C18" s="45"/>
      <c r="D18" s="37"/>
      <c r="E18" s="42">
        <f>'PLANTILLA V6'!$D33</f>
        <v>0</v>
      </c>
      <c r="F18" s="46">
        <f t="shared" ref="F18:V18" ca="1" si="22">IF(OR(F$3="", ISNA(INDEX(INDIRECT(RIGHT(F$2,LEN(F$2)-4)&amp;"!$J:$J"),MATCH($B18,INDIRECT(RIGHT(F$2,LEN(F$2)-4)&amp;"!$B:$B"),0),1)),ISERR(INDEX(INDIRECT(RIGHT(F$2,LEN(F$2)-4)&amp;"!$J:$J"),MATCH($B18,INDIRECT(RIGHT(F$2,LEN(F$2)-4)&amp;"!$B:$B"),0),1))),0,INDEX(INDIRECT(RIGHT(F$2,LEN(F$2)-4)&amp;"!$J:$J"),MATCH($B18,INDIRECT(RIGHT(F$2,LEN(F$2)-4)&amp;"!$B:$B"),0),1))</f>
        <v>0</v>
      </c>
      <c r="G18" s="46">
        <f t="shared" ca="1" si="22"/>
        <v>0</v>
      </c>
      <c r="H18" s="46">
        <f t="shared" ca="1" si="22"/>
        <v>0</v>
      </c>
      <c r="I18" s="46">
        <f t="shared" ca="1" si="22"/>
        <v>23</v>
      </c>
      <c r="J18" s="46">
        <f t="shared" ca="1" si="22"/>
        <v>0</v>
      </c>
      <c r="K18" s="46">
        <f t="shared" ca="1" si="22"/>
        <v>14</v>
      </c>
      <c r="L18" s="46">
        <f t="shared" ca="1" si="22"/>
        <v>14</v>
      </c>
      <c r="M18" s="46">
        <f t="shared" ca="1" si="22"/>
        <v>23</v>
      </c>
      <c r="N18" s="46">
        <f t="shared" ca="1" si="22"/>
        <v>0</v>
      </c>
      <c r="O18" s="46">
        <f t="shared" ca="1" si="22"/>
        <v>23</v>
      </c>
      <c r="P18" s="46">
        <f t="shared" ca="1" si="22"/>
        <v>0</v>
      </c>
      <c r="Q18" s="46">
        <f t="shared" ca="1" si="22"/>
        <v>0</v>
      </c>
      <c r="R18" s="46">
        <f t="shared" ca="1" si="22"/>
        <v>0</v>
      </c>
      <c r="S18" s="46">
        <f t="shared" ca="1" si="22"/>
        <v>0</v>
      </c>
      <c r="T18" s="46">
        <f t="shared" ca="1" si="22"/>
        <v>0</v>
      </c>
      <c r="U18" s="46">
        <f t="shared" ca="1" si="22"/>
        <v>0</v>
      </c>
      <c r="V18" s="46">
        <f t="shared" ca="1" si="22"/>
        <v>0</v>
      </c>
      <c r="W18" s="187"/>
      <c r="X18" s="195">
        <f>'PLANTILLA V6'!$D33</f>
        <v>0</v>
      </c>
      <c r="Y18" s="53">
        <f t="shared" ref="Y18:AO18" ca="1" si="23">IF(OR(Y$3="",ISNA(INDEX(INDIRECT(RIGHT(Y$2,LEN(Y$2)-4)&amp;"!$J:$J"),MATCH($B18,INDIRECT(RIGHT(Y$2,LEN(Y$2)-4)&amp;"!$B:$B"),0),1)), ISERR(INDEX(INDIRECT(RIGHT(Y$2,LEN(Y$2)-4)&amp;"!$J:$J"),MATCH($B18,INDIRECT(RIGHT(Y$2,LEN(Y$2)-4)&amp;"!$B:$B"),0),1))),0,INDEX(INDIRECT(RIGHT(Y$2,LEN(Y$2)-4)&amp;"!$J:$J"),MATCH($B18,INDIRECT(RIGHT(Y$2,LEN(Y$2)-4)&amp;"!$B:$B"),0),1))</f>
        <v>0</v>
      </c>
      <c r="Z18" s="53">
        <f t="shared" ca="1" si="23"/>
        <v>0</v>
      </c>
      <c r="AA18" s="53">
        <f t="shared" ca="1" si="23"/>
        <v>0</v>
      </c>
      <c r="AB18" s="53">
        <f t="shared" ca="1" si="23"/>
        <v>0</v>
      </c>
      <c r="AC18" s="53">
        <f t="shared" ca="1" si="23"/>
        <v>0</v>
      </c>
      <c r="AD18" s="53">
        <f t="shared" ca="1" si="23"/>
        <v>0</v>
      </c>
      <c r="AE18" s="53">
        <f t="shared" ca="1" si="23"/>
        <v>0</v>
      </c>
      <c r="AF18" s="53">
        <f t="shared" ca="1" si="23"/>
        <v>0</v>
      </c>
      <c r="AG18" s="53">
        <f t="shared" ca="1" si="23"/>
        <v>0</v>
      </c>
      <c r="AH18" s="53">
        <f t="shared" ca="1" si="23"/>
        <v>0</v>
      </c>
      <c r="AI18" s="53">
        <f t="shared" ca="1" si="23"/>
        <v>23</v>
      </c>
      <c r="AJ18" s="53">
        <f t="shared" ca="1" si="23"/>
        <v>0</v>
      </c>
      <c r="AK18" s="53">
        <f t="shared" ca="1" si="23"/>
        <v>0</v>
      </c>
      <c r="AL18" s="53">
        <f t="shared" ca="1" si="23"/>
        <v>0</v>
      </c>
      <c r="AM18" s="53">
        <f t="shared" ca="1" si="23"/>
        <v>0</v>
      </c>
      <c r="AN18" s="53">
        <f t="shared" ca="1" si="23"/>
        <v>0</v>
      </c>
      <c r="AO18" s="53">
        <f t="shared" ca="1" si="23"/>
        <v>0</v>
      </c>
      <c r="AP18" s="35" t="s">
        <v>107</v>
      </c>
      <c r="AQ18" s="48">
        <f>'PLANTILLA V6'!$D33</f>
        <v>0</v>
      </c>
    </row>
    <row r="19" spans="1:43" ht="15.75" customHeight="1" x14ac:dyDescent="0.45">
      <c r="A19" s="55" t="str">
        <f>'PLANTILLA V6'!A34</f>
        <v>Ma</v>
      </c>
      <c r="B19" s="55" t="str">
        <f>'PLANTILLA V6'!B34</f>
        <v>Sierra Moto-Saw</v>
      </c>
      <c r="C19" s="49">
        <f>'PLANTILLA V6'!C34</f>
        <v>1</v>
      </c>
      <c r="D19" s="46">
        <f t="shared" ref="D19:D23" ca="1" si="24">MAX(F19:V19)</f>
        <v>0</v>
      </c>
      <c r="E19" s="42" t="str">
        <f>'PLANTILLA V6'!$D34</f>
        <v>pza</v>
      </c>
      <c r="F19" s="46">
        <f t="shared" ref="F19:V19" ca="1" si="25">IF(OR(F$3="", ISNA(INDEX(INDIRECT(RIGHT(F$2,LEN(F$2)-4)&amp;"!$J:$J"),MATCH($B19,INDIRECT(RIGHT(F$2,LEN(F$2)-4)&amp;"!$B:$B"),0),1)),ISERR(INDEX(INDIRECT(RIGHT(F$2,LEN(F$2)-4)&amp;"!$J:$J"),MATCH($B19,INDIRECT(RIGHT(F$2,LEN(F$2)-4)&amp;"!$B:$B"),0),1))),0,INDEX(INDIRECT(RIGHT(F$2,LEN(F$2)-4)&amp;"!$J:$J"),MATCH($B19,INDIRECT(RIGHT(F$2,LEN(F$2)-4)&amp;"!$B:$B"),0),1))</f>
        <v>0</v>
      </c>
      <c r="G19" s="46">
        <f t="shared" ca="1" si="25"/>
        <v>0</v>
      </c>
      <c r="H19" s="46">
        <f t="shared" ca="1" si="25"/>
        <v>0</v>
      </c>
      <c r="I19" s="46">
        <f t="shared" ca="1" si="25"/>
        <v>0</v>
      </c>
      <c r="J19" s="46">
        <f t="shared" ca="1" si="25"/>
        <v>0</v>
      </c>
      <c r="K19" s="46">
        <f t="shared" ca="1" si="25"/>
        <v>0</v>
      </c>
      <c r="L19" s="46">
        <f t="shared" ca="1" si="25"/>
        <v>0</v>
      </c>
      <c r="M19" s="46">
        <f t="shared" ca="1" si="25"/>
        <v>0</v>
      </c>
      <c r="N19" s="46">
        <f t="shared" ca="1" si="25"/>
        <v>0</v>
      </c>
      <c r="O19" s="46">
        <f t="shared" ca="1" si="25"/>
        <v>0</v>
      </c>
      <c r="P19" s="46">
        <f t="shared" ca="1" si="25"/>
        <v>0</v>
      </c>
      <c r="Q19" s="46">
        <f t="shared" ca="1" si="25"/>
        <v>0</v>
      </c>
      <c r="R19" s="46">
        <f t="shared" ca="1" si="25"/>
        <v>0</v>
      </c>
      <c r="S19" s="46">
        <f t="shared" ca="1" si="25"/>
        <v>0</v>
      </c>
      <c r="T19" s="46">
        <f t="shared" ca="1" si="25"/>
        <v>0</v>
      </c>
      <c r="U19" s="46">
        <f t="shared" ca="1" si="25"/>
        <v>0</v>
      </c>
      <c r="V19" s="46">
        <f t="shared" ca="1" si="25"/>
        <v>0</v>
      </c>
      <c r="W19" s="189">
        <f t="shared" ref="W19:W23" ca="1" si="26">MAX(Y19:AO19)</f>
        <v>0</v>
      </c>
      <c r="X19" s="195" t="str">
        <f>'PLANTILLA V6'!$D34</f>
        <v>pza</v>
      </c>
      <c r="Y19" s="53">
        <f t="shared" ref="Y19:AO19" ca="1" si="27">IF(OR(Y$3="",ISNA(INDEX(INDIRECT(RIGHT(Y$2,LEN(Y$2)-4)&amp;"!$J:$J"),MATCH($B19,INDIRECT(RIGHT(Y$2,LEN(Y$2)-4)&amp;"!$B:$B"),0),1)), ISERR(INDEX(INDIRECT(RIGHT(Y$2,LEN(Y$2)-4)&amp;"!$J:$J"),MATCH($B19,INDIRECT(RIGHT(Y$2,LEN(Y$2)-4)&amp;"!$B:$B"),0),1))),0,INDEX(INDIRECT(RIGHT(Y$2,LEN(Y$2)-4)&amp;"!$J:$J"),MATCH($B19,INDIRECT(RIGHT(Y$2,LEN(Y$2)-4)&amp;"!$B:$B"),0),1))</f>
        <v>0</v>
      </c>
      <c r="Z19" s="53">
        <f t="shared" ca="1" si="27"/>
        <v>0</v>
      </c>
      <c r="AA19" s="53">
        <f t="shared" ca="1" si="27"/>
        <v>0</v>
      </c>
      <c r="AB19" s="53">
        <f t="shared" ca="1" si="27"/>
        <v>0</v>
      </c>
      <c r="AC19" s="53">
        <f t="shared" ca="1" si="27"/>
        <v>0</v>
      </c>
      <c r="AD19" s="53">
        <f t="shared" ca="1" si="27"/>
        <v>0</v>
      </c>
      <c r="AE19" s="53">
        <f t="shared" ca="1" si="27"/>
        <v>0</v>
      </c>
      <c r="AF19" s="53">
        <f t="shared" ca="1" si="27"/>
        <v>0</v>
      </c>
      <c r="AG19" s="53">
        <f t="shared" ca="1" si="27"/>
        <v>0</v>
      </c>
      <c r="AH19" s="53">
        <f t="shared" ca="1" si="27"/>
        <v>0</v>
      </c>
      <c r="AI19" s="53">
        <f t="shared" ca="1" si="27"/>
        <v>0</v>
      </c>
      <c r="AJ19" s="53">
        <f t="shared" ca="1" si="27"/>
        <v>0</v>
      </c>
      <c r="AK19" s="53">
        <f t="shared" ca="1" si="27"/>
        <v>0</v>
      </c>
      <c r="AL19" s="53">
        <f t="shared" ca="1" si="27"/>
        <v>0</v>
      </c>
      <c r="AM19" s="53">
        <f t="shared" ca="1" si="27"/>
        <v>0</v>
      </c>
      <c r="AN19" s="53">
        <f t="shared" ca="1" si="27"/>
        <v>0</v>
      </c>
      <c r="AO19" s="53">
        <f t="shared" ca="1" si="27"/>
        <v>0</v>
      </c>
      <c r="AP19" s="56">
        <f ca="1">MAX(D19,W19)</f>
        <v>0</v>
      </c>
      <c r="AQ19" s="44" t="str">
        <f>'PLANTILLA V6'!$D34</f>
        <v>pza</v>
      </c>
    </row>
    <row r="20" spans="1:43" ht="15.75" customHeight="1" x14ac:dyDescent="0.45">
      <c r="A20" s="52" t="str">
        <f>'PLANTILLA V6'!A35</f>
        <v>Ma</v>
      </c>
      <c r="B20" s="52" t="str">
        <f>'PLANTILLA V6'!B35</f>
        <v>Taladro inalámbrico</v>
      </c>
      <c r="C20" s="45">
        <f>'PLANTILLA V6'!C35</f>
        <v>1</v>
      </c>
      <c r="D20" s="46">
        <f t="shared" ca="1" si="24"/>
        <v>0</v>
      </c>
      <c r="E20" s="42" t="str">
        <f>'PLANTILLA V6'!$D35</f>
        <v>pza</v>
      </c>
      <c r="F20" s="46">
        <f t="shared" ref="F20:V20" ca="1" si="28">IF(OR(F$3="", ISNA(INDEX(INDIRECT(RIGHT(F$2,LEN(F$2)-4)&amp;"!$J:$J"),MATCH($B20,INDIRECT(RIGHT(F$2,LEN(F$2)-4)&amp;"!$B:$B"),0),1)),ISERR(INDEX(INDIRECT(RIGHT(F$2,LEN(F$2)-4)&amp;"!$J:$J"),MATCH($B20,INDIRECT(RIGHT(F$2,LEN(F$2)-4)&amp;"!$B:$B"),0),1))),0,INDEX(INDIRECT(RIGHT(F$2,LEN(F$2)-4)&amp;"!$J:$J"),MATCH($B20,INDIRECT(RIGHT(F$2,LEN(F$2)-4)&amp;"!$B:$B"),0),1))</f>
        <v>0</v>
      </c>
      <c r="G20" s="46">
        <f t="shared" ca="1" si="28"/>
        <v>0</v>
      </c>
      <c r="H20" s="46">
        <f t="shared" ca="1" si="28"/>
        <v>0</v>
      </c>
      <c r="I20" s="46">
        <f t="shared" ca="1" si="28"/>
        <v>0</v>
      </c>
      <c r="J20" s="46">
        <f t="shared" ca="1" si="28"/>
        <v>0</v>
      </c>
      <c r="K20" s="46">
        <f t="shared" ca="1" si="28"/>
        <v>0</v>
      </c>
      <c r="L20" s="46">
        <f t="shared" ca="1" si="28"/>
        <v>0</v>
      </c>
      <c r="M20" s="46">
        <f t="shared" ca="1" si="28"/>
        <v>0</v>
      </c>
      <c r="N20" s="46">
        <f t="shared" ca="1" si="28"/>
        <v>0</v>
      </c>
      <c r="O20" s="46">
        <f t="shared" ca="1" si="28"/>
        <v>0</v>
      </c>
      <c r="P20" s="46">
        <f t="shared" ca="1" si="28"/>
        <v>0</v>
      </c>
      <c r="Q20" s="46">
        <f t="shared" ca="1" si="28"/>
        <v>0</v>
      </c>
      <c r="R20" s="46">
        <f t="shared" ca="1" si="28"/>
        <v>0</v>
      </c>
      <c r="S20" s="46">
        <f t="shared" ca="1" si="28"/>
        <v>0</v>
      </c>
      <c r="T20" s="46">
        <f t="shared" ca="1" si="28"/>
        <v>0</v>
      </c>
      <c r="U20" s="46">
        <f t="shared" ca="1" si="28"/>
        <v>0</v>
      </c>
      <c r="V20" s="46">
        <f t="shared" ca="1" si="28"/>
        <v>0</v>
      </c>
      <c r="W20" s="189">
        <f t="shared" ca="1" si="26"/>
        <v>0</v>
      </c>
      <c r="X20" s="195" t="str">
        <f>'PLANTILLA V6'!$D35</f>
        <v>pza</v>
      </c>
      <c r="Y20" s="53">
        <f t="shared" ref="Y20:AO20" ca="1" si="29">IF(OR(Y$3="",ISNA(INDEX(INDIRECT(RIGHT(Y$2,LEN(Y$2)-4)&amp;"!$J:$J"),MATCH($B20,INDIRECT(RIGHT(Y$2,LEN(Y$2)-4)&amp;"!$B:$B"),0),1)), ISERR(INDEX(INDIRECT(RIGHT(Y$2,LEN(Y$2)-4)&amp;"!$J:$J"),MATCH($B20,INDIRECT(RIGHT(Y$2,LEN(Y$2)-4)&amp;"!$B:$B"),0),1))),0,INDEX(INDIRECT(RIGHT(Y$2,LEN(Y$2)-4)&amp;"!$J:$J"),MATCH($B20,INDIRECT(RIGHT(Y$2,LEN(Y$2)-4)&amp;"!$B:$B"),0),1))</f>
        <v>0</v>
      </c>
      <c r="Z20" s="53">
        <f t="shared" ca="1" si="29"/>
        <v>0</v>
      </c>
      <c r="AA20" s="53">
        <f t="shared" ca="1" si="29"/>
        <v>0</v>
      </c>
      <c r="AB20" s="53">
        <f t="shared" ca="1" si="29"/>
        <v>0</v>
      </c>
      <c r="AC20" s="53">
        <f t="shared" ca="1" si="29"/>
        <v>0</v>
      </c>
      <c r="AD20" s="53">
        <f t="shared" ca="1" si="29"/>
        <v>0</v>
      </c>
      <c r="AE20" s="53">
        <f t="shared" ca="1" si="29"/>
        <v>0</v>
      </c>
      <c r="AF20" s="53">
        <f t="shared" ca="1" si="29"/>
        <v>0</v>
      </c>
      <c r="AG20" s="53">
        <f t="shared" ca="1" si="29"/>
        <v>0</v>
      </c>
      <c r="AH20" s="53">
        <f t="shared" ca="1" si="29"/>
        <v>0</v>
      </c>
      <c r="AI20" s="53">
        <f t="shared" ca="1" si="29"/>
        <v>0</v>
      </c>
      <c r="AJ20" s="53">
        <f t="shared" ca="1" si="29"/>
        <v>0</v>
      </c>
      <c r="AK20" s="53">
        <f t="shared" ca="1" si="29"/>
        <v>0</v>
      </c>
      <c r="AL20" s="53">
        <f t="shared" ca="1" si="29"/>
        <v>0</v>
      </c>
      <c r="AM20" s="53">
        <f t="shared" ca="1" si="29"/>
        <v>0</v>
      </c>
      <c r="AN20" s="53">
        <f t="shared" ca="1" si="29"/>
        <v>0</v>
      </c>
      <c r="AO20" s="53">
        <f t="shared" ca="1" si="29"/>
        <v>0</v>
      </c>
      <c r="AP20" s="53">
        <f ca="1">MAX(D20,W20)</f>
        <v>0</v>
      </c>
      <c r="AQ20" s="48" t="str">
        <f>'PLANTILLA V6'!$D35</f>
        <v>pza</v>
      </c>
    </row>
    <row r="21" spans="1:43" ht="15.75" customHeight="1" x14ac:dyDescent="0.45">
      <c r="A21" s="55" t="str">
        <f>'PLANTILLA V6'!A36</f>
        <v>Ma</v>
      </c>
      <c r="B21" s="55" t="str">
        <f>'PLANTILLA V6'!B36</f>
        <v>Base para taladro</v>
      </c>
      <c r="C21" s="49">
        <f>'PLANTILLA V6'!C36</f>
        <v>1</v>
      </c>
      <c r="D21" s="46">
        <f t="shared" ca="1" si="24"/>
        <v>0</v>
      </c>
      <c r="E21" s="42" t="str">
        <f>'PLANTILLA V6'!$D36</f>
        <v>pza</v>
      </c>
      <c r="F21" s="46">
        <f t="shared" ref="F21:V21" ca="1" si="30">IF(OR(F$3="", ISNA(INDEX(INDIRECT(RIGHT(F$2,LEN(F$2)-4)&amp;"!$J:$J"),MATCH($B21,INDIRECT(RIGHT(F$2,LEN(F$2)-4)&amp;"!$B:$B"),0),1)),ISERR(INDEX(INDIRECT(RIGHT(F$2,LEN(F$2)-4)&amp;"!$J:$J"),MATCH($B21,INDIRECT(RIGHT(F$2,LEN(F$2)-4)&amp;"!$B:$B"),0),1))),0,INDEX(INDIRECT(RIGHT(F$2,LEN(F$2)-4)&amp;"!$J:$J"),MATCH($B21,INDIRECT(RIGHT(F$2,LEN(F$2)-4)&amp;"!$B:$B"),0),1))</f>
        <v>0</v>
      </c>
      <c r="G21" s="46">
        <f t="shared" ca="1" si="30"/>
        <v>0</v>
      </c>
      <c r="H21" s="46">
        <f t="shared" ca="1" si="30"/>
        <v>0</v>
      </c>
      <c r="I21" s="46">
        <f t="shared" ca="1" si="30"/>
        <v>0</v>
      </c>
      <c r="J21" s="46">
        <f t="shared" ca="1" si="30"/>
        <v>0</v>
      </c>
      <c r="K21" s="46">
        <f t="shared" ca="1" si="30"/>
        <v>0</v>
      </c>
      <c r="L21" s="46">
        <f t="shared" ca="1" si="30"/>
        <v>0</v>
      </c>
      <c r="M21" s="46">
        <f t="shared" ca="1" si="30"/>
        <v>0</v>
      </c>
      <c r="N21" s="46">
        <f t="shared" ca="1" si="30"/>
        <v>0</v>
      </c>
      <c r="O21" s="46">
        <f t="shared" ca="1" si="30"/>
        <v>0</v>
      </c>
      <c r="P21" s="46">
        <f t="shared" ca="1" si="30"/>
        <v>0</v>
      </c>
      <c r="Q21" s="46">
        <f t="shared" ca="1" si="30"/>
        <v>0</v>
      </c>
      <c r="R21" s="46">
        <f t="shared" ca="1" si="30"/>
        <v>0</v>
      </c>
      <c r="S21" s="46">
        <f t="shared" ca="1" si="30"/>
        <v>0</v>
      </c>
      <c r="T21" s="46">
        <f t="shared" ca="1" si="30"/>
        <v>0</v>
      </c>
      <c r="U21" s="46">
        <f t="shared" ca="1" si="30"/>
        <v>0</v>
      </c>
      <c r="V21" s="46">
        <f t="shared" ca="1" si="30"/>
        <v>0</v>
      </c>
      <c r="W21" s="189">
        <f t="shared" ca="1" si="26"/>
        <v>0</v>
      </c>
      <c r="X21" s="195" t="str">
        <f>'PLANTILLA V6'!$D36</f>
        <v>pza</v>
      </c>
      <c r="Y21" s="53">
        <f t="shared" ref="Y21:AO21" ca="1" si="31">IF(OR(Y$3="",ISNA(INDEX(INDIRECT(RIGHT(Y$2,LEN(Y$2)-4)&amp;"!$J:$J"),MATCH($B21,INDIRECT(RIGHT(Y$2,LEN(Y$2)-4)&amp;"!$B:$B"),0),1)), ISERR(INDEX(INDIRECT(RIGHT(Y$2,LEN(Y$2)-4)&amp;"!$J:$J"),MATCH($B21,INDIRECT(RIGHT(Y$2,LEN(Y$2)-4)&amp;"!$B:$B"),0),1))),0,INDEX(INDIRECT(RIGHT(Y$2,LEN(Y$2)-4)&amp;"!$J:$J"),MATCH($B21,INDIRECT(RIGHT(Y$2,LEN(Y$2)-4)&amp;"!$B:$B"),0),1))</f>
        <v>0</v>
      </c>
      <c r="Z21" s="53">
        <f t="shared" ca="1" si="31"/>
        <v>0</v>
      </c>
      <c r="AA21" s="53">
        <f t="shared" ca="1" si="31"/>
        <v>0</v>
      </c>
      <c r="AB21" s="53">
        <f t="shared" ca="1" si="31"/>
        <v>0</v>
      </c>
      <c r="AC21" s="53">
        <f t="shared" ca="1" si="31"/>
        <v>0</v>
      </c>
      <c r="AD21" s="53">
        <f t="shared" ca="1" si="31"/>
        <v>0</v>
      </c>
      <c r="AE21" s="53">
        <f t="shared" ca="1" si="31"/>
        <v>0</v>
      </c>
      <c r="AF21" s="53">
        <f t="shared" ca="1" si="31"/>
        <v>0</v>
      </c>
      <c r="AG21" s="53">
        <f t="shared" ca="1" si="31"/>
        <v>0</v>
      </c>
      <c r="AH21" s="53">
        <f t="shared" ca="1" si="31"/>
        <v>0</v>
      </c>
      <c r="AI21" s="53">
        <f t="shared" ca="1" si="31"/>
        <v>0</v>
      </c>
      <c r="AJ21" s="53">
        <f t="shared" ca="1" si="31"/>
        <v>0</v>
      </c>
      <c r="AK21" s="53">
        <f t="shared" ca="1" si="31"/>
        <v>0</v>
      </c>
      <c r="AL21" s="53">
        <f t="shared" ca="1" si="31"/>
        <v>0</v>
      </c>
      <c r="AM21" s="53">
        <f t="shared" ca="1" si="31"/>
        <v>0</v>
      </c>
      <c r="AN21" s="53">
        <f t="shared" ca="1" si="31"/>
        <v>0</v>
      </c>
      <c r="AO21" s="53">
        <f t="shared" ca="1" si="31"/>
        <v>0</v>
      </c>
      <c r="AP21" s="56">
        <f ca="1">MAX(D21,W21)</f>
        <v>0</v>
      </c>
      <c r="AQ21" s="44" t="str">
        <f>'PLANTILLA V6'!$D36</f>
        <v>pza</v>
      </c>
    </row>
    <row r="22" spans="1:43" ht="15.75" customHeight="1" x14ac:dyDescent="0.45">
      <c r="A22" s="52" t="str">
        <f>'PLANTILLA V6'!A37</f>
        <v>Ma</v>
      </c>
      <c r="B22" s="52" t="str">
        <f>'PLANTILLA V6'!B37</f>
        <v>Prensas de ajuste rápido de 6"</v>
      </c>
      <c r="C22" s="45">
        <f>'PLANTILLA V6'!C37</f>
        <v>4</v>
      </c>
      <c r="D22" s="46">
        <f t="shared" ca="1" si="24"/>
        <v>0</v>
      </c>
      <c r="E22" s="42" t="str">
        <f>'PLANTILLA V6'!$D37</f>
        <v>pza</v>
      </c>
      <c r="F22" s="46">
        <f t="shared" ref="F22:V22" ca="1" si="32">IF(OR(F$3="", ISNA(INDEX(INDIRECT(RIGHT(F$2,LEN(F$2)-4)&amp;"!$J:$J"),MATCH($B22,INDIRECT(RIGHT(F$2,LEN(F$2)-4)&amp;"!$B:$B"),0),1)),ISERR(INDEX(INDIRECT(RIGHT(F$2,LEN(F$2)-4)&amp;"!$J:$J"),MATCH($B22,INDIRECT(RIGHT(F$2,LEN(F$2)-4)&amp;"!$B:$B"),0),1))),0,INDEX(INDIRECT(RIGHT(F$2,LEN(F$2)-4)&amp;"!$J:$J"),MATCH($B22,INDIRECT(RIGHT(F$2,LEN(F$2)-4)&amp;"!$B:$B"),0),1))</f>
        <v>0</v>
      </c>
      <c r="G22" s="46">
        <f t="shared" ca="1" si="32"/>
        <v>0</v>
      </c>
      <c r="H22" s="46">
        <f t="shared" ca="1" si="32"/>
        <v>0</v>
      </c>
      <c r="I22" s="46">
        <f t="shared" ca="1" si="32"/>
        <v>0</v>
      </c>
      <c r="J22" s="46">
        <f t="shared" ca="1" si="32"/>
        <v>0</v>
      </c>
      <c r="K22" s="46">
        <f t="shared" ca="1" si="32"/>
        <v>0</v>
      </c>
      <c r="L22" s="46">
        <f t="shared" ca="1" si="32"/>
        <v>0</v>
      </c>
      <c r="M22" s="46">
        <f t="shared" ca="1" si="32"/>
        <v>0</v>
      </c>
      <c r="N22" s="46">
        <f t="shared" ca="1" si="32"/>
        <v>0</v>
      </c>
      <c r="O22" s="46">
        <f t="shared" ca="1" si="32"/>
        <v>0</v>
      </c>
      <c r="P22" s="46">
        <f t="shared" ca="1" si="32"/>
        <v>0</v>
      </c>
      <c r="Q22" s="46">
        <f t="shared" ca="1" si="32"/>
        <v>0</v>
      </c>
      <c r="R22" s="46">
        <f t="shared" ca="1" si="32"/>
        <v>0</v>
      </c>
      <c r="S22" s="46">
        <f t="shared" ca="1" si="32"/>
        <v>0</v>
      </c>
      <c r="T22" s="46">
        <f t="shared" ca="1" si="32"/>
        <v>0</v>
      </c>
      <c r="U22" s="46">
        <f t="shared" ca="1" si="32"/>
        <v>0</v>
      </c>
      <c r="V22" s="46">
        <f t="shared" ca="1" si="32"/>
        <v>0</v>
      </c>
      <c r="W22" s="189">
        <f t="shared" ca="1" si="26"/>
        <v>0</v>
      </c>
      <c r="X22" s="195" t="str">
        <f>'PLANTILLA V6'!$D37</f>
        <v>pza</v>
      </c>
      <c r="Y22" s="53">
        <f t="shared" ref="Y22:AO22" ca="1" si="33">IF(OR(Y$3="",ISNA(INDEX(INDIRECT(RIGHT(Y$2,LEN(Y$2)-4)&amp;"!$J:$J"),MATCH($B22,INDIRECT(RIGHT(Y$2,LEN(Y$2)-4)&amp;"!$B:$B"),0),1)), ISERR(INDEX(INDIRECT(RIGHT(Y$2,LEN(Y$2)-4)&amp;"!$J:$J"),MATCH($B22,INDIRECT(RIGHT(Y$2,LEN(Y$2)-4)&amp;"!$B:$B"),0),1))),0,INDEX(INDIRECT(RIGHT(Y$2,LEN(Y$2)-4)&amp;"!$J:$J"),MATCH($B22,INDIRECT(RIGHT(Y$2,LEN(Y$2)-4)&amp;"!$B:$B"),0),1))</f>
        <v>0</v>
      </c>
      <c r="Z22" s="53">
        <f t="shared" ca="1" si="33"/>
        <v>0</v>
      </c>
      <c r="AA22" s="53">
        <f t="shared" ca="1" si="33"/>
        <v>0</v>
      </c>
      <c r="AB22" s="53">
        <f t="shared" ca="1" si="33"/>
        <v>0</v>
      </c>
      <c r="AC22" s="53">
        <f t="shared" ca="1" si="33"/>
        <v>0</v>
      </c>
      <c r="AD22" s="53">
        <f t="shared" ca="1" si="33"/>
        <v>0</v>
      </c>
      <c r="AE22" s="53">
        <f t="shared" ca="1" si="33"/>
        <v>0</v>
      </c>
      <c r="AF22" s="53">
        <f t="shared" ca="1" si="33"/>
        <v>0</v>
      </c>
      <c r="AG22" s="53">
        <f t="shared" ca="1" si="33"/>
        <v>0</v>
      </c>
      <c r="AH22" s="53">
        <f t="shared" ca="1" si="33"/>
        <v>0</v>
      </c>
      <c r="AI22" s="53">
        <f t="shared" ca="1" si="33"/>
        <v>0</v>
      </c>
      <c r="AJ22" s="53">
        <f t="shared" ca="1" si="33"/>
        <v>0</v>
      </c>
      <c r="AK22" s="53">
        <f t="shared" ca="1" si="33"/>
        <v>0</v>
      </c>
      <c r="AL22" s="53">
        <f t="shared" ca="1" si="33"/>
        <v>0</v>
      </c>
      <c r="AM22" s="53">
        <f t="shared" ca="1" si="33"/>
        <v>0</v>
      </c>
      <c r="AN22" s="53">
        <f t="shared" ca="1" si="33"/>
        <v>0</v>
      </c>
      <c r="AO22" s="53">
        <f t="shared" ca="1" si="33"/>
        <v>0</v>
      </c>
      <c r="AP22" s="53">
        <f ca="1">MAX(D22,W22)</f>
        <v>0</v>
      </c>
      <c r="AQ22" s="48" t="str">
        <f>'PLANTILLA V6'!$D37</f>
        <v>pza</v>
      </c>
    </row>
    <row r="23" spans="1:43" ht="15.75" customHeight="1" x14ac:dyDescent="0.45">
      <c r="A23" s="60" t="str">
        <f>'PLANTILLA V6'!A38</f>
        <v>Ma</v>
      </c>
      <c r="B23" s="60" t="str">
        <f>'PLANTILLA V6'!B38</f>
        <v>Juego de 13 brocas de alta velocidad para madera (medidas: 1/16”, 5/64", 3/32", 7/64", 1/8", 9/64", 5/32", 11/64", 3/16", 13/64", 7/32", 1/4" y 5/16”)</v>
      </c>
      <c r="C23" s="61">
        <f>'PLANTILLA V6'!C38</f>
        <v>1</v>
      </c>
      <c r="D23" s="46">
        <f t="shared" ca="1" si="24"/>
        <v>0</v>
      </c>
      <c r="E23" s="42" t="str">
        <f>'PLANTILLA V6'!$D38</f>
        <v>pza</v>
      </c>
      <c r="F23" s="46">
        <f t="shared" ref="F23:V23" ca="1" si="34">IF(OR(F$3="", ISNA(INDEX(INDIRECT(RIGHT(F$2,LEN(F$2)-4)&amp;"!$J:$J"),MATCH($B23,INDIRECT(RIGHT(F$2,LEN(F$2)-4)&amp;"!$B:$B"),0),1)),ISERR(INDEX(INDIRECT(RIGHT(F$2,LEN(F$2)-4)&amp;"!$J:$J"),MATCH($B23,INDIRECT(RIGHT(F$2,LEN(F$2)-4)&amp;"!$B:$B"),0),1))),0,INDEX(INDIRECT(RIGHT(F$2,LEN(F$2)-4)&amp;"!$J:$J"),MATCH($B23,INDIRECT(RIGHT(F$2,LEN(F$2)-4)&amp;"!$B:$B"),0),1))</f>
        <v>0</v>
      </c>
      <c r="G23" s="46">
        <f t="shared" ca="1" si="34"/>
        <v>0</v>
      </c>
      <c r="H23" s="46">
        <f t="shared" ca="1" si="34"/>
        <v>0</v>
      </c>
      <c r="I23" s="46">
        <f t="shared" ca="1" si="34"/>
        <v>0</v>
      </c>
      <c r="J23" s="46">
        <f t="shared" ca="1" si="34"/>
        <v>0</v>
      </c>
      <c r="K23" s="46">
        <f t="shared" ca="1" si="34"/>
        <v>0</v>
      </c>
      <c r="L23" s="46">
        <f t="shared" ca="1" si="34"/>
        <v>0</v>
      </c>
      <c r="M23" s="46">
        <f t="shared" ca="1" si="34"/>
        <v>0</v>
      </c>
      <c r="N23" s="46">
        <f t="shared" ca="1" si="34"/>
        <v>0</v>
      </c>
      <c r="O23" s="46">
        <f t="shared" ca="1" si="34"/>
        <v>0</v>
      </c>
      <c r="P23" s="46">
        <f t="shared" ca="1" si="34"/>
        <v>0</v>
      </c>
      <c r="Q23" s="46">
        <f t="shared" ca="1" si="34"/>
        <v>0</v>
      </c>
      <c r="R23" s="46">
        <f t="shared" ca="1" si="34"/>
        <v>0</v>
      </c>
      <c r="S23" s="46">
        <f t="shared" ca="1" si="34"/>
        <v>0</v>
      </c>
      <c r="T23" s="46">
        <f t="shared" ca="1" si="34"/>
        <v>0</v>
      </c>
      <c r="U23" s="46">
        <f t="shared" ca="1" si="34"/>
        <v>0</v>
      </c>
      <c r="V23" s="46">
        <f t="shared" ca="1" si="34"/>
        <v>0</v>
      </c>
      <c r="W23" s="189">
        <f t="shared" ca="1" si="26"/>
        <v>0</v>
      </c>
      <c r="X23" s="195" t="str">
        <f>'PLANTILLA V6'!$D38</f>
        <v>pza</v>
      </c>
      <c r="Y23" s="53">
        <f t="shared" ref="Y23:AO23" ca="1" si="35">IF(OR(Y$3="",ISNA(INDEX(INDIRECT(RIGHT(Y$2,LEN(Y$2)-4)&amp;"!$J:$J"),MATCH($B23,INDIRECT(RIGHT(Y$2,LEN(Y$2)-4)&amp;"!$B:$B"),0),1)), ISERR(INDEX(INDIRECT(RIGHT(Y$2,LEN(Y$2)-4)&amp;"!$J:$J"),MATCH($B23,INDIRECT(RIGHT(Y$2,LEN(Y$2)-4)&amp;"!$B:$B"),0),1))),0,INDEX(INDIRECT(RIGHT(Y$2,LEN(Y$2)-4)&amp;"!$J:$J"),MATCH($B23,INDIRECT(RIGHT(Y$2,LEN(Y$2)-4)&amp;"!$B:$B"),0),1))</f>
        <v>0</v>
      </c>
      <c r="Z23" s="53">
        <f t="shared" ca="1" si="35"/>
        <v>0</v>
      </c>
      <c r="AA23" s="53">
        <f t="shared" ca="1" si="35"/>
        <v>0</v>
      </c>
      <c r="AB23" s="53">
        <f t="shared" ca="1" si="35"/>
        <v>0</v>
      </c>
      <c r="AC23" s="53">
        <f t="shared" ca="1" si="35"/>
        <v>0</v>
      </c>
      <c r="AD23" s="53">
        <f t="shared" ca="1" si="35"/>
        <v>0</v>
      </c>
      <c r="AE23" s="53">
        <f t="shared" ca="1" si="35"/>
        <v>0</v>
      </c>
      <c r="AF23" s="53">
        <f t="shared" ca="1" si="35"/>
        <v>0</v>
      </c>
      <c r="AG23" s="53">
        <f t="shared" ca="1" si="35"/>
        <v>0</v>
      </c>
      <c r="AH23" s="53">
        <f t="shared" ca="1" si="35"/>
        <v>0</v>
      </c>
      <c r="AI23" s="53">
        <f t="shared" ca="1" si="35"/>
        <v>0</v>
      </c>
      <c r="AJ23" s="53">
        <f t="shared" ca="1" si="35"/>
        <v>0</v>
      </c>
      <c r="AK23" s="53">
        <f t="shared" ca="1" si="35"/>
        <v>0</v>
      </c>
      <c r="AL23" s="53">
        <f t="shared" ca="1" si="35"/>
        <v>0</v>
      </c>
      <c r="AM23" s="53">
        <f t="shared" ca="1" si="35"/>
        <v>0</v>
      </c>
      <c r="AN23" s="53">
        <f t="shared" ca="1" si="35"/>
        <v>0</v>
      </c>
      <c r="AO23" s="53">
        <f t="shared" ca="1" si="35"/>
        <v>0</v>
      </c>
      <c r="AP23" s="56">
        <f ca="1">MAX(D23,W23)</f>
        <v>0</v>
      </c>
      <c r="AQ23" s="44" t="str">
        <f>'PLANTILLA V6'!$D38</f>
        <v>pza</v>
      </c>
    </row>
    <row r="24" spans="1:43" ht="15.75" customHeight="1" x14ac:dyDescent="0.45">
      <c r="A24" s="52">
        <f>'PLANTILLA V6'!A39</f>
        <v>0</v>
      </c>
      <c r="B24" s="52">
        <f>'PLANTILLA V6'!B39</f>
        <v>0</v>
      </c>
      <c r="C24" s="45"/>
      <c r="D24" s="37"/>
      <c r="E24" s="42"/>
      <c r="F24" s="46">
        <f t="shared" ref="F24:V24" ca="1" si="36">IF(OR(F$3="", ISNA(INDEX(INDIRECT(RIGHT(F$2,LEN(F$2)-4)&amp;"!$J:$J"),MATCH($B24,INDIRECT(RIGHT(F$2,LEN(F$2)-4)&amp;"!$B:$B"),0),1)),ISERR(INDEX(INDIRECT(RIGHT(F$2,LEN(F$2)-4)&amp;"!$J:$J"),MATCH($B24,INDIRECT(RIGHT(F$2,LEN(F$2)-4)&amp;"!$B:$B"),0),1))),0,INDEX(INDIRECT(RIGHT(F$2,LEN(F$2)-4)&amp;"!$J:$J"),MATCH($B24,INDIRECT(RIGHT(F$2,LEN(F$2)-4)&amp;"!$B:$B"),0),1))</f>
        <v>0</v>
      </c>
      <c r="G24" s="46">
        <f t="shared" ca="1" si="36"/>
        <v>0</v>
      </c>
      <c r="H24" s="46">
        <f t="shared" ca="1" si="36"/>
        <v>0</v>
      </c>
      <c r="I24" s="46">
        <f t="shared" ca="1" si="36"/>
        <v>23</v>
      </c>
      <c r="J24" s="46">
        <f t="shared" ca="1" si="36"/>
        <v>0</v>
      </c>
      <c r="K24" s="46">
        <f t="shared" ca="1" si="36"/>
        <v>14</v>
      </c>
      <c r="L24" s="46">
        <f t="shared" ca="1" si="36"/>
        <v>14</v>
      </c>
      <c r="M24" s="46">
        <f t="shared" ca="1" si="36"/>
        <v>23</v>
      </c>
      <c r="N24" s="46">
        <f t="shared" ca="1" si="36"/>
        <v>0</v>
      </c>
      <c r="O24" s="46">
        <f t="shared" ca="1" si="36"/>
        <v>23</v>
      </c>
      <c r="P24" s="46">
        <f t="shared" ca="1" si="36"/>
        <v>0</v>
      </c>
      <c r="Q24" s="46">
        <f t="shared" ca="1" si="36"/>
        <v>0</v>
      </c>
      <c r="R24" s="46">
        <f t="shared" ca="1" si="36"/>
        <v>0</v>
      </c>
      <c r="S24" s="46">
        <f t="shared" ca="1" si="36"/>
        <v>0</v>
      </c>
      <c r="T24" s="46">
        <f t="shared" ca="1" si="36"/>
        <v>0</v>
      </c>
      <c r="U24" s="46">
        <f t="shared" ca="1" si="36"/>
        <v>0</v>
      </c>
      <c r="V24" s="46">
        <f t="shared" ca="1" si="36"/>
        <v>0</v>
      </c>
      <c r="W24" s="187"/>
      <c r="X24" s="195"/>
      <c r="Y24" s="53">
        <f t="shared" ref="Y24:AO24" ca="1" si="37">IF(OR(Y$3="",ISNA(INDEX(INDIRECT(RIGHT(Y$2,LEN(Y$2)-4)&amp;"!$J:$J"),MATCH($B24,INDIRECT(RIGHT(Y$2,LEN(Y$2)-4)&amp;"!$B:$B"),0),1)), ISERR(INDEX(INDIRECT(RIGHT(Y$2,LEN(Y$2)-4)&amp;"!$J:$J"),MATCH($B24,INDIRECT(RIGHT(Y$2,LEN(Y$2)-4)&amp;"!$B:$B"),0),1))),0,INDEX(INDIRECT(RIGHT(Y$2,LEN(Y$2)-4)&amp;"!$J:$J"),MATCH($B24,INDIRECT(RIGHT(Y$2,LEN(Y$2)-4)&amp;"!$B:$B"),0),1))</f>
        <v>0</v>
      </c>
      <c r="Z24" s="53">
        <f t="shared" ca="1" si="37"/>
        <v>0</v>
      </c>
      <c r="AA24" s="53">
        <f t="shared" ca="1" si="37"/>
        <v>0</v>
      </c>
      <c r="AB24" s="53">
        <f t="shared" ca="1" si="37"/>
        <v>0</v>
      </c>
      <c r="AC24" s="53">
        <f t="shared" ca="1" si="37"/>
        <v>0</v>
      </c>
      <c r="AD24" s="53">
        <f t="shared" ca="1" si="37"/>
        <v>0</v>
      </c>
      <c r="AE24" s="53">
        <f t="shared" ca="1" si="37"/>
        <v>0</v>
      </c>
      <c r="AF24" s="53">
        <f t="shared" ca="1" si="37"/>
        <v>0</v>
      </c>
      <c r="AG24" s="53">
        <f t="shared" ca="1" si="37"/>
        <v>0</v>
      </c>
      <c r="AH24" s="53">
        <f t="shared" ca="1" si="37"/>
        <v>0</v>
      </c>
      <c r="AI24" s="53">
        <f t="shared" ca="1" si="37"/>
        <v>23</v>
      </c>
      <c r="AJ24" s="53">
        <f t="shared" ca="1" si="37"/>
        <v>0</v>
      </c>
      <c r="AK24" s="53">
        <f t="shared" ca="1" si="37"/>
        <v>0</v>
      </c>
      <c r="AL24" s="53">
        <f t="shared" ca="1" si="37"/>
        <v>0</v>
      </c>
      <c r="AM24" s="53">
        <f t="shared" ca="1" si="37"/>
        <v>0</v>
      </c>
      <c r="AN24" s="53">
        <f t="shared" ca="1" si="37"/>
        <v>0</v>
      </c>
      <c r="AO24" s="53">
        <f t="shared" ca="1" si="37"/>
        <v>0</v>
      </c>
      <c r="AP24" s="45"/>
      <c r="AQ24" s="48"/>
    </row>
    <row r="25" spans="1:43" ht="15.75" customHeight="1" x14ac:dyDescent="0.45">
      <c r="A25" s="158" t="str">
        <f>'PLANTILLA V6'!A53</f>
        <v>Herramientas manuales</v>
      </c>
      <c r="B25" s="154"/>
      <c r="C25" s="49"/>
      <c r="D25" s="37"/>
      <c r="E25" s="42">
        <f>'PLANTILLA V6'!$D53</f>
        <v>0</v>
      </c>
      <c r="F25" s="46">
        <f t="shared" ref="F25:V25" ca="1" si="38">IF(OR(F$3="", ISNA(INDEX(INDIRECT(RIGHT(F$2,LEN(F$2)-4)&amp;"!$J:$J"),MATCH($B25,INDIRECT(RIGHT(F$2,LEN(F$2)-4)&amp;"!$B:$B"),0),1)),ISERR(INDEX(INDIRECT(RIGHT(F$2,LEN(F$2)-4)&amp;"!$J:$J"),MATCH($B25,INDIRECT(RIGHT(F$2,LEN(F$2)-4)&amp;"!$B:$B"),0),1))),0,INDEX(INDIRECT(RIGHT(F$2,LEN(F$2)-4)&amp;"!$J:$J"),MATCH($B25,INDIRECT(RIGHT(F$2,LEN(F$2)-4)&amp;"!$B:$B"),0),1))</f>
        <v>0</v>
      </c>
      <c r="G25" s="46">
        <f t="shared" ca="1" si="38"/>
        <v>0</v>
      </c>
      <c r="H25" s="46">
        <f t="shared" ca="1" si="38"/>
        <v>0</v>
      </c>
      <c r="I25" s="46">
        <f t="shared" ca="1" si="38"/>
        <v>23</v>
      </c>
      <c r="J25" s="46">
        <f t="shared" ca="1" si="38"/>
        <v>0</v>
      </c>
      <c r="K25" s="46">
        <f t="shared" ca="1" si="38"/>
        <v>14</v>
      </c>
      <c r="L25" s="46">
        <f t="shared" ca="1" si="38"/>
        <v>14</v>
      </c>
      <c r="M25" s="46">
        <f t="shared" ca="1" si="38"/>
        <v>23</v>
      </c>
      <c r="N25" s="46">
        <f t="shared" ca="1" si="38"/>
        <v>0</v>
      </c>
      <c r="O25" s="46">
        <f t="shared" ca="1" si="38"/>
        <v>23</v>
      </c>
      <c r="P25" s="46">
        <f t="shared" ca="1" si="38"/>
        <v>0</v>
      </c>
      <c r="Q25" s="46">
        <f t="shared" ca="1" si="38"/>
        <v>0</v>
      </c>
      <c r="R25" s="46">
        <f t="shared" ca="1" si="38"/>
        <v>0</v>
      </c>
      <c r="S25" s="46">
        <f t="shared" ca="1" si="38"/>
        <v>0</v>
      </c>
      <c r="T25" s="46">
        <f t="shared" ca="1" si="38"/>
        <v>0</v>
      </c>
      <c r="U25" s="46">
        <f t="shared" ca="1" si="38"/>
        <v>0</v>
      </c>
      <c r="V25" s="46">
        <f t="shared" ca="1" si="38"/>
        <v>0</v>
      </c>
      <c r="W25" s="187"/>
      <c r="X25" s="195">
        <f>'PLANTILLA V6'!$D53</f>
        <v>0</v>
      </c>
      <c r="Y25" s="53">
        <f t="shared" ref="Y25:AO25" ca="1" si="39">IF(OR(Y$3="",ISNA(INDEX(INDIRECT(RIGHT(Y$2,LEN(Y$2)-4)&amp;"!$J:$J"),MATCH($B25,INDIRECT(RIGHT(Y$2,LEN(Y$2)-4)&amp;"!$B:$B"),0),1)), ISERR(INDEX(INDIRECT(RIGHT(Y$2,LEN(Y$2)-4)&amp;"!$J:$J"),MATCH($B25,INDIRECT(RIGHT(Y$2,LEN(Y$2)-4)&amp;"!$B:$B"),0),1))),0,INDEX(INDIRECT(RIGHT(Y$2,LEN(Y$2)-4)&amp;"!$J:$J"),MATCH($B25,INDIRECT(RIGHT(Y$2,LEN(Y$2)-4)&amp;"!$B:$B"),0),1))</f>
        <v>0</v>
      </c>
      <c r="Z25" s="53">
        <f t="shared" ca="1" si="39"/>
        <v>0</v>
      </c>
      <c r="AA25" s="53">
        <f t="shared" ca="1" si="39"/>
        <v>0</v>
      </c>
      <c r="AB25" s="53">
        <f t="shared" ca="1" si="39"/>
        <v>0</v>
      </c>
      <c r="AC25" s="53">
        <f t="shared" ca="1" si="39"/>
        <v>0</v>
      </c>
      <c r="AD25" s="53">
        <f t="shared" ca="1" si="39"/>
        <v>0</v>
      </c>
      <c r="AE25" s="53">
        <f t="shared" ca="1" si="39"/>
        <v>0</v>
      </c>
      <c r="AF25" s="53">
        <f t="shared" ca="1" si="39"/>
        <v>0</v>
      </c>
      <c r="AG25" s="53">
        <f t="shared" ca="1" si="39"/>
        <v>0</v>
      </c>
      <c r="AH25" s="53">
        <f t="shared" ca="1" si="39"/>
        <v>0</v>
      </c>
      <c r="AI25" s="53">
        <f t="shared" ca="1" si="39"/>
        <v>23</v>
      </c>
      <c r="AJ25" s="53">
        <f t="shared" ca="1" si="39"/>
        <v>0</v>
      </c>
      <c r="AK25" s="53">
        <f t="shared" ca="1" si="39"/>
        <v>0</v>
      </c>
      <c r="AL25" s="53">
        <f t="shared" ca="1" si="39"/>
        <v>0</v>
      </c>
      <c r="AM25" s="53">
        <f t="shared" ca="1" si="39"/>
        <v>0</v>
      </c>
      <c r="AN25" s="53">
        <f t="shared" ca="1" si="39"/>
        <v>0</v>
      </c>
      <c r="AO25" s="53">
        <f t="shared" ca="1" si="39"/>
        <v>0</v>
      </c>
      <c r="AP25" s="41" t="s">
        <v>108</v>
      </c>
      <c r="AQ25" s="44">
        <f>'PLANTILLA V6'!$D53</f>
        <v>0</v>
      </c>
    </row>
    <row r="26" spans="1:43" ht="15.75" customHeight="1" x14ac:dyDescent="0.45">
      <c r="A26" s="52" t="str">
        <f>'PLANTILLA V6'!A54</f>
        <v>Hm</v>
      </c>
      <c r="B26" s="52" t="str">
        <f>'PLANTILLA V6'!B54</f>
        <v>Flexómetro</v>
      </c>
      <c r="C26" s="45">
        <f>'PLANTILLA V6'!C54</f>
        <v>1</v>
      </c>
      <c r="D26" s="46">
        <f t="shared" ref="D26:D34" ca="1" si="40">MAX(F26:V26)</f>
        <v>0</v>
      </c>
      <c r="E26" s="42" t="str">
        <f>'PLANTILLA V6'!$D54</f>
        <v>pza</v>
      </c>
      <c r="F26" s="46">
        <f t="shared" ref="F26:V26" ca="1" si="41">IF(OR(F$3="", ISNA(INDEX(INDIRECT(RIGHT(F$2,LEN(F$2)-4)&amp;"!$J:$J"),MATCH($B26,INDIRECT(RIGHT(F$2,LEN(F$2)-4)&amp;"!$B:$B"),0),1)),ISERR(INDEX(INDIRECT(RIGHT(F$2,LEN(F$2)-4)&amp;"!$J:$J"),MATCH($B26,INDIRECT(RIGHT(F$2,LEN(F$2)-4)&amp;"!$B:$B"),0),1))),0,INDEX(INDIRECT(RIGHT(F$2,LEN(F$2)-4)&amp;"!$J:$J"),MATCH($B26,INDIRECT(RIGHT(F$2,LEN(F$2)-4)&amp;"!$B:$B"),0),1))</f>
        <v>0</v>
      </c>
      <c r="G26" s="46">
        <f t="shared" ca="1" si="41"/>
        <v>0</v>
      </c>
      <c r="H26" s="46">
        <f t="shared" ca="1" si="41"/>
        <v>0</v>
      </c>
      <c r="I26" s="46">
        <f t="shared" ca="1" si="41"/>
        <v>0</v>
      </c>
      <c r="J26" s="46">
        <f t="shared" ca="1" si="41"/>
        <v>0</v>
      </c>
      <c r="K26" s="46">
        <f t="shared" ca="1" si="41"/>
        <v>0</v>
      </c>
      <c r="L26" s="46">
        <f t="shared" ca="1" si="41"/>
        <v>0</v>
      </c>
      <c r="M26" s="46">
        <f t="shared" ca="1" si="41"/>
        <v>0</v>
      </c>
      <c r="N26" s="46">
        <f t="shared" ca="1" si="41"/>
        <v>0</v>
      </c>
      <c r="O26" s="46">
        <f t="shared" ca="1" si="41"/>
        <v>0</v>
      </c>
      <c r="P26" s="46">
        <f t="shared" ca="1" si="41"/>
        <v>0</v>
      </c>
      <c r="Q26" s="46">
        <f t="shared" ca="1" si="41"/>
        <v>0</v>
      </c>
      <c r="R26" s="46">
        <f t="shared" ca="1" si="41"/>
        <v>0</v>
      </c>
      <c r="S26" s="46">
        <f t="shared" ca="1" si="41"/>
        <v>0</v>
      </c>
      <c r="T26" s="46">
        <f t="shared" ca="1" si="41"/>
        <v>0</v>
      </c>
      <c r="U26" s="46">
        <f t="shared" ca="1" si="41"/>
        <v>0</v>
      </c>
      <c r="V26" s="46">
        <f t="shared" ca="1" si="41"/>
        <v>0</v>
      </c>
      <c r="W26" s="189">
        <f t="shared" ref="W26:W34" ca="1" si="42">MAX(Y26:AO26)</f>
        <v>0</v>
      </c>
      <c r="X26" s="195" t="str">
        <f>'PLANTILLA V6'!$D54</f>
        <v>pza</v>
      </c>
      <c r="Y26" s="53">
        <f t="shared" ref="Y26:AO26" ca="1" si="43">IF(OR(Y$3="",ISNA(INDEX(INDIRECT(RIGHT(Y$2,LEN(Y$2)-4)&amp;"!$J:$J"),MATCH($B26,INDIRECT(RIGHT(Y$2,LEN(Y$2)-4)&amp;"!$B:$B"),0),1)), ISERR(INDEX(INDIRECT(RIGHT(Y$2,LEN(Y$2)-4)&amp;"!$J:$J"),MATCH($B26,INDIRECT(RIGHT(Y$2,LEN(Y$2)-4)&amp;"!$B:$B"),0),1))),0,INDEX(INDIRECT(RIGHT(Y$2,LEN(Y$2)-4)&amp;"!$J:$J"),MATCH($B26,INDIRECT(RIGHT(Y$2,LEN(Y$2)-4)&amp;"!$B:$B"),0),1))</f>
        <v>0</v>
      </c>
      <c r="Z26" s="53">
        <f t="shared" ca="1" si="43"/>
        <v>0</v>
      </c>
      <c r="AA26" s="53">
        <f t="shared" ca="1" si="43"/>
        <v>0</v>
      </c>
      <c r="AB26" s="53">
        <f t="shared" ca="1" si="43"/>
        <v>0</v>
      </c>
      <c r="AC26" s="53">
        <f t="shared" ca="1" si="43"/>
        <v>0</v>
      </c>
      <c r="AD26" s="53">
        <f t="shared" ca="1" si="43"/>
        <v>0</v>
      </c>
      <c r="AE26" s="53">
        <f t="shared" ca="1" si="43"/>
        <v>0</v>
      </c>
      <c r="AF26" s="53">
        <f t="shared" ca="1" si="43"/>
        <v>0</v>
      </c>
      <c r="AG26" s="53">
        <f t="shared" ca="1" si="43"/>
        <v>0</v>
      </c>
      <c r="AH26" s="53">
        <f t="shared" ca="1" si="43"/>
        <v>0</v>
      </c>
      <c r="AI26" s="53">
        <f t="shared" ca="1" si="43"/>
        <v>0</v>
      </c>
      <c r="AJ26" s="53">
        <f t="shared" ca="1" si="43"/>
        <v>0</v>
      </c>
      <c r="AK26" s="53">
        <f t="shared" ca="1" si="43"/>
        <v>0</v>
      </c>
      <c r="AL26" s="53">
        <f t="shared" ca="1" si="43"/>
        <v>0</v>
      </c>
      <c r="AM26" s="53">
        <f t="shared" ca="1" si="43"/>
        <v>0</v>
      </c>
      <c r="AN26" s="53">
        <f t="shared" ca="1" si="43"/>
        <v>0</v>
      </c>
      <c r="AO26" s="53">
        <f t="shared" ca="1" si="43"/>
        <v>0</v>
      </c>
      <c r="AP26" s="53">
        <f ca="1">MAX(D26,W26)</f>
        <v>0</v>
      </c>
      <c r="AQ26" s="48" t="str">
        <f>'PLANTILLA V6'!$D54</f>
        <v>pza</v>
      </c>
    </row>
    <row r="27" spans="1:43" ht="15.75" customHeight="1" x14ac:dyDescent="0.45">
      <c r="A27" s="55" t="str">
        <f>'PLANTILLA V6'!A55</f>
        <v>Hm</v>
      </c>
      <c r="B27" s="55" t="str">
        <f>'PLANTILLA V6'!B55</f>
        <v>Cúter</v>
      </c>
      <c r="C27" s="49">
        <f>'PLANTILLA V6'!C55</f>
        <v>1</v>
      </c>
      <c r="D27" s="46">
        <f t="shared" ca="1" si="40"/>
        <v>0</v>
      </c>
      <c r="E27" s="42" t="str">
        <f>'PLANTILLA V6'!$D55</f>
        <v>pza</v>
      </c>
      <c r="F27" s="46">
        <f t="shared" ref="F27:V27" ca="1" si="44">IF(OR(F$3="", ISNA(INDEX(INDIRECT(RIGHT(F$2,LEN(F$2)-4)&amp;"!$J:$J"),MATCH($B27,INDIRECT(RIGHT(F$2,LEN(F$2)-4)&amp;"!$B:$B"),0),1)),ISERR(INDEX(INDIRECT(RIGHT(F$2,LEN(F$2)-4)&amp;"!$J:$J"),MATCH($B27,INDIRECT(RIGHT(F$2,LEN(F$2)-4)&amp;"!$B:$B"),0),1))),0,INDEX(INDIRECT(RIGHT(F$2,LEN(F$2)-4)&amp;"!$J:$J"),MATCH($B27,INDIRECT(RIGHT(F$2,LEN(F$2)-4)&amp;"!$B:$B"),0),1))</f>
        <v>0</v>
      </c>
      <c r="G27" s="46">
        <f t="shared" ca="1" si="44"/>
        <v>0</v>
      </c>
      <c r="H27" s="46">
        <f t="shared" ca="1" si="44"/>
        <v>0</v>
      </c>
      <c r="I27" s="46">
        <f t="shared" ca="1" si="44"/>
        <v>0</v>
      </c>
      <c r="J27" s="46">
        <f t="shared" ca="1" si="44"/>
        <v>0</v>
      </c>
      <c r="K27" s="46">
        <f t="shared" ca="1" si="44"/>
        <v>0</v>
      </c>
      <c r="L27" s="46">
        <f t="shared" ca="1" si="44"/>
        <v>0</v>
      </c>
      <c r="M27" s="46">
        <f t="shared" ca="1" si="44"/>
        <v>0</v>
      </c>
      <c r="N27" s="46">
        <f t="shared" ca="1" si="44"/>
        <v>0</v>
      </c>
      <c r="O27" s="46">
        <f t="shared" ca="1" si="44"/>
        <v>0</v>
      </c>
      <c r="P27" s="46">
        <f t="shared" ca="1" si="44"/>
        <v>0</v>
      </c>
      <c r="Q27" s="46">
        <f t="shared" ca="1" si="44"/>
        <v>0</v>
      </c>
      <c r="R27" s="46">
        <f t="shared" ca="1" si="44"/>
        <v>0</v>
      </c>
      <c r="S27" s="46">
        <f t="shared" ca="1" si="44"/>
        <v>0</v>
      </c>
      <c r="T27" s="46">
        <f t="shared" ca="1" si="44"/>
        <v>0</v>
      </c>
      <c r="U27" s="46">
        <f t="shared" ca="1" si="44"/>
        <v>0</v>
      </c>
      <c r="V27" s="46">
        <f t="shared" ca="1" si="44"/>
        <v>0</v>
      </c>
      <c r="W27" s="189">
        <f t="shared" ca="1" si="42"/>
        <v>0</v>
      </c>
      <c r="X27" s="195" t="str">
        <f>'PLANTILLA V6'!$D55</f>
        <v>pza</v>
      </c>
      <c r="Y27" s="53">
        <f t="shared" ref="Y27:AO27" ca="1" si="45">IF(OR(Y$3="",ISNA(INDEX(INDIRECT(RIGHT(Y$2,LEN(Y$2)-4)&amp;"!$J:$J"),MATCH($B27,INDIRECT(RIGHT(Y$2,LEN(Y$2)-4)&amp;"!$B:$B"),0),1)), ISERR(INDEX(INDIRECT(RIGHT(Y$2,LEN(Y$2)-4)&amp;"!$J:$J"),MATCH($B27,INDIRECT(RIGHT(Y$2,LEN(Y$2)-4)&amp;"!$B:$B"),0),1))),0,INDEX(INDIRECT(RIGHT(Y$2,LEN(Y$2)-4)&amp;"!$J:$J"),MATCH($B27,INDIRECT(RIGHT(Y$2,LEN(Y$2)-4)&amp;"!$B:$B"),0),1))</f>
        <v>0</v>
      </c>
      <c r="Z27" s="53">
        <f t="shared" ca="1" si="45"/>
        <v>0</v>
      </c>
      <c r="AA27" s="53">
        <f t="shared" ca="1" si="45"/>
        <v>0</v>
      </c>
      <c r="AB27" s="53">
        <f t="shared" ca="1" si="45"/>
        <v>0</v>
      </c>
      <c r="AC27" s="53">
        <f t="shared" ca="1" si="45"/>
        <v>0</v>
      </c>
      <c r="AD27" s="53">
        <f t="shared" ca="1" si="45"/>
        <v>0</v>
      </c>
      <c r="AE27" s="53">
        <f t="shared" ca="1" si="45"/>
        <v>0</v>
      </c>
      <c r="AF27" s="53">
        <f t="shared" ca="1" si="45"/>
        <v>0</v>
      </c>
      <c r="AG27" s="53">
        <f t="shared" ca="1" si="45"/>
        <v>0</v>
      </c>
      <c r="AH27" s="53">
        <f t="shared" ca="1" si="45"/>
        <v>0</v>
      </c>
      <c r="AI27" s="53">
        <f t="shared" ca="1" si="45"/>
        <v>0</v>
      </c>
      <c r="AJ27" s="53">
        <f t="shared" ca="1" si="45"/>
        <v>0</v>
      </c>
      <c r="AK27" s="53">
        <f t="shared" ca="1" si="45"/>
        <v>0</v>
      </c>
      <c r="AL27" s="53">
        <f t="shared" ca="1" si="45"/>
        <v>0</v>
      </c>
      <c r="AM27" s="53">
        <f t="shared" ca="1" si="45"/>
        <v>0</v>
      </c>
      <c r="AN27" s="53">
        <f t="shared" ca="1" si="45"/>
        <v>0</v>
      </c>
      <c r="AO27" s="53">
        <f t="shared" ca="1" si="45"/>
        <v>0</v>
      </c>
      <c r="AP27" s="56">
        <f ca="1">MAX(D27,W27)</f>
        <v>0</v>
      </c>
      <c r="AQ27" s="44" t="str">
        <f>'PLANTILLA V6'!$D55</f>
        <v>pza</v>
      </c>
    </row>
    <row r="28" spans="1:43" ht="15.75" customHeight="1" x14ac:dyDescent="0.45">
      <c r="A28" s="52" t="str">
        <f>'PLANTILLA V6'!A56</f>
        <v>Hm</v>
      </c>
      <c r="B28" s="52" t="str">
        <f>'PLANTILLA V6'!B56</f>
        <v>Pistola de silicón</v>
      </c>
      <c r="C28" s="45">
        <f>'PLANTILLA V6'!C56</f>
        <v>1</v>
      </c>
      <c r="D28" s="46">
        <f t="shared" ca="1" si="40"/>
        <v>0</v>
      </c>
      <c r="E28" s="42" t="str">
        <f>'PLANTILLA V6'!$D56</f>
        <v>pza</v>
      </c>
      <c r="F28" s="46">
        <f t="shared" ref="F28:V28" ca="1" si="46">IF(OR(F$3="", ISNA(INDEX(INDIRECT(RIGHT(F$2,LEN(F$2)-4)&amp;"!$J:$J"),MATCH($B28,INDIRECT(RIGHT(F$2,LEN(F$2)-4)&amp;"!$B:$B"),0),1)),ISERR(INDEX(INDIRECT(RIGHT(F$2,LEN(F$2)-4)&amp;"!$J:$J"),MATCH($B28,INDIRECT(RIGHT(F$2,LEN(F$2)-4)&amp;"!$B:$B"),0),1))),0,INDEX(INDIRECT(RIGHT(F$2,LEN(F$2)-4)&amp;"!$J:$J"),MATCH($B28,INDIRECT(RIGHT(F$2,LEN(F$2)-4)&amp;"!$B:$B"),0),1))</f>
        <v>0</v>
      </c>
      <c r="G28" s="46">
        <f t="shared" ca="1" si="46"/>
        <v>0</v>
      </c>
      <c r="H28" s="46">
        <f t="shared" ca="1" si="46"/>
        <v>0</v>
      </c>
      <c r="I28" s="46">
        <f t="shared" ca="1" si="46"/>
        <v>0</v>
      </c>
      <c r="J28" s="46">
        <f t="shared" ca="1" si="46"/>
        <v>0</v>
      </c>
      <c r="K28" s="46">
        <f t="shared" ca="1" si="46"/>
        <v>0</v>
      </c>
      <c r="L28" s="46">
        <f t="shared" ca="1" si="46"/>
        <v>0</v>
      </c>
      <c r="M28" s="46">
        <f t="shared" ca="1" si="46"/>
        <v>0</v>
      </c>
      <c r="N28" s="46">
        <f t="shared" ca="1" si="46"/>
        <v>0</v>
      </c>
      <c r="O28" s="46">
        <f t="shared" ca="1" si="46"/>
        <v>0</v>
      </c>
      <c r="P28" s="46">
        <f t="shared" ca="1" si="46"/>
        <v>0</v>
      </c>
      <c r="Q28" s="46">
        <f t="shared" ca="1" si="46"/>
        <v>0</v>
      </c>
      <c r="R28" s="46">
        <f t="shared" ca="1" si="46"/>
        <v>0</v>
      </c>
      <c r="S28" s="46">
        <f t="shared" ca="1" si="46"/>
        <v>0</v>
      </c>
      <c r="T28" s="46">
        <f t="shared" ca="1" si="46"/>
        <v>0</v>
      </c>
      <c r="U28" s="46">
        <f t="shared" ca="1" si="46"/>
        <v>0</v>
      </c>
      <c r="V28" s="46">
        <f t="shared" ca="1" si="46"/>
        <v>0</v>
      </c>
      <c r="W28" s="189">
        <f t="shared" ca="1" si="42"/>
        <v>0</v>
      </c>
      <c r="X28" s="195" t="str">
        <f>'PLANTILLA V6'!$D56</f>
        <v>pza</v>
      </c>
      <c r="Y28" s="53">
        <f t="shared" ref="Y28:AO28" ca="1" si="47">IF(OR(Y$3="",ISNA(INDEX(INDIRECT(RIGHT(Y$2,LEN(Y$2)-4)&amp;"!$J:$J"),MATCH($B28,INDIRECT(RIGHT(Y$2,LEN(Y$2)-4)&amp;"!$B:$B"),0),1)), ISERR(INDEX(INDIRECT(RIGHT(Y$2,LEN(Y$2)-4)&amp;"!$J:$J"),MATCH($B28,INDIRECT(RIGHT(Y$2,LEN(Y$2)-4)&amp;"!$B:$B"),0),1))),0,INDEX(INDIRECT(RIGHT(Y$2,LEN(Y$2)-4)&amp;"!$J:$J"),MATCH($B28,INDIRECT(RIGHT(Y$2,LEN(Y$2)-4)&amp;"!$B:$B"),0),1))</f>
        <v>0</v>
      </c>
      <c r="Z28" s="53">
        <f t="shared" ca="1" si="47"/>
        <v>0</v>
      </c>
      <c r="AA28" s="53">
        <f t="shared" ca="1" si="47"/>
        <v>0</v>
      </c>
      <c r="AB28" s="53">
        <f t="shared" ca="1" si="47"/>
        <v>0</v>
      </c>
      <c r="AC28" s="53">
        <f t="shared" ca="1" si="47"/>
        <v>0</v>
      </c>
      <c r="AD28" s="53">
        <f t="shared" ca="1" si="47"/>
        <v>0</v>
      </c>
      <c r="AE28" s="53">
        <f t="shared" ca="1" si="47"/>
        <v>0</v>
      </c>
      <c r="AF28" s="53">
        <f t="shared" ca="1" si="47"/>
        <v>0</v>
      </c>
      <c r="AG28" s="53">
        <f t="shared" ca="1" si="47"/>
        <v>0</v>
      </c>
      <c r="AH28" s="53">
        <f t="shared" ca="1" si="47"/>
        <v>0</v>
      </c>
      <c r="AI28" s="53">
        <f t="shared" ca="1" si="47"/>
        <v>0</v>
      </c>
      <c r="AJ28" s="53">
        <f t="shared" ca="1" si="47"/>
        <v>0</v>
      </c>
      <c r="AK28" s="53">
        <f t="shared" ca="1" si="47"/>
        <v>0</v>
      </c>
      <c r="AL28" s="53">
        <f t="shared" ca="1" si="47"/>
        <v>0</v>
      </c>
      <c r="AM28" s="53">
        <f t="shared" ca="1" si="47"/>
        <v>0</v>
      </c>
      <c r="AN28" s="53">
        <f t="shared" ca="1" si="47"/>
        <v>0</v>
      </c>
      <c r="AO28" s="53">
        <f t="shared" ca="1" si="47"/>
        <v>0</v>
      </c>
      <c r="AP28" s="53">
        <f ca="1">MAX(D28,W28)</f>
        <v>0</v>
      </c>
      <c r="AQ28" s="48" t="str">
        <f>'PLANTILLA V6'!$D56</f>
        <v>pza</v>
      </c>
    </row>
    <row r="29" spans="1:43" ht="15.75" customHeight="1" x14ac:dyDescent="0.45">
      <c r="A29" s="55" t="str">
        <f>'PLANTILLA V6'!A57</f>
        <v>Hm</v>
      </c>
      <c r="B29" s="55" t="str">
        <f>'PLANTILLA V6'!B57</f>
        <v>Desarmador plano</v>
      </c>
      <c r="C29" s="49">
        <f>'PLANTILLA V6'!C57</f>
        <v>1</v>
      </c>
      <c r="D29" s="46">
        <f t="shared" ca="1" si="40"/>
        <v>0</v>
      </c>
      <c r="E29" s="42" t="str">
        <f>'PLANTILLA V6'!$D57</f>
        <v>pza</v>
      </c>
      <c r="F29" s="46">
        <f t="shared" ref="F29:V29" ca="1" si="48">IF(OR(F$3="", ISNA(INDEX(INDIRECT(RIGHT(F$2,LEN(F$2)-4)&amp;"!$J:$J"),MATCH($B29,INDIRECT(RIGHT(F$2,LEN(F$2)-4)&amp;"!$B:$B"),0),1)),ISERR(INDEX(INDIRECT(RIGHT(F$2,LEN(F$2)-4)&amp;"!$J:$J"),MATCH($B29,INDIRECT(RIGHT(F$2,LEN(F$2)-4)&amp;"!$B:$B"),0),1))),0,INDEX(INDIRECT(RIGHT(F$2,LEN(F$2)-4)&amp;"!$J:$J"),MATCH($B29,INDIRECT(RIGHT(F$2,LEN(F$2)-4)&amp;"!$B:$B"),0),1))</f>
        <v>0</v>
      </c>
      <c r="G29" s="46">
        <f t="shared" ca="1" si="48"/>
        <v>0</v>
      </c>
      <c r="H29" s="46">
        <f t="shared" ca="1" si="48"/>
        <v>0</v>
      </c>
      <c r="I29" s="46">
        <f t="shared" ca="1" si="48"/>
        <v>0</v>
      </c>
      <c r="J29" s="46">
        <f t="shared" ca="1" si="48"/>
        <v>0</v>
      </c>
      <c r="K29" s="46">
        <f t="shared" ca="1" si="48"/>
        <v>0</v>
      </c>
      <c r="L29" s="46">
        <f t="shared" ca="1" si="48"/>
        <v>0</v>
      </c>
      <c r="M29" s="46">
        <f t="shared" ca="1" si="48"/>
        <v>0</v>
      </c>
      <c r="N29" s="46">
        <f t="shared" ca="1" si="48"/>
        <v>0</v>
      </c>
      <c r="O29" s="46">
        <f t="shared" ca="1" si="48"/>
        <v>0</v>
      </c>
      <c r="P29" s="46">
        <f t="shared" ca="1" si="48"/>
        <v>0</v>
      </c>
      <c r="Q29" s="46">
        <f t="shared" ca="1" si="48"/>
        <v>0</v>
      </c>
      <c r="R29" s="46">
        <f t="shared" ca="1" si="48"/>
        <v>0</v>
      </c>
      <c r="S29" s="46">
        <f t="shared" ca="1" si="48"/>
        <v>0</v>
      </c>
      <c r="T29" s="46">
        <f t="shared" ca="1" si="48"/>
        <v>0</v>
      </c>
      <c r="U29" s="46">
        <f t="shared" ca="1" si="48"/>
        <v>0</v>
      </c>
      <c r="V29" s="46">
        <f t="shared" ca="1" si="48"/>
        <v>0</v>
      </c>
      <c r="W29" s="189">
        <f t="shared" ca="1" si="42"/>
        <v>0</v>
      </c>
      <c r="X29" s="195" t="str">
        <f>'PLANTILLA V6'!$D57</f>
        <v>pza</v>
      </c>
      <c r="Y29" s="53">
        <f t="shared" ref="Y29:AO29" ca="1" si="49">IF(OR(Y$3="",ISNA(INDEX(INDIRECT(RIGHT(Y$2,LEN(Y$2)-4)&amp;"!$J:$J"),MATCH($B29,INDIRECT(RIGHT(Y$2,LEN(Y$2)-4)&amp;"!$B:$B"),0),1)), ISERR(INDEX(INDIRECT(RIGHT(Y$2,LEN(Y$2)-4)&amp;"!$J:$J"),MATCH($B29,INDIRECT(RIGHT(Y$2,LEN(Y$2)-4)&amp;"!$B:$B"),0),1))),0,INDEX(INDIRECT(RIGHT(Y$2,LEN(Y$2)-4)&amp;"!$J:$J"),MATCH($B29,INDIRECT(RIGHT(Y$2,LEN(Y$2)-4)&amp;"!$B:$B"),0),1))</f>
        <v>0</v>
      </c>
      <c r="Z29" s="53">
        <f t="shared" ca="1" si="49"/>
        <v>0</v>
      </c>
      <c r="AA29" s="53">
        <f t="shared" ca="1" si="49"/>
        <v>0</v>
      </c>
      <c r="AB29" s="53">
        <f t="shared" ca="1" si="49"/>
        <v>0</v>
      </c>
      <c r="AC29" s="53">
        <f t="shared" ca="1" si="49"/>
        <v>0</v>
      </c>
      <c r="AD29" s="53">
        <f t="shared" ca="1" si="49"/>
        <v>0</v>
      </c>
      <c r="AE29" s="53">
        <f t="shared" ca="1" si="49"/>
        <v>0</v>
      </c>
      <c r="AF29" s="53">
        <f t="shared" ca="1" si="49"/>
        <v>0</v>
      </c>
      <c r="AG29" s="53">
        <f t="shared" ca="1" si="49"/>
        <v>0</v>
      </c>
      <c r="AH29" s="53">
        <f t="shared" ca="1" si="49"/>
        <v>0</v>
      </c>
      <c r="AI29" s="53">
        <f t="shared" ca="1" si="49"/>
        <v>0</v>
      </c>
      <c r="AJ29" s="53">
        <f t="shared" ca="1" si="49"/>
        <v>0</v>
      </c>
      <c r="AK29" s="53">
        <f t="shared" ca="1" si="49"/>
        <v>0</v>
      </c>
      <c r="AL29" s="53">
        <f t="shared" ca="1" si="49"/>
        <v>0</v>
      </c>
      <c r="AM29" s="53">
        <f t="shared" ca="1" si="49"/>
        <v>0</v>
      </c>
      <c r="AN29" s="53">
        <f t="shared" ca="1" si="49"/>
        <v>0</v>
      </c>
      <c r="AO29" s="53">
        <f t="shared" ca="1" si="49"/>
        <v>0</v>
      </c>
      <c r="AP29" s="56">
        <f ca="1">MAX(D29,W29)</f>
        <v>0</v>
      </c>
      <c r="AQ29" s="44" t="str">
        <f>'PLANTILLA V6'!$D57</f>
        <v>pza</v>
      </c>
    </row>
    <row r="30" spans="1:43" ht="15.75" customHeight="1" x14ac:dyDescent="0.45">
      <c r="A30" s="52" t="str">
        <f>'PLANTILLA V6'!A58</f>
        <v>Hm</v>
      </c>
      <c r="B30" s="52" t="str">
        <f>'PLANTILLA V6'!B58</f>
        <v>Desarmador de cruz</v>
      </c>
      <c r="C30" s="45">
        <f>'PLANTILLA V6'!C58</f>
        <v>1</v>
      </c>
      <c r="D30" s="46">
        <f t="shared" ca="1" si="40"/>
        <v>0</v>
      </c>
      <c r="E30" s="42" t="str">
        <f>'PLANTILLA V6'!$D58</f>
        <v>pza</v>
      </c>
      <c r="F30" s="46">
        <f t="shared" ref="F30:V30" ca="1" si="50">IF(OR(F$3="", ISNA(INDEX(INDIRECT(RIGHT(F$2,LEN(F$2)-4)&amp;"!$J:$J"),MATCH($B30,INDIRECT(RIGHT(F$2,LEN(F$2)-4)&amp;"!$B:$B"),0),1)),ISERR(INDEX(INDIRECT(RIGHT(F$2,LEN(F$2)-4)&amp;"!$J:$J"),MATCH($B30,INDIRECT(RIGHT(F$2,LEN(F$2)-4)&amp;"!$B:$B"),0),1))),0,INDEX(INDIRECT(RIGHT(F$2,LEN(F$2)-4)&amp;"!$J:$J"),MATCH($B30,INDIRECT(RIGHT(F$2,LEN(F$2)-4)&amp;"!$B:$B"),0),1))</f>
        <v>0</v>
      </c>
      <c r="G30" s="46">
        <f t="shared" ca="1" si="50"/>
        <v>0</v>
      </c>
      <c r="H30" s="46">
        <f t="shared" ca="1" si="50"/>
        <v>0</v>
      </c>
      <c r="I30" s="46">
        <f t="shared" ca="1" si="50"/>
        <v>0</v>
      </c>
      <c r="J30" s="46">
        <f t="shared" ca="1" si="50"/>
        <v>0</v>
      </c>
      <c r="K30" s="46">
        <f t="shared" ca="1" si="50"/>
        <v>0</v>
      </c>
      <c r="L30" s="46">
        <f t="shared" ca="1" si="50"/>
        <v>0</v>
      </c>
      <c r="M30" s="46">
        <f t="shared" ca="1" si="50"/>
        <v>0</v>
      </c>
      <c r="N30" s="46">
        <f t="shared" ca="1" si="50"/>
        <v>0</v>
      </c>
      <c r="O30" s="46">
        <f t="shared" ca="1" si="50"/>
        <v>0</v>
      </c>
      <c r="P30" s="46">
        <f t="shared" ca="1" si="50"/>
        <v>0</v>
      </c>
      <c r="Q30" s="46">
        <f t="shared" ca="1" si="50"/>
        <v>0</v>
      </c>
      <c r="R30" s="46">
        <f t="shared" ca="1" si="50"/>
        <v>0</v>
      </c>
      <c r="S30" s="46">
        <f t="shared" ca="1" si="50"/>
        <v>0</v>
      </c>
      <c r="T30" s="46">
        <f t="shared" ca="1" si="50"/>
        <v>0</v>
      </c>
      <c r="U30" s="46">
        <f t="shared" ca="1" si="50"/>
        <v>0</v>
      </c>
      <c r="V30" s="46">
        <f t="shared" ca="1" si="50"/>
        <v>0</v>
      </c>
      <c r="W30" s="189">
        <f t="shared" ca="1" si="42"/>
        <v>0</v>
      </c>
      <c r="X30" s="195" t="str">
        <f>'PLANTILLA V6'!$D58</f>
        <v>pza</v>
      </c>
      <c r="Y30" s="53">
        <f t="shared" ref="Y30:AO30" ca="1" si="51">IF(OR(Y$3="",ISNA(INDEX(INDIRECT(RIGHT(Y$2,LEN(Y$2)-4)&amp;"!$J:$J"),MATCH($B30,INDIRECT(RIGHT(Y$2,LEN(Y$2)-4)&amp;"!$B:$B"),0),1)), ISERR(INDEX(INDIRECT(RIGHT(Y$2,LEN(Y$2)-4)&amp;"!$J:$J"),MATCH($B30,INDIRECT(RIGHT(Y$2,LEN(Y$2)-4)&amp;"!$B:$B"),0),1))),0,INDEX(INDIRECT(RIGHT(Y$2,LEN(Y$2)-4)&amp;"!$J:$J"),MATCH($B30,INDIRECT(RIGHT(Y$2,LEN(Y$2)-4)&amp;"!$B:$B"),0),1))</f>
        <v>0</v>
      </c>
      <c r="Z30" s="53">
        <f t="shared" ca="1" si="51"/>
        <v>0</v>
      </c>
      <c r="AA30" s="53">
        <f t="shared" ca="1" si="51"/>
        <v>0</v>
      </c>
      <c r="AB30" s="53">
        <f t="shared" ca="1" si="51"/>
        <v>0</v>
      </c>
      <c r="AC30" s="53">
        <f t="shared" ca="1" si="51"/>
        <v>0</v>
      </c>
      <c r="AD30" s="53">
        <f t="shared" ca="1" si="51"/>
        <v>0</v>
      </c>
      <c r="AE30" s="53">
        <f t="shared" ca="1" si="51"/>
        <v>0</v>
      </c>
      <c r="AF30" s="53">
        <f t="shared" ca="1" si="51"/>
        <v>0</v>
      </c>
      <c r="AG30" s="53">
        <f t="shared" ca="1" si="51"/>
        <v>0</v>
      </c>
      <c r="AH30" s="53">
        <f t="shared" ca="1" si="51"/>
        <v>0</v>
      </c>
      <c r="AI30" s="53">
        <f t="shared" ca="1" si="51"/>
        <v>0</v>
      </c>
      <c r="AJ30" s="53">
        <f t="shared" ca="1" si="51"/>
        <v>0</v>
      </c>
      <c r="AK30" s="53">
        <f t="shared" ca="1" si="51"/>
        <v>0</v>
      </c>
      <c r="AL30" s="53">
        <f t="shared" ca="1" si="51"/>
        <v>0</v>
      </c>
      <c r="AM30" s="53">
        <f t="shared" ca="1" si="51"/>
        <v>0</v>
      </c>
      <c r="AN30" s="53">
        <f t="shared" ca="1" si="51"/>
        <v>0</v>
      </c>
      <c r="AO30" s="53">
        <f t="shared" ca="1" si="51"/>
        <v>0</v>
      </c>
      <c r="AP30" s="53">
        <f ca="1">MAX(D30,W30)</f>
        <v>0</v>
      </c>
      <c r="AQ30" s="48" t="str">
        <f>'PLANTILLA V6'!$D58</f>
        <v>pza</v>
      </c>
    </row>
    <row r="31" spans="1:43" ht="15.75" customHeight="1" x14ac:dyDescent="0.45">
      <c r="A31" s="55" t="str">
        <f>'PLANTILLA V6'!A59</f>
        <v>Hm</v>
      </c>
      <c r="B31" s="55" t="str">
        <f>'PLANTILLA V6'!B59</f>
        <v>Juego de puntas intercambiables para desarmador</v>
      </c>
      <c r="C31" s="49">
        <f>'PLANTILLA V6'!C59</f>
        <v>1</v>
      </c>
      <c r="D31" s="46">
        <f t="shared" ca="1" si="40"/>
        <v>0</v>
      </c>
      <c r="E31" s="42" t="str">
        <f>'PLANTILLA V6'!$D59</f>
        <v>juego</v>
      </c>
      <c r="F31" s="46">
        <f t="shared" ref="F31:V31" ca="1" si="52">IF(OR(F$3="", ISNA(INDEX(INDIRECT(RIGHT(F$2,LEN(F$2)-4)&amp;"!$J:$J"),MATCH($B31,INDIRECT(RIGHT(F$2,LEN(F$2)-4)&amp;"!$B:$B"),0),1)),ISERR(INDEX(INDIRECT(RIGHT(F$2,LEN(F$2)-4)&amp;"!$J:$J"),MATCH($B31,INDIRECT(RIGHT(F$2,LEN(F$2)-4)&amp;"!$B:$B"),0),1))),0,INDEX(INDIRECT(RIGHT(F$2,LEN(F$2)-4)&amp;"!$J:$J"),MATCH($B31,INDIRECT(RIGHT(F$2,LEN(F$2)-4)&amp;"!$B:$B"),0),1))</f>
        <v>0</v>
      </c>
      <c r="G31" s="46">
        <f t="shared" ca="1" si="52"/>
        <v>0</v>
      </c>
      <c r="H31" s="46">
        <f t="shared" ca="1" si="52"/>
        <v>0</v>
      </c>
      <c r="I31" s="46">
        <f t="shared" ca="1" si="52"/>
        <v>0</v>
      </c>
      <c r="J31" s="46">
        <f t="shared" ca="1" si="52"/>
        <v>0</v>
      </c>
      <c r="K31" s="46">
        <f t="shared" ca="1" si="52"/>
        <v>0</v>
      </c>
      <c r="L31" s="46">
        <f t="shared" ca="1" si="52"/>
        <v>0</v>
      </c>
      <c r="M31" s="46">
        <f t="shared" ca="1" si="52"/>
        <v>0</v>
      </c>
      <c r="N31" s="46">
        <f t="shared" ca="1" si="52"/>
        <v>0</v>
      </c>
      <c r="O31" s="46">
        <f t="shared" ca="1" si="52"/>
        <v>0</v>
      </c>
      <c r="P31" s="46">
        <f t="shared" ca="1" si="52"/>
        <v>0</v>
      </c>
      <c r="Q31" s="46">
        <f t="shared" ca="1" si="52"/>
        <v>0</v>
      </c>
      <c r="R31" s="46">
        <f t="shared" ca="1" si="52"/>
        <v>0</v>
      </c>
      <c r="S31" s="46">
        <f t="shared" ca="1" si="52"/>
        <v>0</v>
      </c>
      <c r="T31" s="46">
        <f t="shared" ca="1" si="52"/>
        <v>0</v>
      </c>
      <c r="U31" s="46">
        <f t="shared" ca="1" si="52"/>
        <v>0</v>
      </c>
      <c r="V31" s="46">
        <f t="shared" ca="1" si="52"/>
        <v>0</v>
      </c>
      <c r="W31" s="189">
        <f t="shared" ca="1" si="42"/>
        <v>0</v>
      </c>
      <c r="X31" s="195" t="str">
        <f>'PLANTILLA V6'!$D59</f>
        <v>juego</v>
      </c>
      <c r="Y31" s="53">
        <f t="shared" ref="Y31:AO31" ca="1" si="53">IF(OR(Y$3="",ISNA(INDEX(INDIRECT(RIGHT(Y$2,LEN(Y$2)-4)&amp;"!$J:$J"),MATCH($B31,INDIRECT(RIGHT(Y$2,LEN(Y$2)-4)&amp;"!$B:$B"),0),1)), ISERR(INDEX(INDIRECT(RIGHT(Y$2,LEN(Y$2)-4)&amp;"!$J:$J"),MATCH($B31,INDIRECT(RIGHT(Y$2,LEN(Y$2)-4)&amp;"!$B:$B"),0),1))),0,INDEX(INDIRECT(RIGHT(Y$2,LEN(Y$2)-4)&amp;"!$J:$J"),MATCH($B31,INDIRECT(RIGHT(Y$2,LEN(Y$2)-4)&amp;"!$B:$B"),0),1))</f>
        <v>0</v>
      </c>
      <c r="Z31" s="53">
        <f t="shared" ca="1" si="53"/>
        <v>0</v>
      </c>
      <c r="AA31" s="53">
        <f t="shared" ca="1" si="53"/>
        <v>0</v>
      </c>
      <c r="AB31" s="53">
        <f t="shared" ca="1" si="53"/>
        <v>0</v>
      </c>
      <c r="AC31" s="53">
        <f t="shared" ca="1" si="53"/>
        <v>0</v>
      </c>
      <c r="AD31" s="53">
        <f t="shared" ca="1" si="53"/>
        <v>0</v>
      </c>
      <c r="AE31" s="53">
        <f t="shared" ca="1" si="53"/>
        <v>0</v>
      </c>
      <c r="AF31" s="53">
        <f t="shared" ca="1" si="53"/>
        <v>0</v>
      </c>
      <c r="AG31" s="53">
        <f t="shared" ca="1" si="53"/>
        <v>0</v>
      </c>
      <c r="AH31" s="53">
        <f t="shared" ca="1" si="53"/>
        <v>0</v>
      </c>
      <c r="AI31" s="53">
        <f t="shared" ca="1" si="53"/>
        <v>0</v>
      </c>
      <c r="AJ31" s="53">
        <f t="shared" ca="1" si="53"/>
        <v>0</v>
      </c>
      <c r="AK31" s="53">
        <f t="shared" ca="1" si="53"/>
        <v>0</v>
      </c>
      <c r="AL31" s="53">
        <f t="shared" ca="1" si="53"/>
        <v>0</v>
      </c>
      <c r="AM31" s="53">
        <f t="shared" ca="1" si="53"/>
        <v>0</v>
      </c>
      <c r="AN31" s="53">
        <f t="shared" ca="1" si="53"/>
        <v>0</v>
      </c>
      <c r="AO31" s="53">
        <f t="shared" ca="1" si="53"/>
        <v>0</v>
      </c>
      <c r="AP31" s="56">
        <f ca="1">MAX(D31,W31)</f>
        <v>0</v>
      </c>
      <c r="AQ31" s="44" t="str">
        <f>'PLANTILLA V6'!$D59</f>
        <v>juego</v>
      </c>
    </row>
    <row r="32" spans="1:43" ht="15.75" customHeight="1" x14ac:dyDescent="0.45">
      <c r="A32" s="52" t="str">
        <f>'PLANTILLA V6'!A60</f>
        <v>Hm</v>
      </c>
      <c r="B32" s="52" t="str">
        <f>'PLANTILLA V6'!B60</f>
        <v>Pinzas de punta</v>
      </c>
      <c r="C32" s="45">
        <f>'PLANTILLA V6'!C60</f>
        <v>1</v>
      </c>
      <c r="D32" s="46">
        <f t="shared" ca="1" si="40"/>
        <v>0</v>
      </c>
      <c r="E32" s="42" t="str">
        <f>'PLANTILLA V6'!$D60</f>
        <v>pza</v>
      </c>
      <c r="F32" s="46">
        <f t="shared" ref="F32:V32" ca="1" si="54">IF(OR(F$3="", ISNA(INDEX(INDIRECT(RIGHT(F$2,LEN(F$2)-4)&amp;"!$J:$J"),MATCH($B32,INDIRECT(RIGHT(F$2,LEN(F$2)-4)&amp;"!$B:$B"),0),1)),ISERR(INDEX(INDIRECT(RIGHT(F$2,LEN(F$2)-4)&amp;"!$J:$J"),MATCH($B32,INDIRECT(RIGHT(F$2,LEN(F$2)-4)&amp;"!$B:$B"),0),1))),0,INDEX(INDIRECT(RIGHT(F$2,LEN(F$2)-4)&amp;"!$J:$J"),MATCH($B32,INDIRECT(RIGHT(F$2,LEN(F$2)-4)&amp;"!$B:$B"),0),1))</f>
        <v>0</v>
      </c>
      <c r="G32" s="46">
        <f t="shared" ca="1" si="54"/>
        <v>0</v>
      </c>
      <c r="H32" s="46">
        <f t="shared" ca="1" si="54"/>
        <v>0</v>
      </c>
      <c r="I32" s="46">
        <f t="shared" ca="1" si="54"/>
        <v>0</v>
      </c>
      <c r="J32" s="46">
        <f t="shared" ca="1" si="54"/>
        <v>0</v>
      </c>
      <c r="K32" s="46">
        <f t="shared" ca="1" si="54"/>
        <v>0</v>
      </c>
      <c r="L32" s="46">
        <f t="shared" ca="1" si="54"/>
        <v>0</v>
      </c>
      <c r="M32" s="46">
        <f t="shared" ca="1" si="54"/>
        <v>0</v>
      </c>
      <c r="N32" s="46">
        <f t="shared" ca="1" si="54"/>
        <v>0</v>
      </c>
      <c r="O32" s="46">
        <f t="shared" ca="1" si="54"/>
        <v>0</v>
      </c>
      <c r="P32" s="46">
        <f t="shared" ca="1" si="54"/>
        <v>0</v>
      </c>
      <c r="Q32" s="46">
        <f t="shared" ca="1" si="54"/>
        <v>0</v>
      </c>
      <c r="R32" s="46">
        <f t="shared" ca="1" si="54"/>
        <v>0</v>
      </c>
      <c r="S32" s="46">
        <f t="shared" ca="1" si="54"/>
        <v>0</v>
      </c>
      <c r="T32" s="46">
        <f t="shared" ca="1" si="54"/>
        <v>0</v>
      </c>
      <c r="U32" s="46">
        <f t="shared" ca="1" si="54"/>
        <v>0</v>
      </c>
      <c r="V32" s="46">
        <f t="shared" ca="1" si="54"/>
        <v>0</v>
      </c>
      <c r="W32" s="189">
        <f t="shared" ca="1" si="42"/>
        <v>0</v>
      </c>
      <c r="X32" s="195" t="str">
        <f>'PLANTILLA V6'!$D60</f>
        <v>pza</v>
      </c>
      <c r="Y32" s="53">
        <f t="shared" ref="Y32:AO32" ca="1" si="55">IF(OR(Y$3="",ISNA(INDEX(INDIRECT(RIGHT(Y$2,LEN(Y$2)-4)&amp;"!$J:$J"),MATCH($B32,INDIRECT(RIGHT(Y$2,LEN(Y$2)-4)&amp;"!$B:$B"),0),1)), ISERR(INDEX(INDIRECT(RIGHT(Y$2,LEN(Y$2)-4)&amp;"!$J:$J"),MATCH($B32,INDIRECT(RIGHT(Y$2,LEN(Y$2)-4)&amp;"!$B:$B"),0),1))),0,INDEX(INDIRECT(RIGHT(Y$2,LEN(Y$2)-4)&amp;"!$J:$J"),MATCH($B32,INDIRECT(RIGHT(Y$2,LEN(Y$2)-4)&amp;"!$B:$B"),0),1))</f>
        <v>0</v>
      </c>
      <c r="Z32" s="53">
        <f t="shared" ca="1" si="55"/>
        <v>0</v>
      </c>
      <c r="AA32" s="53">
        <f t="shared" ca="1" si="55"/>
        <v>0</v>
      </c>
      <c r="AB32" s="53">
        <f t="shared" ca="1" si="55"/>
        <v>0</v>
      </c>
      <c r="AC32" s="53">
        <f t="shared" ca="1" si="55"/>
        <v>0</v>
      </c>
      <c r="AD32" s="53">
        <f t="shared" ca="1" si="55"/>
        <v>0</v>
      </c>
      <c r="AE32" s="53">
        <f t="shared" ca="1" si="55"/>
        <v>0</v>
      </c>
      <c r="AF32" s="53">
        <f t="shared" ca="1" si="55"/>
        <v>0</v>
      </c>
      <c r="AG32" s="53">
        <f t="shared" ca="1" si="55"/>
        <v>0</v>
      </c>
      <c r="AH32" s="53">
        <f t="shared" ca="1" si="55"/>
        <v>0</v>
      </c>
      <c r="AI32" s="53">
        <f t="shared" ca="1" si="55"/>
        <v>0</v>
      </c>
      <c r="AJ32" s="53">
        <f t="shared" ca="1" si="55"/>
        <v>0</v>
      </c>
      <c r="AK32" s="53">
        <f t="shared" ca="1" si="55"/>
        <v>0</v>
      </c>
      <c r="AL32" s="53">
        <f t="shared" ca="1" si="55"/>
        <v>0</v>
      </c>
      <c r="AM32" s="53">
        <f t="shared" ca="1" si="55"/>
        <v>0</v>
      </c>
      <c r="AN32" s="53">
        <f t="shared" ca="1" si="55"/>
        <v>0</v>
      </c>
      <c r="AO32" s="53">
        <f t="shared" ca="1" si="55"/>
        <v>0</v>
      </c>
      <c r="AP32" s="53">
        <f ca="1">MAX(D32,W32)</f>
        <v>0</v>
      </c>
      <c r="AQ32" s="48" t="str">
        <f>'PLANTILLA V6'!$D60</f>
        <v>pza</v>
      </c>
    </row>
    <row r="33" spans="1:43" ht="15.75" customHeight="1" x14ac:dyDescent="0.45">
      <c r="A33" s="55" t="str">
        <f>'PLANTILLA V6'!A61</f>
        <v>Hm</v>
      </c>
      <c r="B33" s="55" t="str">
        <f>'PLANTILLA V6'!B61</f>
        <v>Pinzas de corte</v>
      </c>
      <c r="C33" s="49">
        <f>'PLANTILLA V6'!C61</f>
        <v>1</v>
      </c>
      <c r="D33" s="46">
        <f t="shared" ca="1" si="40"/>
        <v>0</v>
      </c>
      <c r="E33" s="42" t="str">
        <f>'PLANTILLA V6'!$D61</f>
        <v>pza</v>
      </c>
      <c r="F33" s="46">
        <f t="shared" ref="F33:V33" ca="1" si="56">IF(OR(F$3="", ISNA(INDEX(INDIRECT(RIGHT(F$2,LEN(F$2)-4)&amp;"!$J:$J"),MATCH($B33,INDIRECT(RIGHT(F$2,LEN(F$2)-4)&amp;"!$B:$B"),0),1)),ISERR(INDEX(INDIRECT(RIGHT(F$2,LEN(F$2)-4)&amp;"!$J:$J"),MATCH($B33,INDIRECT(RIGHT(F$2,LEN(F$2)-4)&amp;"!$B:$B"),0),1))),0,INDEX(INDIRECT(RIGHT(F$2,LEN(F$2)-4)&amp;"!$J:$J"),MATCH($B33,INDIRECT(RIGHT(F$2,LEN(F$2)-4)&amp;"!$B:$B"),0),1))</f>
        <v>0</v>
      </c>
      <c r="G33" s="46">
        <f t="shared" ca="1" si="56"/>
        <v>0</v>
      </c>
      <c r="H33" s="46">
        <f t="shared" ca="1" si="56"/>
        <v>0</v>
      </c>
      <c r="I33" s="46">
        <f t="shared" ca="1" si="56"/>
        <v>0</v>
      </c>
      <c r="J33" s="46">
        <f t="shared" ca="1" si="56"/>
        <v>0</v>
      </c>
      <c r="K33" s="46">
        <f t="shared" ca="1" si="56"/>
        <v>0</v>
      </c>
      <c r="L33" s="46">
        <f t="shared" ca="1" si="56"/>
        <v>0</v>
      </c>
      <c r="M33" s="46">
        <f t="shared" ca="1" si="56"/>
        <v>0</v>
      </c>
      <c r="N33" s="46">
        <f t="shared" ca="1" si="56"/>
        <v>0</v>
      </c>
      <c r="O33" s="46">
        <f t="shared" ca="1" si="56"/>
        <v>0</v>
      </c>
      <c r="P33" s="46">
        <f t="shared" ca="1" si="56"/>
        <v>0</v>
      </c>
      <c r="Q33" s="46">
        <f t="shared" ca="1" si="56"/>
        <v>0</v>
      </c>
      <c r="R33" s="46">
        <f t="shared" ca="1" si="56"/>
        <v>0</v>
      </c>
      <c r="S33" s="46">
        <f t="shared" ca="1" si="56"/>
        <v>0</v>
      </c>
      <c r="T33" s="46">
        <f t="shared" ca="1" si="56"/>
        <v>0</v>
      </c>
      <c r="U33" s="46">
        <f t="shared" ca="1" si="56"/>
        <v>0</v>
      </c>
      <c r="V33" s="46">
        <f t="shared" ca="1" si="56"/>
        <v>0</v>
      </c>
      <c r="W33" s="189">
        <f t="shared" ca="1" si="42"/>
        <v>0</v>
      </c>
      <c r="X33" s="195" t="str">
        <f>'PLANTILLA V6'!$D61</f>
        <v>pza</v>
      </c>
      <c r="Y33" s="53">
        <f t="shared" ref="Y33:AO33" ca="1" si="57">IF(OR(Y$3="",ISNA(INDEX(INDIRECT(RIGHT(Y$2,LEN(Y$2)-4)&amp;"!$J:$J"),MATCH($B33,INDIRECT(RIGHT(Y$2,LEN(Y$2)-4)&amp;"!$B:$B"),0),1)), ISERR(INDEX(INDIRECT(RIGHT(Y$2,LEN(Y$2)-4)&amp;"!$J:$J"),MATCH($B33,INDIRECT(RIGHT(Y$2,LEN(Y$2)-4)&amp;"!$B:$B"),0),1))),0,INDEX(INDIRECT(RIGHT(Y$2,LEN(Y$2)-4)&amp;"!$J:$J"),MATCH($B33,INDIRECT(RIGHT(Y$2,LEN(Y$2)-4)&amp;"!$B:$B"),0),1))</f>
        <v>0</v>
      </c>
      <c r="Z33" s="53">
        <f t="shared" ca="1" si="57"/>
        <v>0</v>
      </c>
      <c r="AA33" s="53">
        <f t="shared" ca="1" si="57"/>
        <v>0</v>
      </c>
      <c r="AB33" s="53">
        <f t="shared" ca="1" si="57"/>
        <v>0</v>
      </c>
      <c r="AC33" s="53">
        <f t="shared" ca="1" si="57"/>
        <v>0</v>
      </c>
      <c r="AD33" s="53">
        <f t="shared" ca="1" si="57"/>
        <v>0</v>
      </c>
      <c r="AE33" s="53">
        <f t="shared" ca="1" si="57"/>
        <v>0</v>
      </c>
      <c r="AF33" s="53">
        <f t="shared" ca="1" si="57"/>
        <v>0</v>
      </c>
      <c r="AG33" s="53">
        <f t="shared" ca="1" si="57"/>
        <v>0</v>
      </c>
      <c r="AH33" s="53">
        <f t="shared" ca="1" si="57"/>
        <v>0</v>
      </c>
      <c r="AI33" s="53">
        <f t="shared" ca="1" si="57"/>
        <v>0</v>
      </c>
      <c r="AJ33" s="53">
        <f t="shared" ca="1" si="57"/>
        <v>0</v>
      </c>
      <c r="AK33" s="53">
        <f t="shared" ca="1" si="57"/>
        <v>0</v>
      </c>
      <c r="AL33" s="53">
        <f t="shared" ca="1" si="57"/>
        <v>0</v>
      </c>
      <c r="AM33" s="53">
        <f t="shared" ca="1" si="57"/>
        <v>0</v>
      </c>
      <c r="AN33" s="53">
        <f t="shared" ca="1" si="57"/>
        <v>0</v>
      </c>
      <c r="AO33" s="53">
        <f t="shared" ca="1" si="57"/>
        <v>0</v>
      </c>
      <c r="AP33" s="56">
        <f ca="1">MAX(D33,W33)</f>
        <v>0</v>
      </c>
      <c r="AQ33" s="44" t="str">
        <f>'PLANTILLA V6'!$D61</f>
        <v>pza</v>
      </c>
    </row>
    <row r="34" spans="1:43" ht="15.75" customHeight="1" x14ac:dyDescent="0.45">
      <c r="A34" s="52" t="str">
        <f>'PLANTILLA V6'!A62</f>
        <v>Hm</v>
      </c>
      <c r="B34" s="52" t="str">
        <f>'PLANTILLA V6'!B62</f>
        <v>Pinceles (delgado, mediano y grueso)</v>
      </c>
      <c r="C34" s="45">
        <f>'PLANTILLA V6'!C62</f>
        <v>1</v>
      </c>
      <c r="D34" s="46">
        <f t="shared" ca="1" si="40"/>
        <v>0</v>
      </c>
      <c r="E34" s="42" t="str">
        <f>'PLANTILLA V6'!$D62</f>
        <v>juego</v>
      </c>
      <c r="F34" s="46">
        <f t="shared" ref="F34:V34" ca="1" si="58">IF(OR(F$3="", ISNA(INDEX(INDIRECT(RIGHT(F$2,LEN(F$2)-4)&amp;"!$J:$J"),MATCH($B34,INDIRECT(RIGHT(F$2,LEN(F$2)-4)&amp;"!$B:$B"),0),1)),ISERR(INDEX(INDIRECT(RIGHT(F$2,LEN(F$2)-4)&amp;"!$J:$J"),MATCH($B34,INDIRECT(RIGHT(F$2,LEN(F$2)-4)&amp;"!$B:$B"),0),1))),0,INDEX(INDIRECT(RIGHT(F$2,LEN(F$2)-4)&amp;"!$J:$J"),MATCH($B34,INDIRECT(RIGHT(F$2,LEN(F$2)-4)&amp;"!$B:$B"),0),1))</f>
        <v>0</v>
      </c>
      <c r="G34" s="46">
        <f t="shared" ca="1" si="58"/>
        <v>0</v>
      </c>
      <c r="H34" s="46">
        <f t="shared" ca="1" si="58"/>
        <v>0</v>
      </c>
      <c r="I34" s="46">
        <f t="shared" ca="1" si="58"/>
        <v>0</v>
      </c>
      <c r="J34" s="46">
        <f t="shared" ca="1" si="58"/>
        <v>0</v>
      </c>
      <c r="K34" s="46">
        <f t="shared" ca="1" si="58"/>
        <v>0</v>
      </c>
      <c r="L34" s="46">
        <f t="shared" ca="1" si="58"/>
        <v>0</v>
      </c>
      <c r="M34" s="46">
        <f t="shared" ca="1" si="58"/>
        <v>0</v>
      </c>
      <c r="N34" s="46">
        <f t="shared" ca="1" si="58"/>
        <v>0</v>
      </c>
      <c r="O34" s="46">
        <f t="shared" ca="1" si="58"/>
        <v>0</v>
      </c>
      <c r="P34" s="46">
        <f t="shared" ca="1" si="58"/>
        <v>0</v>
      </c>
      <c r="Q34" s="46">
        <f t="shared" ca="1" si="58"/>
        <v>0</v>
      </c>
      <c r="R34" s="46">
        <f t="shared" ca="1" si="58"/>
        <v>0</v>
      </c>
      <c r="S34" s="46">
        <f t="shared" ca="1" si="58"/>
        <v>0</v>
      </c>
      <c r="T34" s="46">
        <f t="shared" ca="1" si="58"/>
        <v>0</v>
      </c>
      <c r="U34" s="46">
        <f t="shared" ca="1" si="58"/>
        <v>0</v>
      </c>
      <c r="V34" s="46">
        <f t="shared" ca="1" si="58"/>
        <v>0</v>
      </c>
      <c r="W34" s="189">
        <f t="shared" ca="1" si="42"/>
        <v>0</v>
      </c>
      <c r="X34" s="195" t="str">
        <f>'PLANTILLA V6'!$D62</f>
        <v>juego</v>
      </c>
      <c r="Y34" s="53">
        <f t="shared" ref="Y34:AO34" ca="1" si="59">IF(OR(Y$3="",ISNA(INDEX(INDIRECT(RIGHT(Y$2,LEN(Y$2)-4)&amp;"!$J:$J"),MATCH($B34,INDIRECT(RIGHT(Y$2,LEN(Y$2)-4)&amp;"!$B:$B"),0),1)), ISERR(INDEX(INDIRECT(RIGHT(Y$2,LEN(Y$2)-4)&amp;"!$J:$J"),MATCH($B34,INDIRECT(RIGHT(Y$2,LEN(Y$2)-4)&amp;"!$B:$B"),0),1))),0,INDEX(INDIRECT(RIGHT(Y$2,LEN(Y$2)-4)&amp;"!$J:$J"),MATCH($B34,INDIRECT(RIGHT(Y$2,LEN(Y$2)-4)&amp;"!$B:$B"),0),1))</f>
        <v>0</v>
      </c>
      <c r="Z34" s="53">
        <f t="shared" ca="1" si="59"/>
        <v>0</v>
      </c>
      <c r="AA34" s="53">
        <f t="shared" ca="1" si="59"/>
        <v>0</v>
      </c>
      <c r="AB34" s="53">
        <f t="shared" ca="1" si="59"/>
        <v>0</v>
      </c>
      <c r="AC34" s="53">
        <f t="shared" ca="1" si="59"/>
        <v>0</v>
      </c>
      <c r="AD34" s="53">
        <f t="shared" ca="1" si="59"/>
        <v>0</v>
      </c>
      <c r="AE34" s="53">
        <f t="shared" ca="1" si="59"/>
        <v>0</v>
      </c>
      <c r="AF34" s="53">
        <f t="shared" ca="1" si="59"/>
        <v>0</v>
      </c>
      <c r="AG34" s="53">
        <f t="shared" ca="1" si="59"/>
        <v>0</v>
      </c>
      <c r="AH34" s="53">
        <f t="shared" ca="1" si="59"/>
        <v>0</v>
      </c>
      <c r="AI34" s="53">
        <f t="shared" ca="1" si="59"/>
        <v>0</v>
      </c>
      <c r="AJ34" s="53">
        <f t="shared" ca="1" si="59"/>
        <v>0</v>
      </c>
      <c r="AK34" s="53">
        <f t="shared" ca="1" si="59"/>
        <v>0</v>
      </c>
      <c r="AL34" s="53">
        <f t="shared" ca="1" si="59"/>
        <v>0</v>
      </c>
      <c r="AM34" s="53">
        <f t="shared" ca="1" si="59"/>
        <v>0</v>
      </c>
      <c r="AN34" s="53">
        <f t="shared" ca="1" si="59"/>
        <v>0</v>
      </c>
      <c r="AO34" s="53">
        <f t="shared" ca="1" si="59"/>
        <v>0</v>
      </c>
      <c r="AP34" s="53">
        <f ca="1">MAX(D34,W34)</f>
        <v>0</v>
      </c>
      <c r="AQ34" s="48" t="str">
        <f>'PLANTILLA V6'!$D62</f>
        <v>juego</v>
      </c>
    </row>
    <row r="35" spans="1:43" ht="15.75" customHeight="1" x14ac:dyDescent="0.45">
      <c r="A35" s="62">
        <f>'PLANTILLA V6'!A76</f>
        <v>0</v>
      </c>
      <c r="B35" s="54">
        <f>'PLANTILLA V6'!B76</f>
        <v>0</v>
      </c>
      <c r="C35" s="54">
        <f>'PLANTILLA V6'!C76</f>
        <v>1</v>
      </c>
      <c r="D35" s="37"/>
      <c r="E35" s="42"/>
      <c r="F35" s="46">
        <f t="shared" ref="F35:V35" ca="1" si="60">IF(OR(F$3="", ISNA(INDEX(INDIRECT(RIGHT(F$2,LEN(F$2)-4)&amp;"!$J:$J"),MATCH($B35,INDIRECT(RIGHT(F$2,LEN(F$2)-4)&amp;"!$B:$B"),0),1)),ISERR(INDEX(INDIRECT(RIGHT(F$2,LEN(F$2)-4)&amp;"!$J:$J"),MATCH($B35,INDIRECT(RIGHT(F$2,LEN(F$2)-4)&amp;"!$B:$B"),0),1))),0,INDEX(INDIRECT(RIGHT(F$2,LEN(F$2)-4)&amp;"!$J:$J"),MATCH($B35,INDIRECT(RIGHT(F$2,LEN(F$2)-4)&amp;"!$B:$B"),0),1))</f>
        <v>0</v>
      </c>
      <c r="G35" s="46">
        <f t="shared" ca="1" si="60"/>
        <v>0</v>
      </c>
      <c r="H35" s="46">
        <f t="shared" ca="1" si="60"/>
        <v>0</v>
      </c>
      <c r="I35" s="46">
        <f t="shared" ca="1" si="60"/>
        <v>23</v>
      </c>
      <c r="J35" s="46">
        <f t="shared" ca="1" si="60"/>
        <v>0</v>
      </c>
      <c r="K35" s="46">
        <f t="shared" ca="1" si="60"/>
        <v>14</v>
      </c>
      <c r="L35" s="46">
        <f t="shared" ca="1" si="60"/>
        <v>14</v>
      </c>
      <c r="M35" s="46">
        <f t="shared" ca="1" si="60"/>
        <v>23</v>
      </c>
      <c r="N35" s="46">
        <f t="shared" ca="1" si="60"/>
        <v>0</v>
      </c>
      <c r="O35" s="46">
        <f t="shared" ca="1" si="60"/>
        <v>23</v>
      </c>
      <c r="P35" s="46">
        <f t="shared" ca="1" si="60"/>
        <v>0</v>
      </c>
      <c r="Q35" s="46">
        <f t="shared" ca="1" si="60"/>
        <v>0</v>
      </c>
      <c r="R35" s="46">
        <f t="shared" ca="1" si="60"/>
        <v>0</v>
      </c>
      <c r="S35" s="46">
        <f t="shared" ca="1" si="60"/>
        <v>0</v>
      </c>
      <c r="T35" s="46">
        <f t="shared" ca="1" si="60"/>
        <v>0</v>
      </c>
      <c r="U35" s="46">
        <f t="shared" ca="1" si="60"/>
        <v>0</v>
      </c>
      <c r="V35" s="46">
        <f t="shared" ca="1" si="60"/>
        <v>0</v>
      </c>
      <c r="W35" s="187"/>
      <c r="X35" s="195"/>
      <c r="Y35" s="53">
        <f t="shared" ref="Y35:AO35" ca="1" si="61">IF(OR(Y$3="",ISNA(INDEX(INDIRECT(RIGHT(Y$2,LEN(Y$2)-4)&amp;"!$J:$J"),MATCH($B35,INDIRECT(RIGHT(Y$2,LEN(Y$2)-4)&amp;"!$B:$B"),0),1)), ISERR(INDEX(INDIRECT(RIGHT(Y$2,LEN(Y$2)-4)&amp;"!$J:$J"),MATCH($B35,INDIRECT(RIGHT(Y$2,LEN(Y$2)-4)&amp;"!$B:$B"),0),1))),0,INDEX(INDIRECT(RIGHT(Y$2,LEN(Y$2)-4)&amp;"!$J:$J"),MATCH($B35,INDIRECT(RIGHT(Y$2,LEN(Y$2)-4)&amp;"!$B:$B"),0),1))</f>
        <v>0</v>
      </c>
      <c r="Z35" s="53">
        <f t="shared" ca="1" si="61"/>
        <v>0</v>
      </c>
      <c r="AA35" s="53">
        <f t="shared" ca="1" si="61"/>
        <v>0</v>
      </c>
      <c r="AB35" s="53">
        <f t="shared" ca="1" si="61"/>
        <v>0</v>
      </c>
      <c r="AC35" s="53">
        <f t="shared" ca="1" si="61"/>
        <v>0</v>
      </c>
      <c r="AD35" s="53">
        <f t="shared" ca="1" si="61"/>
        <v>0</v>
      </c>
      <c r="AE35" s="53">
        <f t="shared" ca="1" si="61"/>
        <v>0</v>
      </c>
      <c r="AF35" s="53">
        <f t="shared" ca="1" si="61"/>
        <v>0</v>
      </c>
      <c r="AG35" s="53">
        <f t="shared" ca="1" si="61"/>
        <v>0</v>
      </c>
      <c r="AH35" s="53">
        <f t="shared" ca="1" si="61"/>
        <v>0</v>
      </c>
      <c r="AI35" s="53">
        <f t="shared" ca="1" si="61"/>
        <v>23</v>
      </c>
      <c r="AJ35" s="53">
        <f t="shared" ca="1" si="61"/>
        <v>0</v>
      </c>
      <c r="AK35" s="53">
        <f t="shared" ca="1" si="61"/>
        <v>0</v>
      </c>
      <c r="AL35" s="53">
        <f t="shared" ca="1" si="61"/>
        <v>0</v>
      </c>
      <c r="AM35" s="53">
        <f t="shared" ca="1" si="61"/>
        <v>0</v>
      </c>
      <c r="AN35" s="53">
        <f t="shared" ca="1" si="61"/>
        <v>0</v>
      </c>
      <c r="AO35" s="53">
        <f t="shared" ca="1" si="61"/>
        <v>0</v>
      </c>
      <c r="AP35" s="54"/>
      <c r="AQ35" s="44"/>
    </row>
    <row r="36" spans="1:43" ht="15.75" customHeight="1" x14ac:dyDescent="0.45">
      <c r="A36" s="153" t="str">
        <f>'PLANTILLA V6'!A77</f>
        <v>Electricidad y Electrónica</v>
      </c>
      <c r="B36" s="154"/>
      <c r="C36" s="51">
        <f>'PLANTILLA V6'!C77</f>
        <v>0</v>
      </c>
      <c r="D36" s="37"/>
      <c r="E36" s="42"/>
      <c r="F36" s="46">
        <f t="shared" ref="F36:V36" ca="1" si="62">IF(OR(F$3="", ISNA(INDEX(INDIRECT(RIGHT(F$2,LEN(F$2)-4)&amp;"!$J:$J"),MATCH($B36,INDIRECT(RIGHT(F$2,LEN(F$2)-4)&amp;"!$B:$B"),0),1)),ISERR(INDEX(INDIRECT(RIGHT(F$2,LEN(F$2)-4)&amp;"!$J:$J"),MATCH($B36,INDIRECT(RIGHT(F$2,LEN(F$2)-4)&amp;"!$B:$B"),0),1))),0,INDEX(INDIRECT(RIGHT(F$2,LEN(F$2)-4)&amp;"!$J:$J"),MATCH($B36,INDIRECT(RIGHT(F$2,LEN(F$2)-4)&amp;"!$B:$B"),0),1))</f>
        <v>0</v>
      </c>
      <c r="G36" s="46">
        <f t="shared" ca="1" si="62"/>
        <v>0</v>
      </c>
      <c r="H36" s="46">
        <f t="shared" ca="1" si="62"/>
        <v>0</v>
      </c>
      <c r="I36" s="46">
        <f t="shared" ca="1" si="62"/>
        <v>23</v>
      </c>
      <c r="J36" s="46">
        <f t="shared" ca="1" si="62"/>
        <v>0</v>
      </c>
      <c r="K36" s="46">
        <f t="shared" ca="1" si="62"/>
        <v>14</v>
      </c>
      <c r="L36" s="46">
        <f t="shared" ca="1" si="62"/>
        <v>14</v>
      </c>
      <c r="M36" s="46">
        <f t="shared" ca="1" si="62"/>
        <v>23</v>
      </c>
      <c r="N36" s="46">
        <f t="shared" ca="1" si="62"/>
        <v>0</v>
      </c>
      <c r="O36" s="46">
        <f t="shared" ca="1" si="62"/>
        <v>23</v>
      </c>
      <c r="P36" s="46">
        <f t="shared" ca="1" si="62"/>
        <v>0</v>
      </c>
      <c r="Q36" s="46">
        <f t="shared" ca="1" si="62"/>
        <v>0</v>
      </c>
      <c r="R36" s="46">
        <f t="shared" ca="1" si="62"/>
        <v>0</v>
      </c>
      <c r="S36" s="46">
        <f t="shared" ca="1" si="62"/>
        <v>0</v>
      </c>
      <c r="T36" s="46">
        <f t="shared" ca="1" si="62"/>
        <v>0</v>
      </c>
      <c r="U36" s="46">
        <f t="shared" ca="1" si="62"/>
        <v>0</v>
      </c>
      <c r="V36" s="46">
        <f t="shared" ca="1" si="62"/>
        <v>0</v>
      </c>
      <c r="W36" s="187"/>
      <c r="X36" s="195"/>
      <c r="Y36" s="53">
        <f t="shared" ref="Y36:AO36" ca="1" si="63">IF(OR(Y$3="",ISNA(INDEX(INDIRECT(RIGHT(Y$2,LEN(Y$2)-4)&amp;"!$J:$J"),MATCH($B36,INDIRECT(RIGHT(Y$2,LEN(Y$2)-4)&amp;"!$B:$B"),0),1)), ISERR(INDEX(INDIRECT(RIGHT(Y$2,LEN(Y$2)-4)&amp;"!$J:$J"),MATCH($B36,INDIRECT(RIGHT(Y$2,LEN(Y$2)-4)&amp;"!$B:$B"),0),1))),0,INDEX(INDIRECT(RIGHT(Y$2,LEN(Y$2)-4)&amp;"!$J:$J"),MATCH($B36,INDIRECT(RIGHT(Y$2,LEN(Y$2)-4)&amp;"!$B:$B"),0),1))</f>
        <v>0</v>
      </c>
      <c r="Z36" s="53">
        <f t="shared" ca="1" si="63"/>
        <v>0</v>
      </c>
      <c r="AA36" s="53">
        <f t="shared" ca="1" si="63"/>
        <v>0</v>
      </c>
      <c r="AB36" s="53">
        <f t="shared" ca="1" si="63"/>
        <v>0</v>
      </c>
      <c r="AC36" s="53">
        <f t="shared" ca="1" si="63"/>
        <v>0</v>
      </c>
      <c r="AD36" s="53">
        <f t="shared" ca="1" si="63"/>
        <v>0</v>
      </c>
      <c r="AE36" s="53">
        <f t="shared" ca="1" si="63"/>
        <v>0</v>
      </c>
      <c r="AF36" s="53">
        <f t="shared" ca="1" si="63"/>
        <v>0</v>
      </c>
      <c r="AG36" s="53">
        <f t="shared" ca="1" si="63"/>
        <v>0</v>
      </c>
      <c r="AH36" s="53">
        <f t="shared" ca="1" si="63"/>
        <v>0</v>
      </c>
      <c r="AI36" s="53">
        <f t="shared" ca="1" si="63"/>
        <v>23</v>
      </c>
      <c r="AJ36" s="53">
        <f t="shared" ca="1" si="63"/>
        <v>0</v>
      </c>
      <c r="AK36" s="53">
        <f t="shared" ca="1" si="63"/>
        <v>0</v>
      </c>
      <c r="AL36" s="53">
        <f t="shared" ca="1" si="63"/>
        <v>0</v>
      </c>
      <c r="AM36" s="53">
        <f t="shared" ca="1" si="63"/>
        <v>0</v>
      </c>
      <c r="AN36" s="53">
        <f t="shared" ca="1" si="63"/>
        <v>0</v>
      </c>
      <c r="AO36" s="53">
        <f t="shared" ca="1" si="63"/>
        <v>0</v>
      </c>
      <c r="AP36" s="35" t="s">
        <v>109</v>
      </c>
      <c r="AQ36" s="48"/>
    </row>
    <row r="37" spans="1:43" ht="15.75" customHeight="1" x14ac:dyDescent="0.45">
      <c r="A37" s="55" t="str">
        <f>'PLANTILLA V6'!A78</f>
        <v>EE</v>
      </c>
      <c r="B37" s="55" t="str">
        <f>'PLANTILLA V6'!B78</f>
        <v>Juego de 10 cables tipo caiman- caiman</v>
      </c>
      <c r="C37" s="49">
        <f>'PLANTILLA V6'!C78</f>
        <v>1</v>
      </c>
      <c r="D37" s="46">
        <f t="shared" ref="D37:D55" ca="1" si="64">MAX(F37:V37)</f>
        <v>0</v>
      </c>
      <c r="E37" s="42" t="str">
        <f>'PLANTILLA V6'!$D78</f>
        <v>juego</v>
      </c>
      <c r="F37" s="46">
        <f t="shared" ref="F37:V37" ca="1" si="65">IF(OR(F$3="", ISNA(INDEX(INDIRECT(RIGHT(F$2,LEN(F$2)-4)&amp;"!$J:$J"),MATCH($B37,INDIRECT(RIGHT(F$2,LEN(F$2)-4)&amp;"!$B:$B"),0),1)),ISERR(INDEX(INDIRECT(RIGHT(F$2,LEN(F$2)-4)&amp;"!$J:$J"),MATCH($B37,INDIRECT(RIGHT(F$2,LEN(F$2)-4)&amp;"!$B:$B"),0),1))),0,INDEX(INDIRECT(RIGHT(F$2,LEN(F$2)-4)&amp;"!$J:$J"),MATCH($B37,INDIRECT(RIGHT(F$2,LEN(F$2)-4)&amp;"!$B:$B"),0),1))</f>
        <v>0</v>
      </c>
      <c r="G37" s="46">
        <f t="shared" ca="1" si="65"/>
        <v>0</v>
      </c>
      <c r="H37" s="46">
        <f t="shared" ca="1" si="65"/>
        <v>0</v>
      </c>
      <c r="I37" s="46">
        <f t="shared" ca="1" si="65"/>
        <v>0</v>
      </c>
      <c r="J37" s="46">
        <f t="shared" ca="1" si="65"/>
        <v>0</v>
      </c>
      <c r="K37" s="46">
        <f t="shared" ca="1" si="65"/>
        <v>0</v>
      </c>
      <c r="L37" s="46">
        <f t="shared" ca="1" si="65"/>
        <v>0</v>
      </c>
      <c r="M37" s="46">
        <f t="shared" ca="1" si="65"/>
        <v>0</v>
      </c>
      <c r="N37" s="46">
        <f t="shared" ca="1" si="65"/>
        <v>0</v>
      </c>
      <c r="O37" s="46">
        <f t="shared" ca="1" si="65"/>
        <v>0</v>
      </c>
      <c r="P37" s="46">
        <f t="shared" ca="1" si="65"/>
        <v>0</v>
      </c>
      <c r="Q37" s="46">
        <f t="shared" ca="1" si="65"/>
        <v>0</v>
      </c>
      <c r="R37" s="46">
        <f t="shared" ca="1" si="65"/>
        <v>0</v>
      </c>
      <c r="S37" s="46">
        <f t="shared" ca="1" si="65"/>
        <v>0</v>
      </c>
      <c r="T37" s="46">
        <f t="shared" ca="1" si="65"/>
        <v>0</v>
      </c>
      <c r="U37" s="46">
        <f t="shared" ca="1" si="65"/>
        <v>0</v>
      </c>
      <c r="V37" s="46">
        <f t="shared" ca="1" si="65"/>
        <v>0</v>
      </c>
      <c r="W37" s="189">
        <f t="shared" ref="W37:W55" ca="1" si="66">MAX(Y37:AO37)</f>
        <v>0</v>
      </c>
      <c r="X37" s="195" t="str">
        <f>'PLANTILLA V6'!$D78</f>
        <v>juego</v>
      </c>
      <c r="Y37" s="53">
        <f t="shared" ref="Y37:AO37" ca="1" si="67">IF(OR(Y$3="",ISNA(INDEX(INDIRECT(RIGHT(Y$2,LEN(Y$2)-4)&amp;"!$J:$J"),MATCH($B37,INDIRECT(RIGHT(Y$2,LEN(Y$2)-4)&amp;"!$B:$B"),0),1)), ISERR(INDEX(INDIRECT(RIGHT(Y$2,LEN(Y$2)-4)&amp;"!$J:$J"),MATCH($B37,INDIRECT(RIGHT(Y$2,LEN(Y$2)-4)&amp;"!$B:$B"),0),1))),0,INDEX(INDIRECT(RIGHT(Y$2,LEN(Y$2)-4)&amp;"!$J:$J"),MATCH($B37,INDIRECT(RIGHT(Y$2,LEN(Y$2)-4)&amp;"!$B:$B"),0),1))</f>
        <v>0</v>
      </c>
      <c r="Z37" s="53">
        <f t="shared" ca="1" si="67"/>
        <v>0</v>
      </c>
      <c r="AA37" s="53">
        <f t="shared" ca="1" si="67"/>
        <v>0</v>
      </c>
      <c r="AB37" s="53">
        <f t="shared" ca="1" si="67"/>
        <v>0</v>
      </c>
      <c r="AC37" s="53">
        <f t="shared" ca="1" si="67"/>
        <v>0</v>
      </c>
      <c r="AD37" s="53">
        <f t="shared" ca="1" si="67"/>
        <v>0</v>
      </c>
      <c r="AE37" s="53">
        <f t="shared" ca="1" si="67"/>
        <v>0</v>
      </c>
      <c r="AF37" s="53">
        <f t="shared" ca="1" si="67"/>
        <v>0</v>
      </c>
      <c r="AG37" s="53">
        <f t="shared" ca="1" si="67"/>
        <v>0</v>
      </c>
      <c r="AH37" s="53">
        <f t="shared" ca="1" si="67"/>
        <v>0</v>
      </c>
      <c r="AI37" s="53">
        <f t="shared" ca="1" si="67"/>
        <v>0</v>
      </c>
      <c r="AJ37" s="53">
        <f t="shared" ca="1" si="67"/>
        <v>0</v>
      </c>
      <c r="AK37" s="53">
        <f t="shared" ca="1" si="67"/>
        <v>0</v>
      </c>
      <c r="AL37" s="53">
        <f t="shared" ca="1" si="67"/>
        <v>0</v>
      </c>
      <c r="AM37" s="53">
        <f t="shared" ca="1" si="67"/>
        <v>0</v>
      </c>
      <c r="AN37" s="53">
        <f t="shared" ca="1" si="67"/>
        <v>0</v>
      </c>
      <c r="AO37" s="53">
        <f t="shared" ca="1" si="67"/>
        <v>0</v>
      </c>
      <c r="AP37" s="56">
        <f ca="1">MAX(D37,W37)</f>
        <v>0</v>
      </c>
      <c r="AQ37" s="44" t="str">
        <f>'PLANTILLA V6'!$D78</f>
        <v>juego</v>
      </c>
    </row>
    <row r="38" spans="1:43" ht="15.75" customHeight="1" x14ac:dyDescent="0.45">
      <c r="A38" s="52" t="str">
        <f>'PLANTILLA V6'!A79</f>
        <v>EE</v>
      </c>
      <c r="B38" s="52" t="str">
        <f>'PLANTILLA V6'!B79</f>
        <v>Juegos de jumpers macho - hembra</v>
      </c>
      <c r="C38" s="45">
        <f>'PLANTILLA V6'!C79</f>
        <v>1</v>
      </c>
      <c r="D38" s="46">
        <f t="shared" ca="1" si="64"/>
        <v>0</v>
      </c>
      <c r="E38" s="42" t="str">
        <f>'PLANTILLA V6'!$D79</f>
        <v>juego</v>
      </c>
      <c r="F38" s="46">
        <f t="shared" ref="F38:V38" ca="1" si="68">IF(OR(F$3="", ISNA(INDEX(INDIRECT(RIGHT(F$2,LEN(F$2)-4)&amp;"!$J:$J"),MATCH($B38,INDIRECT(RIGHT(F$2,LEN(F$2)-4)&amp;"!$B:$B"),0),1)),ISERR(INDEX(INDIRECT(RIGHT(F$2,LEN(F$2)-4)&amp;"!$J:$J"),MATCH($B38,INDIRECT(RIGHT(F$2,LEN(F$2)-4)&amp;"!$B:$B"),0),1))),0,INDEX(INDIRECT(RIGHT(F$2,LEN(F$2)-4)&amp;"!$J:$J"),MATCH($B38,INDIRECT(RIGHT(F$2,LEN(F$2)-4)&amp;"!$B:$B"),0),1))</f>
        <v>0</v>
      </c>
      <c r="G38" s="46">
        <f t="shared" ca="1" si="68"/>
        <v>0</v>
      </c>
      <c r="H38" s="46">
        <f t="shared" ca="1" si="68"/>
        <v>0</v>
      </c>
      <c r="I38" s="46">
        <f t="shared" ca="1" si="68"/>
        <v>0</v>
      </c>
      <c r="J38" s="46">
        <f t="shared" ca="1" si="68"/>
        <v>0</v>
      </c>
      <c r="K38" s="46">
        <f t="shared" ca="1" si="68"/>
        <v>0</v>
      </c>
      <c r="L38" s="46">
        <f t="shared" ca="1" si="68"/>
        <v>0</v>
      </c>
      <c r="M38" s="46">
        <f t="shared" ca="1" si="68"/>
        <v>0</v>
      </c>
      <c r="N38" s="46">
        <f t="shared" ca="1" si="68"/>
        <v>0</v>
      </c>
      <c r="O38" s="46">
        <f t="shared" ca="1" si="68"/>
        <v>0</v>
      </c>
      <c r="P38" s="46">
        <f t="shared" ca="1" si="68"/>
        <v>0</v>
      </c>
      <c r="Q38" s="46">
        <f t="shared" ca="1" si="68"/>
        <v>0</v>
      </c>
      <c r="R38" s="46">
        <f t="shared" ca="1" si="68"/>
        <v>0</v>
      </c>
      <c r="S38" s="46">
        <f t="shared" ca="1" si="68"/>
        <v>0</v>
      </c>
      <c r="T38" s="46">
        <f t="shared" ca="1" si="68"/>
        <v>0</v>
      </c>
      <c r="U38" s="46">
        <f t="shared" ca="1" si="68"/>
        <v>0</v>
      </c>
      <c r="V38" s="46">
        <f t="shared" ca="1" si="68"/>
        <v>0</v>
      </c>
      <c r="W38" s="189">
        <f t="shared" ca="1" si="66"/>
        <v>0</v>
      </c>
      <c r="X38" s="195" t="str">
        <f>'PLANTILLA V6'!$D79</f>
        <v>juego</v>
      </c>
      <c r="Y38" s="53">
        <f t="shared" ref="Y38:AO38" ca="1" si="69">IF(OR(Y$3="",ISNA(INDEX(INDIRECT(RIGHT(Y$2,LEN(Y$2)-4)&amp;"!$J:$J"),MATCH($B38,INDIRECT(RIGHT(Y$2,LEN(Y$2)-4)&amp;"!$B:$B"),0),1)), ISERR(INDEX(INDIRECT(RIGHT(Y$2,LEN(Y$2)-4)&amp;"!$J:$J"),MATCH($B38,INDIRECT(RIGHT(Y$2,LEN(Y$2)-4)&amp;"!$B:$B"),0),1))),0,INDEX(INDIRECT(RIGHT(Y$2,LEN(Y$2)-4)&amp;"!$J:$J"),MATCH($B38,INDIRECT(RIGHT(Y$2,LEN(Y$2)-4)&amp;"!$B:$B"),0),1))</f>
        <v>0</v>
      </c>
      <c r="Z38" s="53">
        <f t="shared" ca="1" si="69"/>
        <v>0</v>
      </c>
      <c r="AA38" s="53">
        <f t="shared" ca="1" si="69"/>
        <v>0</v>
      </c>
      <c r="AB38" s="53">
        <f t="shared" ca="1" si="69"/>
        <v>0</v>
      </c>
      <c r="AC38" s="53">
        <f t="shared" ca="1" si="69"/>
        <v>0</v>
      </c>
      <c r="AD38" s="53">
        <f t="shared" ca="1" si="69"/>
        <v>0</v>
      </c>
      <c r="AE38" s="53">
        <f t="shared" ca="1" si="69"/>
        <v>0</v>
      </c>
      <c r="AF38" s="53">
        <f t="shared" ca="1" si="69"/>
        <v>0</v>
      </c>
      <c r="AG38" s="53">
        <f t="shared" ca="1" si="69"/>
        <v>0</v>
      </c>
      <c r="AH38" s="53">
        <f t="shared" ca="1" si="69"/>
        <v>0</v>
      </c>
      <c r="AI38" s="53">
        <f t="shared" ca="1" si="69"/>
        <v>0</v>
      </c>
      <c r="AJ38" s="53">
        <f t="shared" ca="1" si="69"/>
        <v>0</v>
      </c>
      <c r="AK38" s="53">
        <f t="shared" ca="1" si="69"/>
        <v>0</v>
      </c>
      <c r="AL38" s="53">
        <f t="shared" ca="1" si="69"/>
        <v>0</v>
      </c>
      <c r="AM38" s="53">
        <f t="shared" ca="1" si="69"/>
        <v>0</v>
      </c>
      <c r="AN38" s="53">
        <f t="shared" ca="1" si="69"/>
        <v>0</v>
      </c>
      <c r="AO38" s="53">
        <f t="shared" ca="1" si="69"/>
        <v>0</v>
      </c>
      <c r="AP38" s="53">
        <f ca="1">MAX(D38,W38)</f>
        <v>0</v>
      </c>
      <c r="AQ38" s="48" t="str">
        <f>'PLANTILLA V6'!$D79</f>
        <v>juego</v>
      </c>
    </row>
    <row r="39" spans="1:43" ht="15.75" customHeight="1" x14ac:dyDescent="0.45">
      <c r="A39" s="55" t="str">
        <f>'PLANTILLA V6'!A80</f>
        <v>EE</v>
      </c>
      <c r="B39" s="55" t="str">
        <f>'PLANTILLA V6'!B80</f>
        <v xml:space="preserve">Juegos de jumpers macho - macho </v>
      </c>
      <c r="C39" s="49">
        <f>'PLANTILLA V6'!C80</f>
        <v>1</v>
      </c>
      <c r="D39" s="46">
        <f t="shared" ca="1" si="64"/>
        <v>0</v>
      </c>
      <c r="E39" s="42" t="str">
        <f>'PLANTILLA V6'!$D80</f>
        <v>juego</v>
      </c>
      <c r="F39" s="46">
        <f t="shared" ref="F39:V39" ca="1" si="70">IF(OR(F$3="", ISNA(INDEX(INDIRECT(RIGHT(F$2,LEN(F$2)-4)&amp;"!$J:$J"),MATCH($B39,INDIRECT(RIGHT(F$2,LEN(F$2)-4)&amp;"!$B:$B"),0),1)),ISERR(INDEX(INDIRECT(RIGHT(F$2,LEN(F$2)-4)&amp;"!$J:$J"),MATCH($B39,INDIRECT(RIGHT(F$2,LEN(F$2)-4)&amp;"!$B:$B"),0),1))),0,INDEX(INDIRECT(RIGHT(F$2,LEN(F$2)-4)&amp;"!$J:$J"),MATCH($B39,INDIRECT(RIGHT(F$2,LEN(F$2)-4)&amp;"!$B:$B"),0),1))</f>
        <v>0</v>
      </c>
      <c r="G39" s="46">
        <f t="shared" ca="1" si="70"/>
        <v>0</v>
      </c>
      <c r="H39" s="46">
        <f t="shared" ca="1" si="70"/>
        <v>0</v>
      </c>
      <c r="I39" s="46">
        <f t="shared" ca="1" si="70"/>
        <v>0</v>
      </c>
      <c r="J39" s="46">
        <f t="shared" ca="1" si="70"/>
        <v>0</v>
      </c>
      <c r="K39" s="46">
        <f t="shared" ca="1" si="70"/>
        <v>0</v>
      </c>
      <c r="L39" s="46">
        <f t="shared" ca="1" si="70"/>
        <v>0</v>
      </c>
      <c r="M39" s="46">
        <f t="shared" ca="1" si="70"/>
        <v>0</v>
      </c>
      <c r="N39" s="46">
        <f t="shared" ca="1" si="70"/>
        <v>0</v>
      </c>
      <c r="O39" s="46">
        <f t="shared" ca="1" si="70"/>
        <v>0</v>
      </c>
      <c r="P39" s="46">
        <f t="shared" ca="1" si="70"/>
        <v>0</v>
      </c>
      <c r="Q39" s="46">
        <f t="shared" ca="1" si="70"/>
        <v>0</v>
      </c>
      <c r="R39" s="46">
        <f t="shared" ca="1" si="70"/>
        <v>0</v>
      </c>
      <c r="S39" s="46">
        <f t="shared" ca="1" si="70"/>
        <v>0</v>
      </c>
      <c r="T39" s="46">
        <f t="shared" ca="1" si="70"/>
        <v>0</v>
      </c>
      <c r="U39" s="46">
        <f t="shared" ca="1" si="70"/>
        <v>0</v>
      </c>
      <c r="V39" s="46">
        <f t="shared" ca="1" si="70"/>
        <v>0</v>
      </c>
      <c r="W39" s="189">
        <f t="shared" ca="1" si="66"/>
        <v>0</v>
      </c>
      <c r="X39" s="195" t="str">
        <f>'PLANTILLA V6'!$D80</f>
        <v>juego</v>
      </c>
      <c r="Y39" s="53">
        <f t="shared" ref="Y39:AO39" ca="1" si="71">IF(OR(Y$3="",ISNA(INDEX(INDIRECT(RIGHT(Y$2,LEN(Y$2)-4)&amp;"!$J:$J"),MATCH($B39,INDIRECT(RIGHT(Y$2,LEN(Y$2)-4)&amp;"!$B:$B"),0),1)), ISERR(INDEX(INDIRECT(RIGHT(Y$2,LEN(Y$2)-4)&amp;"!$J:$J"),MATCH($B39,INDIRECT(RIGHT(Y$2,LEN(Y$2)-4)&amp;"!$B:$B"),0),1))),0,INDEX(INDIRECT(RIGHT(Y$2,LEN(Y$2)-4)&amp;"!$J:$J"),MATCH($B39,INDIRECT(RIGHT(Y$2,LEN(Y$2)-4)&amp;"!$B:$B"),0),1))</f>
        <v>0</v>
      </c>
      <c r="Z39" s="53">
        <f t="shared" ca="1" si="71"/>
        <v>0</v>
      </c>
      <c r="AA39" s="53">
        <f t="shared" ca="1" si="71"/>
        <v>0</v>
      </c>
      <c r="AB39" s="53">
        <f t="shared" ca="1" si="71"/>
        <v>0</v>
      </c>
      <c r="AC39" s="53">
        <f t="shared" ca="1" si="71"/>
        <v>0</v>
      </c>
      <c r="AD39" s="53">
        <f t="shared" ca="1" si="71"/>
        <v>0</v>
      </c>
      <c r="AE39" s="53">
        <f t="shared" ca="1" si="71"/>
        <v>0</v>
      </c>
      <c r="AF39" s="53">
        <f t="shared" ca="1" si="71"/>
        <v>0</v>
      </c>
      <c r="AG39" s="53">
        <f t="shared" ca="1" si="71"/>
        <v>0</v>
      </c>
      <c r="AH39" s="53">
        <f t="shared" ca="1" si="71"/>
        <v>0</v>
      </c>
      <c r="AI39" s="53">
        <f t="shared" ca="1" si="71"/>
        <v>0</v>
      </c>
      <c r="AJ39" s="53">
        <f t="shared" ca="1" si="71"/>
        <v>0</v>
      </c>
      <c r="AK39" s="53">
        <f t="shared" ca="1" si="71"/>
        <v>0</v>
      </c>
      <c r="AL39" s="53">
        <f t="shared" ca="1" si="71"/>
        <v>0</v>
      </c>
      <c r="AM39" s="53">
        <f t="shared" ca="1" si="71"/>
        <v>0</v>
      </c>
      <c r="AN39" s="53">
        <f t="shared" ca="1" si="71"/>
        <v>0</v>
      </c>
      <c r="AO39" s="53">
        <f t="shared" ca="1" si="71"/>
        <v>0</v>
      </c>
      <c r="AP39" s="56">
        <f ca="1">MAX(D39,W39)</f>
        <v>0</v>
      </c>
      <c r="AQ39" s="44" t="str">
        <f>'PLANTILLA V6'!$D80</f>
        <v>juego</v>
      </c>
    </row>
    <row r="40" spans="1:43" ht="15.75" customHeight="1" x14ac:dyDescent="0.45">
      <c r="A40" s="52" t="str">
        <f>'PLANTILLA V6'!A81</f>
        <v>EE</v>
      </c>
      <c r="B40" s="52" t="str">
        <f>'PLANTILLA V6'!B81</f>
        <v>Juegos de jumpers hembra - hembra</v>
      </c>
      <c r="C40" s="45">
        <f>'PLANTILLA V6'!C81</f>
        <v>1</v>
      </c>
      <c r="D40" s="46">
        <f t="shared" ca="1" si="64"/>
        <v>0</v>
      </c>
      <c r="E40" s="42" t="str">
        <f>'PLANTILLA V6'!$D81</f>
        <v>juego</v>
      </c>
      <c r="F40" s="46">
        <f t="shared" ref="F40:V40" ca="1" si="72">IF(OR(F$3="", ISNA(INDEX(INDIRECT(RIGHT(F$2,LEN(F$2)-4)&amp;"!$J:$J"),MATCH($B40,INDIRECT(RIGHT(F$2,LEN(F$2)-4)&amp;"!$B:$B"),0),1)),ISERR(INDEX(INDIRECT(RIGHT(F$2,LEN(F$2)-4)&amp;"!$J:$J"),MATCH($B40,INDIRECT(RIGHT(F$2,LEN(F$2)-4)&amp;"!$B:$B"),0),1))),0,INDEX(INDIRECT(RIGHT(F$2,LEN(F$2)-4)&amp;"!$J:$J"),MATCH($B40,INDIRECT(RIGHT(F$2,LEN(F$2)-4)&amp;"!$B:$B"),0),1))</f>
        <v>0</v>
      </c>
      <c r="G40" s="46">
        <f t="shared" ca="1" si="72"/>
        <v>0</v>
      </c>
      <c r="H40" s="46">
        <f t="shared" ca="1" si="72"/>
        <v>0</v>
      </c>
      <c r="I40" s="46">
        <f t="shared" ca="1" si="72"/>
        <v>0</v>
      </c>
      <c r="J40" s="46">
        <f t="shared" ca="1" si="72"/>
        <v>0</v>
      </c>
      <c r="K40" s="46">
        <f t="shared" ca="1" si="72"/>
        <v>0</v>
      </c>
      <c r="L40" s="46">
        <f t="shared" ca="1" si="72"/>
        <v>0</v>
      </c>
      <c r="M40" s="46">
        <f t="shared" ca="1" si="72"/>
        <v>0</v>
      </c>
      <c r="N40" s="46">
        <f t="shared" ca="1" si="72"/>
        <v>0</v>
      </c>
      <c r="O40" s="46">
        <f t="shared" ca="1" si="72"/>
        <v>0</v>
      </c>
      <c r="P40" s="46">
        <f t="shared" ca="1" si="72"/>
        <v>0</v>
      </c>
      <c r="Q40" s="46">
        <f t="shared" ca="1" si="72"/>
        <v>0</v>
      </c>
      <c r="R40" s="46">
        <f t="shared" ca="1" si="72"/>
        <v>0</v>
      </c>
      <c r="S40" s="46">
        <f t="shared" ca="1" si="72"/>
        <v>0</v>
      </c>
      <c r="T40" s="46">
        <f t="shared" ca="1" si="72"/>
        <v>0</v>
      </c>
      <c r="U40" s="46">
        <f t="shared" ca="1" si="72"/>
        <v>0</v>
      </c>
      <c r="V40" s="46">
        <f t="shared" ca="1" si="72"/>
        <v>0</v>
      </c>
      <c r="W40" s="189">
        <f t="shared" ca="1" si="66"/>
        <v>0</v>
      </c>
      <c r="X40" s="195" t="str">
        <f>'PLANTILLA V6'!$D81</f>
        <v>juego</v>
      </c>
      <c r="Y40" s="53">
        <f t="shared" ref="Y40:AO40" ca="1" si="73">IF(OR(Y$3="",ISNA(INDEX(INDIRECT(RIGHT(Y$2,LEN(Y$2)-4)&amp;"!$J:$J"),MATCH($B40,INDIRECT(RIGHT(Y$2,LEN(Y$2)-4)&amp;"!$B:$B"),0),1)), ISERR(INDEX(INDIRECT(RIGHT(Y$2,LEN(Y$2)-4)&amp;"!$J:$J"),MATCH($B40,INDIRECT(RIGHT(Y$2,LEN(Y$2)-4)&amp;"!$B:$B"),0),1))),0,INDEX(INDIRECT(RIGHT(Y$2,LEN(Y$2)-4)&amp;"!$J:$J"),MATCH($B40,INDIRECT(RIGHT(Y$2,LEN(Y$2)-4)&amp;"!$B:$B"),0),1))</f>
        <v>0</v>
      </c>
      <c r="Z40" s="53">
        <f t="shared" ca="1" si="73"/>
        <v>0</v>
      </c>
      <c r="AA40" s="53">
        <f t="shared" ca="1" si="73"/>
        <v>0</v>
      </c>
      <c r="AB40" s="53">
        <f t="shared" ca="1" si="73"/>
        <v>0</v>
      </c>
      <c r="AC40" s="53">
        <f t="shared" ca="1" si="73"/>
        <v>0</v>
      </c>
      <c r="AD40" s="53">
        <f t="shared" ca="1" si="73"/>
        <v>0</v>
      </c>
      <c r="AE40" s="53">
        <f t="shared" ca="1" si="73"/>
        <v>0</v>
      </c>
      <c r="AF40" s="53">
        <f t="shared" ca="1" si="73"/>
        <v>0</v>
      </c>
      <c r="AG40" s="53">
        <f t="shared" ca="1" si="73"/>
        <v>0</v>
      </c>
      <c r="AH40" s="53">
        <f t="shared" ca="1" si="73"/>
        <v>0</v>
      </c>
      <c r="AI40" s="53">
        <f t="shared" ca="1" si="73"/>
        <v>0</v>
      </c>
      <c r="AJ40" s="53">
        <f t="shared" ca="1" si="73"/>
        <v>0</v>
      </c>
      <c r="AK40" s="53">
        <f t="shared" ca="1" si="73"/>
        <v>0</v>
      </c>
      <c r="AL40" s="53">
        <f t="shared" ca="1" si="73"/>
        <v>0</v>
      </c>
      <c r="AM40" s="53">
        <f t="shared" ca="1" si="73"/>
        <v>0</v>
      </c>
      <c r="AN40" s="53">
        <f t="shared" ca="1" si="73"/>
        <v>0</v>
      </c>
      <c r="AO40" s="53">
        <f t="shared" ca="1" si="73"/>
        <v>0</v>
      </c>
      <c r="AP40" s="53">
        <f ca="1">MAX(D40,W40)</f>
        <v>0</v>
      </c>
      <c r="AQ40" s="48" t="str">
        <f>'PLANTILLA V6'!$D81</f>
        <v>juego</v>
      </c>
    </row>
    <row r="41" spans="1:43" ht="15.75" customHeight="1" x14ac:dyDescent="0.45">
      <c r="A41" s="55" t="str">
        <f>'PLANTILLA V6'!A82</f>
        <v>EE</v>
      </c>
      <c r="B41" s="55" t="str">
        <f>'PLANTILLA V6'!B82</f>
        <v>Motor DC de 3V</v>
      </c>
      <c r="C41" s="49">
        <f>'PLANTILLA V6'!C82</f>
        <v>1</v>
      </c>
      <c r="D41" s="46">
        <f t="shared" ca="1" si="64"/>
        <v>0</v>
      </c>
      <c r="E41" s="42" t="str">
        <f>'PLANTILLA V6'!$D82</f>
        <v>pza</v>
      </c>
      <c r="F41" s="46">
        <f t="shared" ref="F41:V41" ca="1" si="74">IF(OR(F$3="", ISNA(INDEX(INDIRECT(RIGHT(F$2,LEN(F$2)-4)&amp;"!$J:$J"),MATCH($B41,INDIRECT(RIGHT(F$2,LEN(F$2)-4)&amp;"!$B:$B"),0),1)),ISERR(INDEX(INDIRECT(RIGHT(F$2,LEN(F$2)-4)&amp;"!$J:$J"),MATCH($B41,INDIRECT(RIGHT(F$2,LEN(F$2)-4)&amp;"!$B:$B"),0),1))),0,INDEX(INDIRECT(RIGHT(F$2,LEN(F$2)-4)&amp;"!$J:$J"),MATCH($B41,INDIRECT(RIGHT(F$2,LEN(F$2)-4)&amp;"!$B:$B"),0),1))</f>
        <v>0</v>
      </c>
      <c r="G41" s="46">
        <f t="shared" ca="1" si="74"/>
        <v>0</v>
      </c>
      <c r="H41" s="46">
        <f t="shared" ca="1" si="74"/>
        <v>0</v>
      </c>
      <c r="I41" s="46">
        <f t="shared" ca="1" si="74"/>
        <v>0</v>
      </c>
      <c r="J41" s="46">
        <f t="shared" ca="1" si="74"/>
        <v>0</v>
      </c>
      <c r="K41" s="46">
        <f t="shared" ca="1" si="74"/>
        <v>0</v>
      </c>
      <c r="L41" s="46">
        <f t="shared" ca="1" si="74"/>
        <v>0</v>
      </c>
      <c r="M41" s="46">
        <f t="shared" ca="1" si="74"/>
        <v>0</v>
      </c>
      <c r="N41" s="46">
        <f t="shared" ca="1" si="74"/>
        <v>0</v>
      </c>
      <c r="O41" s="46">
        <f t="shared" ca="1" si="74"/>
        <v>0</v>
      </c>
      <c r="P41" s="46">
        <f t="shared" ca="1" si="74"/>
        <v>0</v>
      </c>
      <c r="Q41" s="46">
        <f t="shared" ca="1" si="74"/>
        <v>0</v>
      </c>
      <c r="R41" s="46">
        <f t="shared" ca="1" si="74"/>
        <v>0</v>
      </c>
      <c r="S41" s="46">
        <f t="shared" ca="1" si="74"/>
        <v>0</v>
      </c>
      <c r="T41" s="46">
        <f t="shared" ca="1" si="74"/>
        <v>0</v>
      </c>
      <c r="U41" s="46">
        <f t="shared" ca="1" si="74"/>
        <v>0</v>
      </c>
      <c r="V41" s="46">
        <f t="shared" ca="1" si="74"/>
        <v>0</v>
      </c>
      <c r="W41" s="189">
        <f t="shared" ca="1" si="66"/>
        <v>0</v>
      </c>
      <c r="X41" s="195" t="str">
        <f>'PLANTILLA V6'!$D82</f>
        <v>pza</v>
      </c>
      <c r="Y41" s="53">
        <f t="shared" ref="Y41:AO41" ca="1" si="75">IF(OR(Y$3="",ISNA(INDEX(INDIRECT(RIGHT(Y$2,LEN(Y$2)-4)&amp;"!$J:$J"),MATCH($B41,INDIRECT(RIGHT(Y$2,LEN(Y$2)-4)&amp;"!$B:$B"),0),1)), ISERR(INDEX(INDIRECT(RIGHT(Y$2,LEN(Y$2)-4)&amp;"!$J:$J"),MATCH($B41,INDIRECT(RIGHT(Y$2,LEN(Y$2)-4)&amp;"!$B:$B"),0),1))),0,INDEX(INDIRECT(RIGHT(Y$2,LEN(Y$2)-4)&amp;"!$J:$J"),MATCH($B41,INDIRECT(RIGHT(Y$2,LEN(Y$2)-4)&amp;"!$B:$B"),0),1))</f>
        <v>0</v>
      </c>
      <c r="Z41" s="53">
        <f t="shared" ca="1" si="75"/>
        <v>0</v>
      </c>
      <c r="AA41" s="53">
        <f t="shared" ca="1" si="75"/>
        <v>0</v>
      </c>
      <c r="AB41" s="53">
        <f t="shared" ca="1" si="75"/>
        <v>0</v>
      </c>
      <c r="AC41" s="53">
        <f t="shared" ca="1" si="75"/>
        <v>0</v>
      </c>
      <c r="AD41" s="53">
        <f t="shared" ca="1" si="75"/>
        <v>0</v>
      </c>
      <c r="AE41" s="53">
        <f t="shared" ca="1" si="75"/>
        <v>0</v>
      </c>
      <c r="AF41" s="53">
        <f t="shared" ca="1" si="75"/>
        <v>0</v>
      </c>
      <c r="AG41" s="53">
        <f t="shared" ca="1" si="75"/>
        <v>0</v>
      </c>
      <c r="AH41" s="53">
        <f t="shared" ca="1" si="75"/>
        <v>0</v>
      </c>
      <c r="AI41" s="53">
        <f t="shared" ca="1" si="75"/>
        <v>0</v>
      </c>
      <c r="AJ41" s="53">
        <f t="shared" ca="1" si="75"/>
        <v>0</v>
      </c>
      <c r="AK41" s="53">
        <f t="shared" ca="1" si="75"/>
        <v>0</v>
      </c>
      <c r="AL41" s="53">
        <f t="shared" ca="1" si="75"/>
        <v>0</v>
      </c>
      <c r="AM41" s="53">
        <f t="shared" ca="1" si="75"/>
        <v>0</v>
      </c>
      <c r="AN41" s="53">
        <f t="shared" ca="1" si="75"/>
        <v>0</v>
      </c>
      <c r="AO41" s="53">
        <f t="shared" ca="1" si="75"/>
        <v>0</v>
      </c>
      <c r="AP41" s="56">
        <f ca="1">MAX(D41,W41)</f>
        <v>0</v>
      </c>
      <c r="AQ41" s="44" t="str">
        <f>'PLANTILLA V6'!$D82</f>
        <v>pza</v>
      </c>
    </row>
    <row r="42" spans="1:43" ht="15.75" customHeight="1" x14ac:dyDescent="0.45">
      <c r="A42" s="52" t="str">
        <f>'PLANTILLA V6'!A83</f>
        <v>EE</v>
      </c>
      <c r="B42" s="52" t="str">
        <f>'PLANTILLA V6'!B83</f>
        <v>Motor DC de 5V</v>
      </c>
      <c r="C42" s="45">
        <f>'PLANTILLA V6'!C83</f>
        <v>1</v>
      </c>
      <c r="D42" s="46">
        <f t="shared" ca="1" si="64"/>
        <v>0</v>
      </c>
      <c r="E42" s="42" t="str">
        <f>'PLANTILLA V6'!$D83</f>
        <v>pza</v>
      </c>
      <c r="F42" s="46">
        <f t="shared" ref="F42:V42" ca="1" si="76">IF(OR(F$3="", ISNA(INDEX(INDIRECT(RIGHT(F$2,LEN(F$2)-4)&amp;"!$J:$J"),MATCH($B42,INDIRECT(RIGHT(F$2,LEN(F$2)-4)&amp;"!$B:$B"),0),1)),ISERR(INDEX(INDIRECT(RIGHT(F$2,LEN(F$2)-4)&amp;"!$J:$J"),MATCH($B42,INDIRECT(RIGHT(F$2,LEN(F$2)-4)&amp;"!$B:$B"),0),1))),0,INDEX(INDIRECT(RIGHT(F$2,LEN(F$2)-4)&amp;"!$J:$J"),MATCH($B42,INDIRECT(RIGHT(F$2,LEN(F$2)-4)&amp;"!$B:$B"),0),1))</f>
        <v>0</v>
      </c>
      <c r="G42" s="46">
        <f t="shared" ca="1" si="76"/>
        <v>0</v>
      </c>
      <c r="H42" s="46">
        <f t="shared" ca="1" si="76"/>
        <v>0</v>
      </c>
      <c r="I42" s="46">
        <f t="shared" ca="1" si="76"/>
        <v>0</v>
      </c>
      <c r="J42" s="46">
        <f t="shared" ca="1" si="76"/>
        <v>0</v>
      </c>
      <c r="K42" s="46">
        <f t="shared" ca="1" si="76"/>
        <v>0</v>
      </c>
      <c r="L42" s="46">
        <f t="shared" ca="1" si="76"/>
        <v>0</v>
      </c>
      <c r="M42" s="46">
        <f t="shared" ca="1" si="76"/>
        <v>0</v>
      </c>
      <c r="N42" s="46">
        <f t="shared" ca="1" si="76"/>
        <v>0</v>
      </c>
      <c r="O42" s="46">
        <f t="shared" ca="1" si="76"/>
        <v>0</v>
      </c>
      <c r="P42" s="46">
        <f t="shared" ca="1" si="76"/>
        <v>0</v>
      </c>
      <c r="Q42" s="46">
        <f t="shared" ca="1" si="76"/>
        <v>0</v>
      </c>
      <c r="R42" s="46">
        <f t="shared" ca="1" si="76"/>
        <v>0</v>
      </c>
      <c r="S42" s="46">
        <f t="shared" ca="1" si="76"/>
        <v>0</v>
      </c>
      <c r="T42" s="46">
        <f t="shared" ca="1" si="76"/>
        <v>0</v>
      </c>
      <c r="U42" s="46">
        <f t="shared" ca="1" si="76"/>
        <v>0</v>
      </c>
      <c r="V42" s="46">
        <f t="shared" ca="1" si="76"/>
        <v>0</v>
      </c>
      <c r="W42" s="189">
        <f t="shared" ca="1" si="66"/>
        <v>0</v>
      </c>
      <c r="X42" s="195" t="str">
        <f>'PLANTILLA V6'!$D83</f>
        <v>pza</v>
      </c>
      <c r="Y42" s="53">
        <f t="shared" ref="Y42:AO42" ca="1" si="77">IF(OR(Y$3="",ISNA(INDEX(INDIRECT(RIGHT(Y$2,LEN(Y$2)-4)&amp;"!$J:$J"),MATCH($B42,INDIRECT(RIGHT(Y$2,LEN(Y$2)-4)&amp;"!$B:$B"),0),1)), ISERR(INDEX(INDIRECT(RIGHT(Y$2,LEN(Y$2)-4)&amp;"!$J:$J"),MATCH($B42,INDIRECT(RIGHT(Y$2,LEN(Y$2)-4)&amp;"!$B:$B"),0),1))),0,INDEX(INDIRECT(RIGHT(Y$2,LEN(Y$2)-4)&amp;"!$J:$J"),MATCH($B42,INDIRECT(RIGHT(Y$2,LEN(Y$2)-4)&amp;"!$B:$B"),0),1))</f>
        <v>0</v>
      </c>
      <c r="Z42" s="53">
        <f t="shared" ca="1" si="77"/>
        <v>0</v>
      </c>
      <c r="AA42" s="53">
        <f t="shared" ca="1" si="77"/>
        <v>0</v>
      </c>
      <c r="AB42" s="53">
        <f t="shared" ca="1" si="77"/>
        <v>0</v>
      </c>
      <c r="AC42" s="53">
        <f t="shared" ca="1" si="77"/>
        <v>0</v>
      </c>
      <c r="AD42" s="53">
        <f t="shared" ca="1" si="77"/>
        <v>0</v>
      </c>
      <c r="AE42" s="53">
        <f t="shared" ca="1" si="77"/>
        <v>0</v>
      </c>
      <c r="AF42" s="53">
        <f t="shared" ca="1" si="77"/>
        <v>0</v>
      </c>
      <c r="AG42" s="53">
        <f t="shared" ca="1" si="77"/>
        <v>0</v>
      </c>
      <c r="AH42" s="53">
        <f t="shared" ca="1" si="77"/>
        <v>0</v>
      </c>
      <c r="AI42" s="53">
        <f t="shared" ca="1" si="77"/>
        <v>0</v>
      </c>
      <c r="AJ42" s="53">
        <f t="shared" ca="1" si="77"/>
        <v>0</v>
      </c>
      <c r="AK42" s="53">
        <f t="shared" ca="1" si="77"/>
        <v>0</v>
      </c>
      <c r="AL42" s="53">
        <f t="shared" ca="1" si="77"/>
        <v>0</v>
      </c>
      <c r="AM42" s="53">
        <f t="shared" ca="1" si="77"/>
        <v>0</v>
      </c>
      <c r="AN42" s="53">
        <f t="shared" ca="1" si="77"/>
        <v>0</v>
      </c>
      <c r="AO42" s="53">
        <f t="shared" ca="1" si="77"/>
        <v>0</v>
      </c>
      <c r="AP42" s="53">
        <f ca="1">MAX(D42,W42)</f>
        <v>0</v>
      </c>
      <c r="AQ42" s="48" t="str">
        <f>'PLANTILLA V6'!$D83</f>
        <v>pza</v>
      </c>
    </row>
    <row r="43" spans="1:43" ht="15.75" customHeight="1" x14ac:dyDescent="0.45">
      <c r="A43" s="55" t="str">
        <f>'PLANTILLA V6'!A84</f>
        <v>EE</v>
      </c>
      <c r="B43" s="55" t="str">
        <f>'PLANTILLA V6'!B84</f>
        <v>Protoboard de 830 puntos</v>
      </c>
      <c r="C43" s="49">
        <f>'PLANTILLA V6'!C84</f>
        <v>1</v>
      </c>
      <c r="D43" s="46">
        <f t="shared" ca="1" si="64"/>
        <v>0</v>
      </c>
      <c r="E43" s="42" t="str">
        <f>'PLANTILLA V6'!$D84</f>
        <v>pza</v>
      </c>
      <c r="F43" s="46">
        <f t="shared" ref="F43:V43" ca="1" si="78">IF(OR(F$3="", ISNA(INDEX(INDIRECT(RIGHT(F$2,LEN(F$2)-4)&amp;"!$J:$J"),MATCH($B43,INDIRECT(RIGHT(F$2,LEN(F$2)-4)&amp;"!$B:$B"),0),1)),ISERR(INDEX(INDIRECT(RIGHT(F$2,LEN(F$2)-4)&amp;"!$J:$J"),MATCH($B43,INDIRECT(RIGHT(F$2,LEN(F$2)-4)&amp;"!$B:$B"),0),1))),0,INDEX(INDIRECT(RIGHT(F$2,LEN(F$2)-4)&amp;"!$J:$J"),MATCH($B43,INDIRECT(RIGHT(F$2,LEN(F$2)-4)&amp;"!$B:$B"),0),1))</f>
        <v>0</v>
      </c>
      <c r="G43" s="46">
        <f t="shared" ca="1" si="78"/>
        <v>0</v>
      </c>
      <c r="H43" s="46">
        <f t="shared" ca="1" si="78"/>
        <v>0</v>
      </c>
      <c r="I43" s="46">
        <f t="shared" ca="1" si="78"/>
        <v>0</v>
      </c>
      <c r="J43" s="46">
        <f t="shared" ca="1" si="78"/>
        <v>0</v>
      </c>
      <c r="K43" s="46">
        <f t="shared" ca="1" si="78"/>
        <v>0</v>
      </c>
      <c r="L43" s="46">
        <f t="shared" ca="1" si="78"/>
        <v>0</v>
      </c>
      <c r="M43" s="46">
        <f t="shared" ca="1" si="78"/>
        <v>0</v>
      </c>
      <c r="N43" s="46">
        <f t="shared" ca="1" si="78"/>
        <v>0</v>
      </c>
      <c r="O43" s="46">
        <f t="shared" ca="1" si="78"/>
        <v>0</v>
      </c>
      <c r="P43" s="46">
        <f t="shared" ca="1" si="78"/>
        <v>0</v>
      </c>
      <c r="Q43" s="46">
        <f t="shared" ca="1" si="78"/>
        <v>0</v>
      </c>
      <c r="R43" s="46">
        <f t="shared" ca="1" si="78"/>
        <v>0</v>
      </c>
      <c r="S43" s="46">
        <f t="shared" ca="1" si="78"/>
        <v>0</v>
      </c>
      <c r="T43" s="46">
        <f t="shared" ca="1" si="78"/>
        <v>0</v>
      </c>
      <c r="U43" s="46">
        <f t="shared" ca="1" si="78"/>
        <v>0</v>
      </c>
      <c r="V43" s="46">
        <f t="shared" ca="1" si="78"/>
        <v>0</v>
      </c>
      <c r="W43" s="189">
        <f t="shared" ca="1" si="66"/>
        <v>0</v>
      </c>
      <c r="X43" s="195" t="str">
        <f>'PLANTILLA V6'!$D84</f>
        <v>pza</v>
      </c>
      <c r="Y43" s="53">
        <f t="shared" ref="Y43:AO43" ca="1" si="79">IF(OR(Y$3="",ISNA(INDEX(INDIRECT(RIGHT(Y$2,LEN(Y$2)-4)&amp;"!$J:$J"),MATCH($B43,INDIRECT(RIGHT(Y$2,LEN(Y$2)-4)&amp;"!$B:$B"),0),1)), ISERR(INDEX(INDIRECT(RIGHT(Y$2,LEN(Y$2)-4)&amp;"!$J:$J"),MATCH($B43,INDIRECT(RIGHT(Y$2,LEN(Y$2)-4)&amp;"!$B:$B"),0),1))),0,INDEX(INDIRECT(RIGHT(Y$2,LEN(Y$2)-4)&amp;"!$J:$J"),MATCH($B43,INDIRECT(RIGHT(Y$2,LEN(Y$2)-4)&amp;"!$B:$B"),0),1))</f>
        <v>0</v>
      </c>
      <c r="Z43" s="53">
        <f t="shared" ca="1" si="79"/>
        <v>0</v>
      </c>
      <c r="AA43" s="53">
        <f t="shared" ca="1" si="79"/>
        <v>0</v>
      </c>
      <c r="AB43" s="53">
        <f t="shared" ca="1" si="79"/>
        <v>0</v>
      </c>
      <c r="AC43" s="53">
        <f t="shared" ca="1" si="79"/>
        <v>0</v>
      </c>
      <c r="AD43" s="53">
        <f t="shared" ca="1" si="79"/>
        <v>0</v>
      </c>
      <c r="AE43" s="53">
        <f t="shared" ca="1" si="79"/>
        <v>0</v>
      </c>
      <c r="AF43" s="53">
        <f t="shared" ca="1" si="79"/>
        <v>0</v>
      </c>
      <c r="AG43" s="53">
        <f t="shared" ca="1" si="79"/>
        <v>0</v>
      </c>
      <c r="AH43" s="53">
        <f t="shared" ca="1" si="79"/>
        <v>0</v>
      </c>
      <c r="AI43" s="53">
        <f t="shared" ca="1" si="79"/>
        <v>0</v>
      </c>
      <c r="AJ43" s="53">
        <f t="shared" ca="1" si="79"/>
        <v>0</v>
      </c>
      <c r="AK43" s="53">
        <f t="shared" ca="1" si="79"/>
        <v>0</v>
      </c>
      <c r="AL43" s="53">
        <f t="shared" ca="1" si="79"/>
        <v>0</v>
      </c>
      <c r="AM43" s="53">
        <f t="shared" ca="1" si="79"/>
        <v>0</v>
      </c>
      <c r="AN43" s="53">
        <f t="shared" ca="1" si="79"/>
        <v>0</v>
      </c>
      <c r="AO43" s="53">
        <f t="shared" ca="1" si="79"/>
        <v>0</v>
      </c>
      <c r="AP43" s="56">
        <f ca="1">MAX(D43,W43)</f>
        <v>0</v>
      </c>
      <c r="AQ43" s="44" t="str">
        <f>'PLANTILLA V6'!$D84</f>
        <v>pza</v>
      </c>
    </row>
    <row r="44" spans="1:43" ht="15.75" customHeight="1" x14ac:dyDescent="0.45">
      <c r="A44" s="52" t="str">
        <f>'PLANTILLA V6'!A85</f>
        <v>EE</v>
      </c>
      <c r="B44" s="52" t="str">
        <f>'PLANTILLA V6'!B85</f>
        <v>Led de color blanco</v>
      </c>
      <c r="C44" s="45">
        <f>'PLANTILLA V6'!C85</f>
        <v>1</v>
      </c>
      <c r="D44" s="46">
        <f t="shared" ca="1" si="64"/>
        <v>0</v>
      </c>
      <c r="E44" s="42" t="str">
        <f>'PLANTILLA V6'!$D85</f>
        <v>pza</v>
      </c>
      <c r="F44" s="46">
        <f t="shared" ref="F44:V44" ca="1" si="80">IF(OR(F$3="", ISNA(INDEX(INDIRECT(RIGHT(F$2,LEN(F$2)-4)&amp;"!$J:$J"),MATCH($B44,INDIRECT(RIGHT(F$2,LEN(F$2)-4)&amp;"!$B:$B"),0),1)),ISERR(INDEX(INDIRECT(RIGHT(F$2,LEN(F$2)-4)&amp;"!$J:$J"),MATCH($B44,INDIRECT(RIGHT(F$2,LEN(F$2)-4)&amp;"!$B:$B"),0),1))),0,INDEX(INDIRECT(RIGHT(F$2,LEN(F$2)-4)&amp;"!$J:$J"),MATCH($B44,INDIRECT(RIGHT(F$2,LEN(F$2)-4)&amp;"!$B:$B"),0),1))</f>
        <v>0</v>
      </c>
      <c r="G44" s="46">
        <f t="shared" ca="1" si="80"/>
        <v>0</v>
      </c>
      <c r="H44" s="46">
        <f t="shared" ca="1" si="80"/>
        <v>0</v>
      </c>
      <c r="I44" s="46">
        <f t="shared" ca="1" si="80"/>
        <v>0</v>
      </c>
      <c r="J44" s="46">
        <f t="shared" ca="1" si="80"/>
        <v>0</v>
      </c>
      <c r="K44" s="46">
        <f t="shared" ca="1" si="80"/>
        <v>0</v>
      </c>
      <c r="L44" s="46">
        <f t="shared" ca="1" si="80"/>
        <v>0</v>
      </c>
      <c r="M44" s="46">
        <f t="shared" ca="1" si="80"/>
        <v>0</v>
      </c>
      <c r="N44" s="46">
        <f t="shared" ca="1" si="80"/>
        <v>0</v>
      </c>
      <c r="O44" s="46">
        <f t="shared" ca="1" si="80"/>
        <v>0</v>
      </c>
      <c r="P44" s="46">
        <f t="shared" ca="1" si="80"/>
        <v>0</v>
      </c>
      <c r="Q44" s="46">
        <f t="shared" ca="1" si="80"/>
        <v>0</v>
      </c>
      <c r="R44" s="46">
        <f t="shared" ca="1" si="80"/>
        <v>0</v>
      </c>
      <c r="S44" s="46">
        <f t="shared" ca="1" si="80"/>
        <v>0</v>
      </c>
      <c r="T44" s="46">
        <f t="shared" ca="1" si="80"/>
        <v>0</v>
      </c>
      <c r="U44" s="46">
        <f t="shared" ca="1" si="80"/>
        <v>0</v>
      </c>
      <c r="V44" s="46">
        <f t="shared" ca="1" si="80"/>
        <v>0</v>
      </c>
      <c r="W44" s="189">
        <f t="shared" ca="1" si="66"/>
        <v>0</v>
      </c>
      <c r="X44" s="195" t="str">
        <f>'PLANTILLA V6'!$D85</f>
        <v>pza</v>
      </c>
      <c r="Y44" s="53">
        <f t="shared" ref="Y44:AO44" ca="1" si="81">IF(OR(Y$3="",ISNA(INDEX(INDIRECT(RIGHT(Y$2,LEN(Y$2)-4)&amp;"!$J:$J"),MATCH($B44,INDIRECT(RIGHT(Y$2,LEN(Y$2)-4)&amp;"!$B:$B"),0),1)), ISERR(INDEX(INDIRECT(RIGHT(Y$2,LEN(Y$2)-4)&amp;"!$J:$J"),MATCH($B44,INDIRECT(RIGHT(Y$2,LEN(Y$2)-4)&amp;"!$B:$B"),0),1))),0,INDEX(INDIRECT(RIGHT(Y$2,LEN(Y$2)-4)&amp;"!$J:$J"),MATCH($B44,INDIRECT(RIGHT(Y$2,LEN(Y$2)-4)&amp;"!$B:$B"),0),1))</f>
        <v>0</v>
      </c>
      <c r="Z44" s="53">
        <f t="shared" ca="1" si="81"/>
        <v>0</v>
      </c>
      <c r="AA44" s="53">
        <f t="shared" ca="1" si="81"/>
        <v>0</v>
      </c>
      <c r="AB44" s="53">
        <f t="shared" ca="1" si="81"/>
        <v>0</v>
      </c>
      <c r="AC44" s="53">
        <f t="shared" ca="1" si="81"/>
        <v>0</v>
      </c>
      <c r="AD44" s="53">
        <f t="shared" ca="1" si="81"/>
        <v>0</v>
      </c>
      <c r="AE44" s="53">
        <f t="shared" ca="1" si="81"/>
        <v>0</v>
      </c>
      <c r="AF44" s="53">
        <f t="shared" ca="1" si="81"/>
        <v>0</v>
      </c>
      <c r="AG44" s="53">
        <f t="shared" ca="1" si="81"/>
        <v>0</v>
      </c>
      <c r="AH44" s="53">
        <f t="shared" ca="1" si="81"/>
        <v>0</v>
      </c>
      <c r="AI44" s="53">
        <f t="shared" ca="1" si="81"/>
        <v>0</v>
      </c>
      <c r="AJ44" s="53">
        <f t="shared" ca="1" si="81"/>
        <v>0</v>
      </c>
      <c r="AK44" s="53">
        <f t="shared" ca="1" si="81"/>
        <v>0</v>
      </c>
      <c r="AL44" s="53">
        <f t="shared" ca="1" si="81"/>
        <v>0</v>
      </c>
      <c r="AM44" s="53">
        <f t="shared" ca="1" si="81"/>
        <v>0</v>
      </c>
      <c r="AN44" s="53">
        <f t="shared" ca="1" si="81"/>
        <v>0</v>
      </c>
      <c r="AO44" s="53">
        <f t="shared" ca="1" si="81"/>
        <v>0</v>
      </c>
      <c r="AP44" s="53">
        <f ca="1">MAX(D44,W44)</f>
        <v>0</v>
      </c>
      <c r="AQ44" s="48" t="str">
        <f>'PLANTILLA V6'!$D85</f>
        <v>pza</v>
      </c>
    </row>
    <row r="45" spans="1:43" ht="15.75" customHeight="1" x14ac:dyDescent="0.45">
      <c r="A45" s="55" t="str">
        <f>'PLANTILLA V6'!A86</f>
        <v>EE</v>
      </c>
      <c r="B45" s="55" t="str">
        <f>'PLANTILLA V6'!B86</f>
        <v>Led de color verde</v>
      </c>
      <c r="C45" s="49">
        <f>'PLANTILLA V6'!C86</f>
        <v>1</v>
      </c>
      <c r="D45" s="46">
        <f t="shared" ca="1" si="64"/>
        <v>0</v>
      </c>
      <c r="E45" s="42" t="str">
        <f>'PLANTILLA V6'!$D86</f>
        <v>pza</v>
      </c>
      <c r="F45" s="46">
        <f t="shared" ref="F45:V45" ca="1" si="82">IF(OR(F$3="", ISNA(INDEX(INDIRECT(RIGHT(F$2,LEN(F$2)-4)&amp;"!$J:$J"),MATCH($B45,INDIRECT(RIGHT(F$2,LEN(F$2)-4)&amp;"!$B:$B"),0),1)),ISERR(INDEX(INDIRECT(RIGHT(F$2,LEN(F$2)-4)&amp;"!$J:$J"),MATCH($B45,INDIRECT(RIGHT(F$2,LEN(F$2)-4)&amp;"!$B:$B"),0),1))),0,INDEX(INDIRECT(RIGHT(F$2,LEN(F$2)-4)&amp;"!$J:$J"),MATCH($B45,INDIRECT(RIGHT(F$2,LEN(F$2)-4)&amp;"!$B:$B"),0),1))</f>
        <v>0</v>
      </c>
      <c r="G45" s="46">
        <f t="shared" ca="1" si="82"/>
        <v>0</v>
      </c>
      <c r="H45" s="46">
        <f t="shared" ca="1" si="82"/>
        <v>0</v>
      </c>
      <c r="I45" s="46">
        <f t="shared" ca="1" si="82"/>
        <v>0</v>
      </c>
      <c r="J45" s="46">
        <f t="shared" ca="1" si="82"/>
        <v>0</v>
      </c>
      <c r="K45" s="46">
        <f t="shared" ca="1" si="82"/>
        <v>0</v>
      </c>
      <c r="L45" s="46">
        <f t="shared" ca="1" si="82"/>
        <v>0</v>
      </c>
      <c r="M45" s="46">
        <f t="shared" ca="1" si="82"/>
        <v>0</v>
      </c>
      <c r="N45" s="46">
        <f t="shared" ca="1" si="82"/>
        <v>0</v>
      </c>
      <c r="O45" s="46">
        <f t="shared" ca="1" si="82"/>
        <v>0</v>
      </c>
      <c r="P45" s="46">
        <f t="shared" ca="1" si="82"/>
        <v>0</v>
      </c>
      <c r="Q45" s="46">
        <f t="shared" ca="1" si="82"/>
        <v>0</v>
      </c>
      <c r="R45" s="46">
        <f t="shared" ca="1" si="82"/>
        <v>0</v>
      </c>
      <c r="S45" s="46">
        <f t="shared" ca="1" si="82"/>
        <v>0</v>
      </c>
      <c r="T45" s="46">
        <f t="shared" ca="1" si="82"/>
        <v>0</v>
      </c>
      <c r="U45" s="46">
        <f t="shared" ca="1" si="82"/>
        <v>0</v>
      </c>
      <c r="V45" s="46">
        <f t="shared" ca="1" si="82"/>
        <v>0</v>
      </c>
      <c r="W45" s="189">
        <f t="shared" ca="1" si="66"/>
        <v>0</v>
      </c>
      <c r="X45" s="195" t="str">
        <f>'PLANTILLA V6'!$D86</f>
        <v>pza</v>
      </c>
      <c r="Y45" s="53">
        <f t="shared" ref="Y45:AO45" ca="1" si="83">IF(OR(Y$3="",ISNA(INDEX(INDIRECT(RIGHT(Y$2,LEN(Y$2)-4)&amp;"!$J:$J"),MATCH($B45,INDIRECT(RIGHT(Y$2,LEN(Y$2)-4)&amp;"!$B:$B"),0),1)), ISERR(INDEX(INDIRECT(RIGHT(Y$2,LEN(Y$2)-4)&amp;"!$J:$J"),MATCH($B45,INDIRECT(RIGHT(Y$2,LEN(Y$2)-4)&amp;"!$B:$B"),0),1))),0,INDEX(INDIRECT(RIGHT(Y$2,LEN(Y$2)-4)&amp;"!$J:$J"),MATCH($B45,INDIRECT(RIGHT(Y$2,LEN(Y$2)-4)&amp;"!$B:$B"),0),1))</f>
        <v>0</v>
      </c>
      <c r="Z45" s="53">
        <f t="shared" ca="1" si="83"/>
        <v>0</v>
      </c>
      <c r="AA45" s="53">
        <f t="shared" ca="1" si="83"/>
        <v>0</v>
      </c>
      <c r="AB45" s="53">
        <f t="shared" ca="1" si="83"/>
        <v>0</v>
      </c>
      <c r="AC45" s="53">
        <f t="shared" ca="1" si="83"/>
        <v>0</v>
      </c>
      <c r="AD45" s="53">
        <f t="shared" ca="1" si="83"/>
        <v>0</v>
      </c>
      <c r="AE45" s="53">
        <f t="shared" ca="1" si="83"/>
        <v>0</v>
      </c>
      <c r="AF45" s="53">
        <f t="shared" ca="1" si="83"/>
        <v>0</v>
      </c>
      <c r="AG45" s="53">
        <f t="shared" ca="1" si="83"/>
        <v>0</v>
      </c>
      <c r="AH45" s="53">
        <f t="shared" ca="1" si="83"/>
        <v>0</v>
      </c>
      <c r="AI45" s="53">
        <f t="shared" ca="1" si="83"/>
        <v>0</v>
      </c>
      <c r="AJ45" s="53">
        <f t="shared" ca="1" si="83"/>
        <v>0</v>
      </c>
      <c r="AK45" s="53">
        <f t="shared" ca="1" si="83"/>
        <v>0</v>
      </c>
      <c r="AL45" s="53">
        <f t="shared" ca="1" si="83"/>
        <v>0</v>
      </c>
      <c r="AM45" s="53">
        <f t="shared" ca="1" si="83"/>
        <v>0</v>
      </c>
      <c r="AN45" s="53">
        <f t="shared" ca="1" si="83"/>
        <v>0</v>
      </c>
      <c r="AO45" s="53">
        <f t="shared" ca="1" si="83"/>
        <v>0</v>
      </c>
      <c r="AP45" s="56">
        <f ca="1">MAX(D45,W45)</f>
        <v>0</v>
      </c>
      <c r="AQ45" s="44" t="str">
        <f>'PLANTILLA V6'!$D86</f>
        <v>pza</v>
      </c>
    </row>
    <row r="46" spans="1:43" ht="15.75" customHeight="1" x14ac:dyDescent="0.45">
      <c r="A46" s="52" t="str">
        <f>'PLANTILLA V6'!A87</f>
        <v>EE</v>
      </c>
      <c r="B46" s="52" t="str">
        <f>'PLANTILLA V6'!B87</f>
        <v>Led de color amarillo (ámbar)</v>
      </c>
      <c r="C46" s="45">
        <f>'PLANTILLA V6'!C87</f>
        <v>1</v>
      </c>
      <c r="D46" s="46">
        <f t="shared" ca="1" si="64"/>
        <v>0</v>
      </c>
      <c r="E46" s="42" t="str">
        <f>'PLANTILLA V6'!$D87</f>
        <v>pza</v>
      </c>
      <c r="F46" s="46">
        <f t="shared" ref="F46:V46" ca="1" si="84">IF(OR(F$3="", ISNA(INDEX(INDIRECT(RIGHT(F$2,LEN(F$2)-4)&amp;"!$J:$J"),MATCH($B46,INDIRECT(RIGHT(F$2,LEN(F$2)-4)&amp;"!$B:$B"),0),1)),ISERR(INDEX(INDIRECT(RIGHT(F$2,LEN(F$2)-4)&amp;"!$J:$J"),MATCH($B46,INDIRECT(RIGHT(F$2,LEN(F$2)-4)&amp;"!$B:$B"),0),1))),0,INDEX(INDIRECT(RIGHT(F$2,LEN(F$2)-4)&amp;"!$J:$J"),MATCH($B46,INDIRECT(RIGHT(F$2,LEN(F$2)-4)&amp;"!$B:$B"),0),1))</f>
        <v>0</v>
      </c>
      <c r="G46" s="46">
        <f t="shared" ca="1" si="84"/>
        <v>0</v>
      </c>
      <c r="H46" s="46">
        <f t="shared" ca="1" si="84"/>
        <v>0</v>
      </c>
      <c r="I46" s="46">
        <f t="shared" ca="1" si="84"/>
        <v>0</v>
      </c>
      <c r="J46" s="46">
        <f t="shared" ca="1" si="84"/>
        <v>0</v>
      </c>
      <c r="K46" s="46">
        <f t="shared" ca="1" si="84"/>
        <v>0</v>
      </c>
      <c r="L46" s="46">
        <f t="shared" ca="1" si="84"/>
        <v>0</v>
      </c>
      <c r="M46" s="46">
        <f t="shared" ca="1" si="84"/>
        <v>0</v>
      </c>
      <c r="N46" s="46">
        <f t="shared" ca="1" si="84"/>
        <v>0</v>
      </c>
      <c r="O46" s="46">
        <f t="shared" ca="1" si="84"/>
        <v>0</v>
      </c>
      <c r="P46" s="46">
        <f t="shared" ca="1" si="84"/>
        <v>0</v>
      </c>
      <c r="Q46" s="46">
        <f t="shared" ca="1" si="84"/>
        <v>0</v>
      </c>
      <c r="R46" s="46">
        <f t="shared" ca="1" si="84"/>
        <v>0</v>
      </c>
      <c r="S46" s="46">
        <f t="shared" ca="1" si="84"/>
        <v>0</v>
      </c>
      <c r="T46" s="46">
        <f t="shared" ca="1" si="84"/>
        <v>0</v>
      </c>
      <c r="U46" s="46">
        <f t="shared" ca="1" si="84"/>
        <v>0</v>
      </c>
      <c r="V46" s="46">
        <f t="shared" ca="1" si="84"/>
        <v>0</v>
      </c>
      <c r="W46" s="189">
        <f t="shared" ca="1" si="66"/>
        <v>0</v>
      </c>
      <c r="X46" s="195" t="str">
        <f>'PLANTILLA V6'!$D87</f>
        <v>pza</v>
      </c>
      <c r="Y46" s="53">
        <f t="shared" ref="Y46:AO46" ca="1" si="85">IF(OR(Y$3="",ISNA(INDEX(INDIRECT(RIGHT(Y$2,LEN(Y$2)-4)&amp;"!$J:$J"),MATCH($B46,INDIRECT(RIGHT(Y$2,LEN(Y$2)-4)&amp;"!$B:$B"),0),1)), ISERR(INDEX(INDIRECT(RIGHT(Y$2,LEN(Y$2)-4)&amp;"!$J:$J"),MATCH($B46,INDIRECT(RIGHT(Y$2,LEN(Y$2)-4)&amp;"!$B:$B"),0),1))),0,INDEX(INDIRECT(RIGHT(Y$2,LEN(Y$2)-4)&amp;"!$J:$J"),MATCH($B46,INDIRECT(RIGHT(Y$2,LEN(Y$2)-4)&amp;"!$B:$B"),0),1))</f>
        <v>0</v>
      </c>
      <c r="Z46" s="53">
        <f t="shared" ca="1" si="85"/>
        <v>0</v>
      </c>
      <c r="AA46" s="53">
        <f t="shared" ca="1" si="85"/>
        <v>0</v>
      </c>
      <c r="AB46" s="53">
        <f t="shared" ca="1" si="85"/>
        <v>0</v>
      </c>
      <c r="AC46" s="53">
        <f t="shared" ca="1" si="85"/>
        <v>0</v>
      </c>
      <c r="AD46" s="53">
        <f t="shared" ca="1" si="85"/>
        <v>0</v>
      </c>
      <c r="AE46" s="53">
        <f t="shared" ca="1" si="85"/>
        <v>0</v>
      </c>
      <c r="AF46" s="53">
        <f t="shared" ca="1" si="85"/>
        <v>0</v>
      </c>
      <c r="AG46" s="53">
        <f t="shared" ca="1" si="85"/>
        <v>0</v>
      </c>
      <c r="AH46" s="53">
        <f t="shared" ca="1" si="85"/>
        <v>0</v>
      </c>
      <c r="AI46" s="53">
        <f t="shared" ca="1" si="85"/>
        <v>0</v>
      </c>
      <c r="AJ46" s="53">
        <f t="shared" ca="1" si="85"/>
        <v>0</v>
      </c>
      <c r="AK46" s="53">
        <f t="shared" ca="1" si="85"/>
        <v>0</v>
      </c>
      <c r="AL46" s="53">
        <f t="shared" ca="1" si="85"/>
        <v>0</v>
      </c>
      <c r="AM46" s="53">
        <f t="shared" ca="1" si="85"/>
        <v>0</v>
      </c>
      <c r="AN46" s="53">
        <f t="shared" ca="1" si="85"/>
        <v>0</v>
      </c>
      <c r="AO46" s="53">
        <f t="shared" ca="1" si="85"/>
        <v>0</v>
      </c>
      <c r="AP46" s="53">
        <f ca="1">MAX(D46,W46)</f>
        <v>0</v>
      </c>
      <c r="AQ46" s="48" t="str">
        <f>'PLANTILLA V6'!$D87</f>
        <v>pza</v>
      </c>
    </row>
    <row r="47" spans="1:43" ht="15.75" customHeight="1" x14ac:dyDescent="0.45">
      <c r="A47" s="55" t="str">
        <f>'PLANTILLA V6'!A88</f>
        <v>EE</v>
      </c>
      <c r="B47" s="55" t="str">
        <f>'PLANTILLA V6'!B88</f>
        <v>Led de color rojo</v>
      </c>
      <c r="C47" s="49">
        <f>'PLANTILLA V6'!C88</f>
        <v>1</v>
      </c>
      <c r="D47" s="46">
        <f t="shared" ca="1" si="64"/>
        <v>0</v>
      </c>
      <c r="E47" s="42" t="str">
        <f>'PLANTILLA V6'!$D88</f>
        <v>pza</v>
      </c>
      <c r="F47" s="46">
        <f t="shared" ref="F47:V47" ca="1" si="86">IF(OR(F$3="", ISNA(INDEX(INDIRECT(RIGHT(F$2,LEN(F$2)-4)&amp;"!$J:$J"),MATCH($B47,INDIRECT(RIGHT(F$2,LEN(F$2)-4)&amp;"!$B:$B"),0),1)),ISERR(INDEX(INDIRECT(RIGHT(F$2,LEN(F$2)-4)&amp;"!$J:$J"),MATCH($B47,INDIRECT(RIGHT(F$2,LEN(F$2)-4)&amp;"!$B:$B"),0),1))),0,INDEX(INDIRECT(RIGHT(F$2,LEN(F$2)-4)&amp;"!$J:$J"),MATCH($B47,INDIRECT(RIGHT(F$2,LEN(F$2)-4)&amp;"!$B:$B"),0),1))</f>
        <v>0</v>
      </c>
      <c r="G47" s="46">
        <f t="shared" ca="1" si="86"/>
        <v>0</v>
      </c>
      <c r="H47" s="46">
        <f t="shared" ca="1" si="86"/>
        <v>0</v>
      </c>
      <c r="I47" s="46">
        <f t="shared" ca="1" si="86"/>
        <v>0</v>
      </c>
      <c r="J47" s="46">
        <f t="shared" ca="1" si="86"/>
        <v>0</v>
      </c>
      <c r="K47" s="46">
        <f t="shared" ca="1" si="86"/>
        <v>0</v>
      </c>
      <c r="L47" s="46">
        <f t="shared" ca="1" si="86"/>
        <v>0</v>
      </c>
      <c r="M47" s="46">
        <f t="shared" ca="1" si="86"/>
        <v>0</v>
      </c>
      <c r="N47" s="46">
        <f t="shared" ca="1" si="86"/>
        <v>0</v>
      </c>
      <c r="O47" s="46">
        <f t="shared" ca="1" si="86"/>
        <v>0</v>
      </c>
      <c r="P47" s="46">
        <f t="shared" ca="1" si="86"/>
        <v>0</v>
      </c>
      <c r="Q47" s="46">
        <f t="shared" ca="1" si="86"/>
        <v>0</v>
      </c>
      <c r="R47" s="46">
        <f t="shared" ca="1" si="86"/>
        <v>0</v>
      </c>
      <c r="S47" s="46">
        <f t="shared" ca="1" si="86"/>
        <v>0</v>
      </c>
      <c r="T47" s="46">
        <f t="shared" ca="1" si="86"/>
        <v>0</v>
      </c>
      <c r="U47" s="46">
        <f t="shared" ca="1" si="86"/>
        <v>0</v>
      </c>
      <c r="V47" s="46">
        <f t="shared" ca="1" si="86"/>
        <v>0</v>
      </c>
      <c r="W47" s="189">
        <f t="shared" ca="1" si="66"/>
        <v>0</v>
      </c>
      <c r="X47" s="195" t="str">
        <f>'PLANTILLA V6'!$D88</f>
        <v>pza</v>
      </c>
      <c r="Y47" s="53">
        <f t="shared" ref="Y47:AO47" ca="1" si="87">IF(OR(Y$3="",ISNA(INDEX(INDIRECT(RIGHT(Y$2,LEN(Y$2)-4)&amp;"!$J:$J"),MATCH($B47,INDIRECT(RIGHT(Y$2,LEN(Y$2)-4)&amp;"!$B:$B"),0),1)), ISERR(INDEX(INDIRECT(RIGHT(Y$2,LEN(Y$2)-4)&amp;"!$J:$J"),MATCH($B47,INDIRECT(RIGHT(Y$2,LEN(Y$2)-4)&amp;"!$B:$B"),0),1))),0,INDEX(INDIRECT(RIGHT(Y$2,LEN(Y$2)-4)&amp;"!$J:$J"),MATCH($B47,INDIRECT(RIGHT(Y$2,LEN(Y$2)-4)&amp;"!$B:$B"),0),1))</f>
        <v>0</v>
      </c>
      <c r="Z47" s="53">
        <f t="shared" ca="1" si="87"/>
        <v>0</v>
      </c>
      <c r="AA47" s="53">
        <f t="shared" ca="1" si="87"/>
        <v>0</v>
      </c>
      <c r="AB47" s="53">
        <f t="shared" ca="1" si="87"/>
        <v>0</v>
      </c>
      <c r="AC47" s="53">
        <f t="shared" ca="1" si="87"/>
        <v>0</v>
      </c>
      <c r="AD47" s="53">
        <f t="shared" ca="1" si="87"/>
        <v>0</v>
      </c>
      <c r="AE47" s="53">
        <f t="shared" ca="1" si="87"/>
        <v>0</v>
      </c>
      <c r="AF47" s="53">
        <f t="shared" ca="1" si="87"/>
        <v>0</v>
      </c>
      <c r="AG47" s="53">
        <f t="shared" ca="1" si="87"/>
        <v>0</v>
      </c>
      <c r="AH47" s="53">
        <f t="shared" ca="1" si="87"/>
        <v>0</v>
      </c>
      <c r="AI47" s="53">
        <f t="shared" ca="1" si="87"/>
        <v>0</v>
      </c>
      <c r="AJ47" s="53">
        <f t="shared" ca="1" si="87"/>
        <v>0</v>
      </c>
      <c r="AK47" s="53">
        <f t="shared" ca="1" si="87"/>
        <v>0</v>
      </c>
      <c r="AL47" s="53">
        <f t="shared" ca="1" si="87"/>
        <v>0</v>
      </c>
      <c r="AM47" s="53">
        <f t="shared" ca="1" si="87"/>
        <v>0</v>
      </c>
      <c r="AN47" s="53">
        <f t="shared" ca="1" si="87"/>
        <v>0</v>
      </c>
      <c r="AO47" s="53">
        <f t="shared" ca="1" si="87"/>
        <v>0</v>
      </c>
      <c r="AP47" s="56">
        <f ca="1">MAX(D47,W47)</f>
        <v>0</v>
      </c>
      <c r="AQ47" s="44" t="str">
        <f>'PLANTILLA V6'!$D88</f>
        <v>pza</v>
      </c>
    </row>
    <row r="48" spans="1:43" ht="15.75" customHeight="1" x14ac:dyDescent="0.45">
      <c r="A48" s="52" t="str">
        <f>'PLANTILLA V6'!A89</f>
        <v>EE</v>
      </c>
      <c r="B48" s="52" t="str">
        <f>'PLANTILLA V6'!B89</f>
        <v xml:space="preserve">Resistencia de 330 ohms </v>
      </c>
      <c r="C48" s="45">
        <f>'PLANTILLA V6'!C89</f>
        <v>1</v>
      </c>
      <c r="D48" s="46">
        <f t="shared" ca="1" si="64"/>
        <v>0</v>
      </c>
      <c r="E48" s="42" t="str">
        <f>'PLANTILLA V6'!$D89</f>
        <v>pza</v>
      </c>
      <c r="F48" s="46">
        <f t="shared" ref="F48:V48" ca="1" si="88">IF(OR(F$3="", ISNA(INDEX(INDIRECT(RIGHT(F$2,LEN(F$2)-4)&amp;"!$J:$J"),MATCH($B48,INDIRECT(RIGHT(F$2,LEN(F$2)-4)&amp;"!$B:$B"),0),1)),ISERR(INDEX(INDIRECT(RIGHT(F$2,LEN(F$2)-4)&amp;"!$J:$J"),MATCH($B48,INDIRECT(RIGHT(F$2,LEN(F$2)-4)&amp;"!$B:$B"),0),1))),0,INDEX(INDIRECT(RIGHT(F$2,LEN(F$2)-4)&amp;"!$J:$J"),MATCH($B48,INDIRECT(RIGHT(F$2,LEN(F$2)-4)&amp;"!$B:$B"),0),1))</f>
        <v>0</v>
      </c>
      <c r="G48" s="46">
        <f t="shared" ca="1" si="88"/>
        <v>0</v>
      </c>
      <c r="H48" s="46">
        <f t="shared" ca="1" si="88"/>
        <v>0</v>
      </c>
      <c r="I48" s="46">
        <f t="shared" ca="1" si="88"/>
        <v>0</v>
      </c>
      <c r="J48" s="46">
        <f t="shared" ca="1" si="88"/>
        <v>0</v>
      </c>
      <c r="K48" s="46">
        <f t="shared" ca="1" si="88"/>
        <v>0</v>
      </c>
      <c r="L48" s="46">
        <f t="shared" ca="1" si="88"/>
        <v>0</v>
      </c>
      <c r="M48" s="46">
        <f t="shared" ca="1" si="88"/>
        <v>0</v>
      </c>
      <c r="N48" s="46">
        <f t="shared" ca="1" si="88"/>
        <v>0</v>
      </c>
      <c r="O48" s="46">
        <f t="shared" ca="1" si="88"/>
        <v>0</v>
      </c>
      <c r="P48" s="46">
        <f t="shared" ca="1" si="88"/>
        <v>0</v>
      </c>
      <c r="Q48" s="46">
        <f t="shared" ca="1" si="88"/>
        <v>0</v>
      </c>
      <c r="R48" s="46">
        <f t="shared" ca="1" si="88"/>
        <v>0</v>
      </c>
      <c r="S48" s="46">
        <f t="shared" ca="1" si="88"/>
        <v>0</v>
      </c>
      <c r="T48" s="46">
        <f t="shared" ca="1" si="88"/>
        <v>0</v>
      </c>
      <c r="U48" s="46">
        <f t="shared" ca="1" si="88"/>
        <v>0</v>
      </c>
      <c r="V48" s="46">
        <f t="shared" ca="1" si="88"/>
        <v>0</v>
      </c>
      <c r="W48" s="189">
        <f t="shared" ca="1" si="66"/>
        <v>0</v>
      </c>
      <c r="X48" s="195" t="str">
        <f>'PLANTILLA V6'!$D89</f>
        <v>pza</v>
      </c>
      <c r="Y48" s="53">
        <f t="shared" ref="Y48:AO48" ca="1" si="89">IF(OR(Y$3="",ISNA(INDEX(INDIRECT(RIGHT(Y$2,LEN(Y$2)-4)&amp;"!$J:$J"),MATCH($B48,INDIRECT(RIGHT(Y$2,LEN(Y$2)-4)&amp;"!$B:$B"),0),1)), ISERR(INDEX(INDIRECT(RIGHT(Y$2,LEN(Y$2)-4)&amp;"!$J:$J"),MATCH($B48,INDIRECT(RIGHT(Y$2,LEN(Y$2)-4)&amp;"!$B:$B"),0),1))),0,INDEX(INDIRECT(RIGHT(Y$2,LEN(Y$2)-4)&amp;"!$J:$J"),MATCH($B48,INDIRECT(RIGHT(Y$2,LEN(Y$2)-4)&amp;"!$B:$B"),0),1))</f>
        <v>0</v>
      </c>
      <c r="Z48" s="53">
        <f t="shared" ca="1" si="89"/>
        <v>0</v>
      </c>
      <c r="AA48" s="53">
        <f t="shared" ca="1" si="89"/>
        <v>0</v>
      </c>
      <c r="AB48" s="53">
        <f t="shared" ca="1" si="89"/>
        <v>0</v>
      </c>
      <c r="AC48" s="53">
        <f t="shared" ca="1" si="89"/>
        <v>0</v>
      </c>
      <c r="AD48" s="53">
        <f t="shared" ca="1" si="89"/>
        <v>0</v>
      </c>
      <c r="AE48" s="53">
        <f t="shared" ca="1" si="89"/>
        <v>0</v>
      </c>
      <c r="AF48" s="53">
        <f t="shared" ca="1" si="89"/>
        <v>0</v>
      </c>
      <c r="AG48" s="53">
        <f t="shared" ca="1" si="89"/>
        <v>0</v>
      </c>
      <c r="AH48" s="53">
        <f t="shared" ca="1" si="89"/>
        <v>0</v>
      </c>
      <c r="AI48" s="53">
        <f t="shared" ca="1" si="89"/>
        <v>0</v>
      </c>
      <c r="AJ48" s="53">
        <f t="shared" ca="1" si="89"/>
        <v>0</v>
      </c>
      <c r="AK48" s="53">
        <f t="shared" ca="1" si="89"/>
        <v>0</v>
      </c>
      <c r="AL48" s="53">
        <f t="shared" ca="1" si="89"/>
        <v>0</v>
      </c>
      <c r="AM48" s="53">
        <f t="shared" ca="1" si="89"/>
        <v>0</v>
      </c>
      <c r="AN48" s="53">
        <f t="shared" ca="1" si="89"/>
        <v>0</v>
      </c>
      <c r="AO48" s="53">
        <f t="shared" ca="1" si="89"/>
        <v>0</v>
      </c>
      <c r="AP48" s="53">
        <f ca="1">MAX(D48,W48)</f>
        <v>0</v>
      </c>
      <c r="AQ48" s="48" t="str">
        <f>'PLANTILLA V6'!$D89</f>
        <v>pza</v>
      </c>
    </row>
    <row r="49" spans="1:43" ht="15.75" customHeight="1" x14ac:dyDescent="0.45">
      <c r="A49" s="55" t="str">
        <f>'PLANTILLA V6'!A90</f>
        <v>EE</v>
      </c>
      <c r="B49" s="55" t="str">
        <f>'PLANTILLA V6'!B90</f>
        <v>Resistencia de 1K ohms</v>
      </c>
      <c r="C49" s="49">
        <f>'PLANTILLA V6'!C90</f>
        <v>1</v>
      </c>
      <c r="D49" s="46">
        <f t="shared" ca="1" si="64"/>
        <v>0</v>
      </c>
      <c r="E49" s="42" t="str">
        <f>'PLANTILLA V6'!$D90</f>
        <v>pza</v>
      </c>
      <c r="F49" s="46">
        <f t="shared" ref="F49:V49" ca="1" si="90">IF(OR(F$3="", ISNA(INDEX(INDIRECT(RIGHT(F$2,LEN(F$2)-4)&amp;"!$J:$J"),MATCH($B49,INDIRECT(RIGHT(F$2,LEN(F$2)-4)&amp;"!$B:$B"),0),1)),ISERR(INDEX(INDIRECT(RIGHT(F$2,LEN(F$2)-4)&amp;"!$J:$J"),MATCH($B49,INDIRECT(RIGHT(F$2,LEN(F$2)-4)&amp;"!$B:$B"),0),1))),0,INDEX(INDIRECT(RIGHT(F$2,LEN(F$2)-4)&amp;"!$J:$J"),MATCH($B49,INDIRECT(RIGHT(F$2,LEN(F$2)-4)&amp;"!$B:$B"),0),1))</f>
        <v>0</v>
      </c>
      <c r="G49" s="46">
        <f t="shared" ca="1" si="90"/>
        <v>0</v>
      </c>
      <c r="H49" s="46">
        <f t="shared" ca="1" si="90"/>
        <v>0</v>
      </c>
      <c r="I49" s="46">
        <f t="shared" ca="1" si="90"/>
        <v>0</v>
      </c>
      <c r="J49" s="46">
        <f t="shared" ca="1" si="90"/>
        <v>0</v>
      </c>
      <c r="K49" s="46">
        <f t="shared" ca="1" si="90"/>
        <v>0</v>
      </c>
      <c r="L49" s="46">
        <f t="shared" ca="1" si="90"/>
        <v>0</v>
      </c>
      <c r="M49" s="46">
        <f t="shared" ca="1" si="90"/>
        <v>0</v>
      </c>
      <c r="N49" s="46">
        <f t="shared" ca="1" si="90"/>
        <v>0</v>
      </c>
      <c r="O49" s="46">
        <f t="shared" ca="1" si="90"/>
        <v>0</v>
      </c>
      <c r="P49" s="46">
        <f t="shared" ca="1" si="90"/>
        <v>0</v>
      </c>
      <c r="Q49" s="46">
        <f t="shared" ca="1" si="90"/>
        <v>0</v>
      </c>
      <c r="R49" s="46">
        <f t="shared" ca="1" si="90"/>
        <v>0</v>
      </c>
      <c r="S49" s="46">
        <f t="shared" ca="1" si="90"/>
        <v>0</v>
      </c>
      <c r="T49" s="46">
        <f t="shared" ca="1" si="90"/>
        <v>0</v>
      </c>
      <c r="U49" s="46">
        <f t="shared" ca="1" si="90"/>
        <v>0</v>
      </c>
      <c r="V49" s="46">
        <f t="shared" ca="1" si="90"/>
        <v>0</v>
      </c>
      <c r="W49" s="189">
        <f t="shared" ca="1" si="66"/>
        <v>0</v>
      </c>
      <c r="X49" s="195" t="str">
        <f>'PLANTILLA V6'!$D90</f>
        <v>pza</v>
      </c>
      <c r="Y49" s="53">
        <f t="shared" ref="Y49:AO49" ca="1" si="91">IF(OR(Y$3="",ISNA(INDEX(INDIRECT(RIGHT(Y$2,LEN(Y$2)-4)&amp;"!$J:$J"),MATCH($B49,INDIRECT(RIGHT(Y$2,LEN(Y$2)-4)&amp;"!$B:$B"),0),1)), ISERR(INDEX(INDIRECT(RIGHT(Y$2,LEN(Y$2)-4)&amp;"!$J:$J"),MATCH($B49,INDIRECT(RIGHT(Y$2,LEN(Y$2)-4)&amp;"!$B:$B"),0),1))),0,INDEX(INDIRECT(RIGHT(Y$2,LEN(Y$2)-4)&amp;"!$J:$J"),MATCH($B49,INDIRECT(RIGHT(Y$2,LEN(Y$2)-4)&amp;"!$B:$B"),0),1))</f>
        <v>0</v>
      </c>
      <c r="Z49" s="53">
        <f t="shared" ca="1" si="91"/>
        <v>0</v>
      </c>
      <c r="AA49" s="53">
        <f t="shared" ca="1" si="91"/>
        <v>0</v>
      </c>
      <c r="AB49" s="53">
        <f t="shared" ca="1" si="91"/>
        <v>0</v>
      </c>
      <c r="AC49" s="53">
        <f t="shared" ca="1" si="91"/>
        <v>0</v>
      </c>
      <c r="AD49" s="53">
        <f t="shared" ca="1" si="91"/>
        <v>0</v>
      </c>
      <c r="AE49" s="53">
        <f t="shared" ca="1" si="91"/>
        <v>0</v>
      </c>
      <c r="AF49" s="53">
        <f t="shared" ca="1" si="91"/>
        <v>0</v>
      </c>
      <c r="AG49" s="53">
        <f t="shared" ca="1" si="91"/>
        <v>0</v>
      </c>
      <c r="AH49" s="53">
        <f t="shared" ca="1" si="91"/>
        <v>0</v>
      </c>
      <c r="AI49" s="53">
        <f t="shared" ca="1" si="91"/>
        <v>0</v>
      </c>
      <c r="AJ49" s="53">
        <f t="shared" ca="1" si="91"/>
        <v>0</v>
      </c>
      <c r="AK49" s="53">
        <f t="shared" ca="1" si="91"/>
        <v>0</v>
      </c>
      <c r="AL49" s="53">
        <f t="shared" ca="1" si="91"/>
        <v>0</v>
      </c>
      <c r="AM49" s="53">
        <f t="shared" ca="1" si="91"/>
        <v>0</v>
      </c>
      <c r="AN49" s="53">
        <f t="shared" ca="1" si="91"/>
        <v>0</v>
      </c>
      <c r="AO49" s="53">
        <f t="shared" ca="1" si="91"/>
        <v>0</v>
      </c>
      <c r="AP49" s="56">
        <f ca="1">MAX(D49,W49)</f>
        <v>0</v>
      </c>
      <c r="AQ49" s="44" t="str">
        <f>'PLANTILLA V6'!$D90</f>
        <v>pza</v>
      </c>
    </row>
    <row r="50" spans="1:43" ht="15.75" customHeight="1" x14ac:dyDescent="0.45">
      <c r="A50" s="52" t="str">
        <f>'PLANTILLA V6'!A91</f>
        <v>EE</v>
      </c>
      <c r="B50" s="52" t="str">
        <f>'PLANTILLA V6'!B91</f>
        <v xml:space="preserve">Cinta de aislar color negro </v>
      </c>
      <c r="C50" s="45">
        <f>'PLANTILLA V6'!C91</f>
        <v>1</v>
      </c>
      <c r="D50" s="46">
        <f t="shared" ca="1" si="64"/>
        <v>0</v>
      </c>
      <c r="E50" s="42" t="str">
        <f>'PLANTILLA V6'!$D91</f>
        <v>rollo</v>
      </c>
      <c r="F50" s="46">
        <f t="shared" ref="F50:V50" ca="1" si="92">IF(OR(F$3="", ISNA(INDEX(INDIRECT(RIGHT(F$2,LEN(F$2)-4)&amp;"!$J:$J"),MATCH($B50,INDIRECT(RIGHT(F$2,LEN(F$2)-4)&amp;"!$B:$B"),0),1)),ISERR(INDEX(INDIRECT(RIGHT(F$2,LEN(F$2)-4)&amp;"!$J:$J"),MATCH($B50,INDIRECT(RIGHT(F$2,LEN(F$2)-4)&amp;"!$B:$B"),0),1))),0,INDEX(INDIRECT(RIGHT(F$2,LEN(F$2)-4)&amp;"!$J:$J"),MATCH($B50,INDIRECT(RIGHT(F$2,LEN(F$2)-4)&amp;"!$B:$B"),0),1))</f>
        <v>0</v>
      </c>
      <c r="G50" s="46">
        <f t="shared" ca="1" si="92"/>
        <v>0</v>
      </c>
      <c r="H50" s="46">
        <f t="shared" ca="1" si="92"/>
        <v>0</v>
      </c>
      <c r="I50" s="46">
        <f t="shared" ca="1" si="92"/>
        <v>0</v>
      </c>
      <c r="J50" s="46">
        <f t="shared" ca="1" si="92"/>
        <v>0</v>
      </c>
      <c r="K50" s="46">
        <f t="shared" ca="1" si="92"/>
        <v>0</v>
      </c>
      <c r="L50" s="46">
        <f t="shared" ca="1" si="92"/>
        <v>0</v>
      </c>
      <c r="M50" s="46">
        <f t="shared" ca="1" si="92"/>
        <v>0</v>
      </c>
      <c r="N50" s="46">
        <f t="shared" ca="1" si="92"/>
        <v>0</v>
      </c>
      <c r="O50" s="46">
        <f t="shared" ca="1" si="92"/>
        <v>0</v>
      </c>
      <c r="P50" s="46">
        <f t="shared" ca="1" si="92"/>
        <v>0</v>
      </c>
      <c r="Q50" s="46">
        <f t="shared" ca="1" si="92"/>
        <v>0</v>
      </c>
      <c r="R50" s="46">
        <f t="shared" ca="1" si="92"/>
        <v>0</v>
      </c>
      <c r="S50" s="46">
        <f t="shared" ca="1" si="92"/>
        <v>0</v>
      </c>
      <c r="T50" s="46">
        <f t="shared" ca="1" si="92"/>
        <v>0</v>
      </c>
      <c r="U50" s="46">
        <f t="shared" ca="1" si="92"/>
        <v>0</v>
      </c>
      <c r="V50" s="46">
        <f t="shared" ca="1" si="92"/>
        <v>0</v>
      </c>
      <c r="W50" s="189">
        <f t="shared" ca="1" si="66"/>
        <v>0</v>
      </c>
      <c r="X50" s="195" t="str">
        <f>'PLANTILLA V6'!$D91</f>
        <v>rollo</v>
      </c>
      <c r="Y50" s="53">
        <f t="shared" ref="Y50:AO50" ca="1" si="93">IF(OR(Y$3="",ISNA(INDEX(INDIRECT(RIGHT(Y$2,LEN(Y$2)-4)&amp;"!$J:$J"),MATCH($B50,INDIRECT(RIGHT(Y$2,LEN(Y$2)-4)&amp;"!$B:$B"),0),1)), ISERR(INDEX(INDIRECT(RIGHT(Y$2,LEN(Y$2)-4)&amp;"!$J:$J"),MATCH($B50,INDIRECT(RIGHT(Y$2,LEN(Y$2)-4)&amp;"!$B:$B"),0),1))),0,INDEX(INDIRECT(RIGHT(Y$2,LEN(Y$2)-4)&amp;"!$J:$J"),MATCH($B50,INDIRECT(RIGHT(Y$2,LEN(Y$2)-4)&amp;"!$B:$B"),0),1))</f>
        <v>0</v>
      </c>
      <c r="Z50" s="53">
        <f t="shared" ca="1" si="93"/>
        <v>0</v>
      </c>
      <c r="AA50" s="53">
        <f t="shared" ca="1" si="93"/>
        <v>0</v>
      </c>
      <c r="AB50" s="53">
        <f t="shared" ca="1" si="93"/>
        <v>0</v>
      </c>
      <c r="AC50" s="53">
        <f t="shared" ca="1" si="93"/>
        <v>0</v>
      </c>
      <c r="AD50" s="53">
        <f t="shared" ca="1" si="93"/>
        <v>0</v>
      </c>
      <c r="AE50" s="53">
        <f t="shared" ca="1" si="93"/>
        <v>0</v>
      </c>
      <c r="AF50" s="53">
        <f t="shared" ca="1" si="93"/>
        <v>0</v>
      </c>
      <c r="AG50" s="53">
        <f t="shared" ca="1" si="93"/>
        <v>0</v>
      </c>
      <c r="AH50" s="53">
        <f t="shared" ca="1" si="93"/>
        <v>0</v>
      </c>
      <c r="AI50" s="53">
        <f t="shared" ca="1" si="93"/>
        <v>0</v>
      </c>
      <c r="AJ50" s="53">
        <f t="shared" ca="1" si="93"/>
        <v>0</v>
      </c>
      <c r="AK50" s="53">
        <f t="shared" ca="1" si="93"/>
        <v>0</v>
      </c>
      <c r="AL50" s="53">
        <f t="shared" ca="1" si="93"/>
        <v>0</v>
      </c>
      <c r="AM50" s="53">
        <f t="shared" ca="1" si="93"/>
        <v>0</v>
      </c>
      <c r="AN50" s="53">
        <f t="shared" ca="1" si="93"/>
        <v>0</v>
      </c>
      <c r="AO50" s="53">
        <f t="shared" ca="1" si="93"/>
        <v>0</v>
      </c>
      <c r="AP50" s="53">
        <f ca="1">MAX(D50,W50)</f>
        <v>0</v>
      </c>
      <c r="AQ50" s="48" t="str">
        <f>'PLANTILLA V6'!$D91</f>
        <v>rollo</v>
      </c>
    </row>
    <row r="51" spans="1:43" ht="15.75" customHeight="1" x14ac:dyDescent="0.45">
      <c r="A51" s="55" t="str">
        <f>'PLANTILLA V6'!A92</f>
        <v>EE</v>
      </c>
      <c r="B51" s="55" t="str">
        <f>'PLANTILLA V6'!B92</f>
        <v xml:space="preserve">Cinta de aislar color rojo </v>
      </c>
      <c r="C51" s="49">
        <f>'PLANTILLA V6'!C92</f>
        <v>1</v>
      </c>
      <c r="D51" s="46">
        <f t="shared" ca="1" si="64"/>
        <v>0</v>
      </c>
      <c r="E51" s="42" t="str">
        <f>'PLANTILLA V6'!$D92</f>
        <v>rollo</v>
      </c>
      <c r="F51" s="46">
        <f t="shared" ref="F51:V51" ca="1" si="94">IF(OR(F$3="", ISNA(INDEX(INDIRECT(RIGHT(F$2,LEN(F$2)-4)&amp;"!$J:$J"),MATCH($B51,INDIRECT(RIGHT(F$2,LEN(F$2)-4)&amp;"!$B:$B"),0),1)),ISERR(INDEX(INDIRECT(RIGHT(F$2,LEN(F$2)-4)&amp;"!$J:$J"),MATCH($B51,INDIRECT(RIGHT(F$2,LEN(F$2)-4)&amp;"!$B:$B"),0),1))),0,INDEX(INDIRECT(RIGHT(F$2,LEN(F$2)-4)&amp;"!$J:$J"),MATCH($B51,INDIRECT(RIGHT(F$2,LEN(F$2)-4)&amp;"!$B:$B"),0),1))</f>
        <v>0</v>
      </c>
      <c r="G51" s="46">
        <f t="shared" ca="1" si="94"/>
        <v>0</v>
      </c>
      <c r="H51" s="46">
        <f t="shared" ca="1" si="94"/>
        <v>0</v>
      </c>
      <c r="I51" s="46">
        <f t="shared" ca="1" si="94"/>
        <v>0</v>
      </c>
      <c r="J51" s="46">
        <f t="shared" ca="1" si="94"/>
        <v>0</v>
      </c>
      <c r="K51" s="46">
        <f t="shared" ca="1" si="94"/>
        <v>0</v>
      </c>
      <c r="L51" s="46">
        <f t="shared" ca="1" si="94"/>
        <v>0</v>
      </c>
      <c r="M51" s="46">
        <f t="shared" ca="1" si="94"/>
        <v>0</v>
      </c>
      <c r="N51" s="46">
        <f t="shared" ca="1" si="94"/>
        <v>0</v>
      </c>
      <c r="O51" s="46">
        <f t="shared" ca="1" si="94"/>
        <v>0</v>
      </c>
      <c r="P51" s="46">
        <f t="shared" ca="1" si="94"/>
        <v>0</v>
      </c>
      <c r="Q51" s="46">
        <f t="shared" ca="1" si="94"/>
        <v>0</v>
      </c>
      <c r="R51" s="46">
        <f t="shared" ca="1" si="94"/>
        <v>0</v>
      </c>
      <c r="S51" s="46">
        <f t="shared" ca="1" si="94"/>
        <v>0</v>
      </c>
      <c r="T51" s="46">
        <f t="shared" ca="1" si="94"/>
        <v>0</v>
      </c>
      <c r="U51" s="46">
        <f t="shared" ca="1" si="94"/>
        <v>0</v>
      </c>
      <c r="V51" s="46">
        <f t="shared" ca="1" si="94"/>
        <v>0</v>
      </c>
      <c r="W51" s="189">
        <f t="shared" ca="1" si="66"/>
        <v>0</v>
      </c>
      <c r="X51" s="195" t="str">
        <f>'PLANTILLA V6'!$D92</f>
        <v>rollo</v>
      </c>
      <c r="Y51" s="53">
        <f t="shared" ref="Y51:AO51" ca="1" si="95">IF(OR(Y$3="",ISNA(INDEX(INDIRECT(RIGHT(Y$2,LEN(Y$2)-4)&amp;"!$J:$J"),MATCH($B51,INDIRECT(RIGHT(Y$2,LEN(Y$2)-4)&amp;"!$B:$B"),0),1)), ISERR(INDEX(INDIRECT(RIGHT(Y$2,LEN(Y$2)-4)&amp;"!$J:$J"),MATCH($B51,INDIRECT(RIGHT(Y$2,LEN(Y$2)-4)&amp;"!$B:$B"),0),1))),0,INDEX(INDIRECT(RIGHT(Y$2,LEN(Y$2)-4)&amp;"!$J:$J"),MATCH($B51,INDIRECT(RIGHT(Y$2,LEN(Y$2)-4)&amp;"!$B:$B"),0),1))</f>
        <v>0</v>
      </c>
      <c r="Z51" s="53">
        <f t="shared" ca="1" si="95"/>
        <v>0</v>
      </c>
      <c r="AA51" s="53">
        <f t="shared" ca="1" si="95"/>
        <v>0</v>
      </c>
      <c r="AB51" s="53">
        <f t="shared" ca="1" si="95"/>
        <v>0</v>
      </c>
      <c r="AC51" s="53">
        <f t="shared" ca="1" si="95"/>
        <v>0</v>
      </c>
      <c r="AD51" s="53">
        <f t="shared" ca="1" si="95"/>
        <v>0</v>
      </c>
      <c r="AE51" s="53">
        <f t="shared" ca="1" si="95"/>
        <v>0</v>
      </c>
      <c r="AF51" s="53">
        <f t="shared" ca="1" si="95"/>
        <v>0</v>
      </c>
      <c r="AG51" s="53">
        <f t="shared" ca="1" si="95"/>
        <v>0</v>
      </c>
      <c r="AH51" s="53">
        <f t="shared" ca="1" si="95"/>
        <v>0</v>
      </c>
      <c r="AI51" s="53">
        <f t="shared" ca="1" si="95"/>
        <v>0</v>
      </c>
      <c r="AJ51" s="53">
        <f t="shared" ca="1" si="95"/>
        <v>0</v>
      </c>
      <c r="AK51" s="53">
        <f t="shared" ca="1" si="95"/>
        <v>0</v>
      </c>
      <c r="AL51" s="53">
        <f t="shared" ca="1" si="95"/>
        <v>0</v>
      </c>
      <c r="AM51" s="53">
        <f t="shared" ca="1" si="95"/>
        <v>0</v>
      </c>
      <c r="AN51" s="53">
        <f t="shared" ca="1" si="95"/>
        <v>0</v>
      </c>
      <c r="AO51" s="53">
        <f t="shared" ca="1" si="95"/>
        <v>0</v>
      </c>
      <c r="AP51" s="56">
        <f ca="1">MAX(D51,W51)</f>
        <v>0</v>
      </c>
      <c r="AQ51" s="44" t="str">
        <f>'PLANTILLA V6'!$D92</f>
        <v>rollo</v>
      </c>
    </row>
    <row r="52" spans="1:43" ht="15.75" customHeight="1" x14ac:dyDescent="0.45">
      <c r="A52" s="52" t="str">
        <f>'PLANTILLA V6'!A93</f>
        <v>EE</v>
      </c>
      <c r="B52" s="52" t="str">
        <f>'PLANTILLA V6'!B93</f>
        <v>Push button</v>
      </c>
      <c r="C52" s="45">
        <f>'PLANTILLA V6'!C93</f>
        <v>1</v>
      </c>
      <c r="D52" s="46">
        <f t="shared" ca="1" si="64"/>
        <v>0</v>
      </c>
      <c r="E52" s="42" t="str">
        <f>'PLANTILLA V6'!$D93</f>
        <v>pza</v>
      </c>
      <c r="F52" s="46">
        <f t="shared" ref="F52:V52" ca="1" si="96">IF(OR(F$3="", ISNA(INDEX(INDIRECT(RIGHT(F$2,LEN(F$2)-4)&amp;"!$J:$J"),MATCH($B52,INDIRECT(RIGHT(F$2,LEN(F$2)-4)&amp;"!$B:$B"),0),1)),ISERR(INDEX(INDIRECT(RIGHT(F$2,LEN(F$2)-4)&amp;"!$J:$J"),MATCH($B52,INDIRECT(RIGHT(F$2,LEN(F$2)-4)&amp;"!$B:$B"),0),1))),0,INDEX(INDIRECT(RIGHT(F$2,LEN(F$2)-4)&amp;"!$J:$J"),MATCH($B52,INDIRECT(RIGHT(F$2,LEN(F$2)-4)&amp;"!$B:$B"),0),1))</f>
        <v>0</v>
      </c>
      <c r="G52" s="46">
        <f t="shared" ca="1" si="96"/>
        <v>0</v>
      </c>
      <c r="H52" s="46">
        <f t="shared" ca="1" si="96"/>
        <v>0</v>
      </c>
      <c r="I52" s="46">
        <f t="shared" ca="1" si="96"/>
        <v>0</v>
      </c>
      <c r="J52" s="46">
        <f t="shared" ca="1" si="96"/>
        <v>0</v>
      </c>
      <c r="K52" s="46">
        <f t="shared" ca="1" si="96"/>
        <v>0</v>
      </c>
      <c r="L52" s="46">
        <f t="shared" ca="1" si="96"/>
        <v>0</v>
      </c>
      <c r="M52" s="46">
        <f t="shared" ca="1" si="96"/>
        <v>0</v>
      </c>
      <c r="N52" s="46">
        <f t="shared" ca="1" si="96"/>
        <v>0</v>
      </c>
      <c r="O52" s="46">
        <f t="shared" ca="1" si="96"/>
        <v>0</v>
      </c>
      <c r="P52" s="46">
        <f t="shared" ca="1" si="96"/>
        <v>0</v>
      </c>
      <c r="Q52" s="46">
        <f t="shared" ca="1" si="96"/>
        <v>0</v>
      </c>
      <c r="R52" s="46">
        <f t="shared" ca="1" si="96"/>
        <v>0</v>
      </c>
      <c r="S52" s="46">
        <f t="shared" ca="1" si="96"/>
        <v>0</v>
      </c>
      <c r="T52" s="46">
        <f t="shared" ca="1" si="96"/>
        <v>0</v>
      </c>
      <c r="U52" s="46">
        <f t="shared" ca="1" si="96"/>
        <v>0</v>
      </c>
      <c r="V52" s="46">
        <f t="shared" ca="1" si="96"/>
        <v>0</v>
      </c>
      <c r="W52" s="189">
        <f t="shared" ca="1" si="66"/>
        <v>0</v>
      </c>
      <c r="X52" s="195" t="str">
        <f>'PLANTILLA V6'!$D93</f>
        <v>pza</v>
      </c>
      <c r="Y52" s="53">
        <f t="shared" ref="Y52:AO52" ca="1" si="97">IF(OR(Y$3="",ISNA(INDEX(INDIRECT(RIGHT(Y$2,LEN(Y$2)-4)&amp;"!$J:$J"),MATCH($B52,INDIRECT(RIGHT(Y$2,LEN(Y$2)-4)&amp;"!$B:$B"),0),1)), ISERR(INDEX(INDIRECT(RIGHT(Y$2,LEN(Y$2)-4)&amp;"!$J:$J"),MATCH($B52,INDIRECT(RIGHT(Y$2,LEN(Y$2)-4)&amp;"!$B:$B"),0),1))),0,INDEX(INDIRECT(RIGHT(Y$2,LEN(Y$2)-4)&amp;"!$J:$J"),MATCH($B52,INDIRECT(RIGHT(Y$2,LEN(Y$2)-4)&amp;"!$B:$B"),0),1))</f>
        <v>0</v>
      </c>
      <c r="Z52" s="53">
        <f t="shared" ca="1" si="97"/>
        <v>0</v>
      </c>
      <c r="AA52" s="53">
        <f t="shared" ca="1" si="97"/>
        <v>0</v>
      </c>
      <c r="AB52" s="53">
        <f t="shared" ca="1" si="97"/>
        <v>0</v>
      </c>
      <c r="AC52" s="53">
        <f t="shared" ca="1" si="97"/>
        <v>0</v>
      </c>
      <c r="AD52" s="53">
        <f t="shared" ca="1" si="97"/>
        <v>0</v>
      </c>
      <c r="AE52" s="53">
        <f t="shared" ca="1" si="97"/>
        <v>0</v>
      </c>
      <c r="AF52" s="53">
        <f t="shared" ca="1" si="97"/>
        <v>0</v>
      </c>
      <c r="AG52" s="53">
        <f t="shared" ca="1" si="97"/>
        <v>0</v>
      </c>
      <c r="AH52" s="53">
        <f t="shared" ca="1" si="97"/>
        <v>0</v>
      </c>
      <c r="AI52" s="53">
        <f t="shared" ca="1" si="97"/>
        <v>0</v>
      </c>
      <c r="AJ52" s="53">
        <f t="shared" ca="1" si="97"/>
        <v>0</v>
      </c>
      <c r="AK52" s="53">
        <f t="shared" ca="1" si="97"/>
        <v>0</v>
      </c>
      <c r="AL52" s="53">
        <f t="shared" ca="1" si="97"/>
        <v>0</v>
      </c>
      <c r="AM52" s="53">
        <f t="shared" ca="1" si="97"/>
        <v>0</v>
      </c>
      <c r="AN52" s="53">
        <f t="shared" ca="1" si="97"/>
        <v>0</v>
      </c>
      <c r="AO52" s="53">
        <f t="shared" ca="1" si="97"/>
        <v>0</v>
      </c>
      <c r="AP52" s="53">
        <f ca="1">MAX(D52,W52)</f>
        <v>0</v>
      </c>
      <c r="AQ52" s="48" t="str">
        <f>'PLANTILLA V6'!$D93</f>
        <v>pza</v>
      </c>
    </row>
    <row r="53" spans="1:43" ht="15.75" customHeight="1" x14ac:dyDescent="0.45">
      <c r="A53" s="55" t="str">
        <f>'PLANTILLA V6'!A94</f>
        <v>EE</v>
      </c>
      <c r="B53" s="55" t="str">
        <f>'PLANTILLA V6'!B94</f>
        <v>Cautín</v>
      </c>
      <c r="C53" s="49">
        <f>'PLANTILLA V6'!C94</f>
        <v>1</v>
      </c>
      <c r="D53" s="46">
        <f t="shared" ca="1" si="64"/>
        <v>0</v>
      </c>
      <c r="E53" s="42" t="str">
        <f>'PLANTILLA V6'!$D94</f>
        <v>pza</v>
      </c>
      <c r="F53" s="46">
        <f t="shared" ref="F53:V53" ca="1" si="98">IF(OR(F$3="", ISNA(INDEX(INDIRECT(RIGHT(F$2,LEN(F$2)-4)&amp;"!$J:$J"),MATCH($B53,INDIRECT(RIGHT(F$2,LEN(F$2)-4)&amp;"!$B:$B"),0),1)),ISERR(INDEX(INDIRECT(RIGHT(F$2,LEN(F$2)-4)&amp;"!$J:$J"),MATCH($B53,INDIRECT(RIGHT(F$2,LEN(F$2)-4)&amp;"!$B:$B"),0),1))),0,INDEX(INDIRECT(RIGHT(F$2,LEN(F$2)-4)&amp;"!$J:$J"),MATCH($B53,INDIRECT(RIGHT(F$2,LEN(F$2)-4)&amp;"!$B:$B"),0),1))</f>
        <v>0</v>
      </c>
      <c r="G53" s="46">
        <f t="shared" ca="1" si="98"/>
        <v>0</v>
      </c>
      <c r="H53" s="46">
        <f t="shared" ca="1" si="98"/>
        <v>0</v>
      </c>
      <c r="I53" s="46">
        <f t="shared" ca="1" si="98"/>
        <v>0</v>
      </c>
      <c r="J53" s="46">
        <f t="shared" ca="1" si="98"/>
        <v>0</v>
      </c>
      <c r="K53" s="46">
        <f t="shared" ca="1" si="98"/>
        <v>0</v>
      </c>
      <c r="L53" s="46">
        <f t="shared" ca="1" si="98"/>
        <v>0</v>
      </c>
      <c r="M53" s="46">
        <f t="shared" ca="1" si="98"/>
        <v>0</v>
      </c>
      <c r="N53" s="46">
        <f t="shared" ca="1" si="98"/>
        <v>0</v>
      </c>
      <c r="O53" s="46">
        <f t="shared" ca="1" si="98"/>
        <v>0</v>
      </c>
      <c r="P53" s="46">
        <f t="shared" ca="1" si="98"/>
        <v>0</v>
      </c>
      <c r="Q53" s="46">
        <f t="shared" ca="1" si="98"/>
        <v>0</v>
      </c>
      <c r="R53" s="46">
        <f t="shared" ca="1" si="98"/>
        <v>0</v>
      </c>
      <c r="S53" s="46">
        <f t="shared" ca="1" si="98"/>
        <v>0</v>
      </c>
      <c r="T53" s="46">
        <f t="shared" ca="1" si="98"/>
        <v>0</v>
      </c>
      <c r="U53" s="46">
        <f t="shared" ca="1" si="98"/>
        <v>0</v>
      </c>
      <c r="V53" s="46">
        <f t="shared" ca="1" si="98"/>
        <v>0</v>
      </c>
      <c r="W53" s="189">
        <f t="shared" ca="1" si="66"/>
        <v>0</v>
      </c>
      <c r="X53" s="195" t="str">
        <f>'PLANTILLA V6'!$D94</f>
        <v>pza</v>
      </c>
      <c r="Y53" s="53">
        <f t="shared" ref="Y53:AO53" ca="1" si="99">IF(OR(Y$3="",ISNA(INDEX(INDIRECT(RIGHT(Y$2,LEN(Y$2)-4)&amp;"!$J:$J"),MATCH($B53,INDIRECT(RIGHT(Y$2,LEN(Y$2)-4)&amp;"!$B:$B"),0),1)), ISERR(INDEX(INDIRECT(RIGHT(Y$2,LEN(Y$2)-4)&amp;"!$J:$J"),MATCH($B53,INDIRECT(RIGHT(Y$2,LEN(Y$2)-4)&amp;"!$B:$B"),0),1))),0,INDEX(INDIRECT(RIGHT(Y$2,LEN(Y$2)-4)&amp;"!$J:$J"),MATCH($B53,INDIRECT(RIGHT(Y$2,LEN(Y$2)-4)&amp;"!$B:$B"),0),1))</f>
        <v>0</v>
      </c>
      <c r="Z53" s="53">
        <f t="shared" ca="1" si="99"/>
        <v>0</v>
      </c>
      <c r="AA53" s="53">
        <f t="shared" ca="1" si="99"/>
        <v>0</v>
      </c>
      <c r="AB53" s="53">
        <f t="shared" ca="1" si="99"/>
        <v>0</v>
      </c>
      <c r="AC53" s="53">
        <f t="shared" ca="1" si="99"/>
        <v>0</v>
      </c>
      <c r="AD53" s="53">
        <f t="shared" ca="1" si="99"/>
        <v>0</v>
      </c>
      <c r="AE53" s="53">
        <f t="shared" ca="1" si="99"/>
        <v>0</v>
      </c>
      <c r="AF53" s="53">
        <f t="shared" ca="1" si="99"/>
        <v>0</v>
      </c>
      <c r="AG53" s="53">
        <f t="shared" ca="1" si="99"/>
        <v>0</v>
      </c>
      <c r="AH53" s="53">
        <f t="shared" ca="1" si="99"/>
        <v>0</v>
      </c>
      <c r="AI53" s="53">
        <f t="shared" ca="1" si="99"/>
        <v>0</v>
      </c>
      <c r="AJ53" s="53">
        <f t="shared" ca="1" si="99"/>
        <v>0</v>
      </c>
      <c r="AK53" s="53">
        <f t="shared" ca="1" si="99"/>
        <v>0</v>
      </c>
      <c r="AL53" s="53">
        <f t="shared" ca="1" si="99"/>
        <v>0</v>
      </c>
      <c r="AM53" s="53">
        <f t="shared" ca="1" si="99"/>
        <v>0</v>
      </c>
      <c r="AN53" s="53">
        <f t="shared" ca="1" si="99"/>
        <v>0</v>
      </c>
      <c r="AO53" s="53">
        <f t="shared" ca="1" si="99"/>
        <v>0</v>
      </c>
      <c r="AP53" s="56">
        <f ca="1">MAX(D53,W53)</f>
        <v>0</v>
      </c>
      <c r="AQ53" s="44" t="str">
        <f>'PLANTILLA V6'!$D94</f>
        <v>pza</v>
      </c>
    </row>
    <row r="54" spans="1:43" ht="15.75" customHeight="1" x14ac:dyDescent="0.45">
      <c r="A54" s="52" t="str">
        <f>'PLANTILLA V6'!A95</f>
        <v>EE</v>
      </c>
      <c r="B54" s="52" t="str">
        <f>'PLANTILLA V6'!B95</f>
        <v>Soldadura eléctronica</v>
      </c>
      <c r="C54" s="45">
        <f>'PLANTILLA V6'!C95</f>
        <v>1</v>
      </c>
      <c r="D54" s="46">
        <f t="shared" ca="1" si="64"/>
        <v>0</v>
      </c>
      <c r="E54" s="42" t="str">
        <f>'PLANTILLA V6'!$D95</f>
        <v>pza</v>
      </c>
      <c r="F54" s="46">
        <f t="shared" ref="F54:V54" ca="1" si="100">IF(OR(F$3="", ISNA(INDEX(INDIRECT(RIGHT(F$2,LEN(F$2)-4)&amp;"!$J:$J"),MATCH($B54,INDIRECT(RIGHT(F$2,LEN(F$2)-4)&amp;"!$B:$B"),0),1)),ISERR(INDEX(INDIRECT(RIGHT(F$2,LEN(F$2)-4)&amp;"!$J:$J"),MATCH($B54,INDIRECT(RIGHT(F$2,LEN(F$2)-4)&amp;"!$B:$B"),0),1))),0,INDEX(INDIRECT(RIGHT(F$2,LEN(F$2)-4)&amp;"!$J:$J"),MATCH($B54,INDIRECT(RIGHT(F$2,LEN(F$2)-4)&amp;"!$B:$B"),0),1))</f>
        <v>0</v>
      </c>
      <c r="G54" s="46">
        <f t="shared" ca="1" si="100"/>
        <v>0</v>
      </c>
      <c r="H54" s="46">
        <f t="shared" ca="1" si="100"/>
        <v>0</v>
      </c>
      <c r="I54" s="46">
        <f t="shared" ca="1" si="100"/>
        <v>0</v>
      </c>
      <c r="J54" s="46">
        <f t="shared" ca="1" si="100"/>
        <v>0</v>
      </c>
      <c r="K54" s="46">
        <f t="shared" ca="1" si="100"/>
        <v>0</v>
      </c>
      <c r="L54" s="46">
        <f t="shared" ca="1" si="100"/>
        <v>0</v>
      </c>
      <c r="M54" s="46">
        <f t="shared" ca="1" si="100"/>
        <v>0</v>
      </c>
      <c r="N54" s="46">
        <f t="shared" ca="1" si="100"/>
        <v>0</v>
      </c>
      <c r="O54" s="46">
        <f t="shared" ca="1" si="100"/>
        <v>0</v>
      </c>
      <c r="P54" s="46">
        <f t="shared" ca="1" si="100"/>
        <v>0</v>
      </c>
      <c r="Q54" s="46">
        <f t="shared" ca="1" si="100"/>
        <v>0</v>
      </c>
      <c r="R54" s="46">
        <f t="shared" ca="1" si="100"/>
        <v>0</v>
      </c>
      <c r="S54" s="46">
        <f t="shared" ca="1" si="100"/>
        <v>0</v>
      </c>
      <c r="T54" s="46">
        <f t="shared" ca="1" si="100"/>
        <v>0</v>
      </c>
      <c r="U54" s="46">
        <f t="shared" ca="1" si="100"/>
        <v>0</v>
      </c>
      <c r="V54" s="46">
        <f t="shared" ca="1" si="100"/>
        <v>0</v>
      </c>
      <c r="W54" s="189">
        <f t="shared" ca="1" si="66"/>
        <v>0</v>
      </c>
      <c r="X54" s="195" t="str">
        <f>'PLANTILLA V6'!$D95</f>
        <v>pza</v>
      </c>
      <c r="Y54" s="53">
        <f t="shared" ref="Y54:AO54" ca="1" si="101">IF(OR(Y$3="",ISNA(INDEX(INDIRECT(RIGHT(Y$2,LEN(Y$2)-4)&amp;"!$J:$J"),MATCH($B54,INDIRECT(RIGHT(Y$2,LEN(Y$2)-4)&amp;"!$B:$B"),0),1)), ISERR(INDEX(INDIRECT(RIGHT(Y$2,LEN(Y$2)-4)&amp;"!$J:$J"),MATCH($B54,INDIRECT(RIGHT(Y$2,LEN(Y$2)-4)&amp;"!$B:$B"),0),1))),0,INDEX(INDIRECT(RIGHT(Y$2,LEN(Y$2)-4)&amp;"!$J:$J"),MATCH($B54,INDIRECT(RIGHT(Y$2,LEN(Y$2)-4)&amp;"!$B:$B"),0),1))</f>
        <v>0</v>
      </c>
      <c r="Z54" s="53">
        <f t="shared" ca="1" si="101"/>
        <v>0</v>
      </c>
      <c r="AA54" s="53">
        <f t="shared" ca="1" si="101"/>
        <v>0</v>
      </c>
      <c r="AB54" s="53">
        <f t="shared" ca="1" si="101"/>
        <v>0</v>
      </c>
      <c r="AC54" s="53">
        <f t="shared" ca="1" si="101"/>
        <v>0</v>
      </c>
      <c r="AD54" s="53">
        <f t="shared" ca="1" si="101"/>
        <v>0</v>
      </c>
      <c r="AE54" s="53">
        <f t="shared" ca="1" si="101"/>
        <v>0</v>
      </c>
      <c r="AF54" s="53">
        <f t="shared" ca="1" si="101"/>
        <v>0</v>
      </c>
      <c r="AG54" s="53">
        <f t="shared" ca="1" si="101"/>
        <v>0</v>
      </c>
      <c r="AH54" s="53">
        <f t="shared" ca="1" si="101"/>
        <v>0</v>
      </c>
      <c r="AI54" s="53">
        <f t="shared" ca="1" si="101"/>
        <v>0</v>
      </c>
      <c r="AJ54" s="53">
        <f t="shared" ca="1" si="101"/>
        <v>0</v>
      </c>
      <c r="AK54" s="53">
        <f t="shared" ca="1" si="101"/>
        <v>0</v>
      </c>
      <c r="AL54" s="53">
        <f t="shared" ca="1" si="101"/>
        <v>0</v>
      </c>
      <c r="AM54" s="53">
        <f t="shared" ca="1" si="101"/>
        <v>0</v>
      </c>
      <c r="AN54" s="53">
        <f t="shared" ca="1" si="101"/>
        <v>0</v>
      </c>
      <c r="AO54" s="53">
        <f t="shared" ca="1" si="101"/>
        <v>0</v>
      </c>
      <c r="AP54" s="53">
        <f ca="1">MAX(D54,W54)</f>
        <v>0</v>
      </c>
      <c r="AQ54" s="48" t="str">
        <f>'PLANTILLA V6'!$D95</f>
        <v>pza</v>
      </c>
    </row>
    <row r="55" spans="1:43" ht="15.75" customHeight="1" x14ac:dyDescent="0.45">
      <c r="A55" s="55" t="str">
        <f>'PLANTILLA V6'!A96</f>
        <v>EE</v>
      </c>
      <c r="B55" s="55" t="str">
        <f>'PLANTILLA V6'!B96</f>
        <v>Pasta para soldar</v>
      </c>
      <c r="C55" s="49">
        <f>'PLANTILLA V6'!C96</f>
        <v>1</v>
      </c>
      <c r="D55" s="46">
        <f t="shared" ca="1" si="64"/>
        <v>0</v>
      </c>
      <c r="E55" s="42" t="str">
        <f>'PLANTILLA V6'!$D96</f>
        <v>pza</v>
      </c>
      <c r="F55" s="46">
        <f t="shared" ref="F55:V55" ca="1" si="102">IF(OR(F$3="", ISNA(INDEX(INDIRECT(RIGHT(F$2,LEN(F$2)-4)&amp;"!$J:$J"),MATCH($B55,INDIRECT(RIGHT(F$2,LEN(F$2)-4)&amp;"!$B:$B"),0),1)),ISERR(INDEX(INDIRECT(RIGHT(F$2,LEN(F$2)-4)&amp;"!$J:$J"),MATCH($B55,INDIRECT(RIGHT(F$2,LEN(F$2)-4)&amp;"!$B:$B"),0),1))),0,INDEX(INDIRECT(RIGHT(F$2,LEN(F$2)-4)&amp;"!$J:$J"),MATCH($B55,INDIRECT(RIGHT(F$2,LEN(F$2)-4)&amp;"!$B:$B"),0),1))</f>
        <v>0</v>
      </c>
      <c r="G55" s="46">
        <f t="shared" ca="1" si="102"/>
        <v>0</v>
      </c>
      <c r="H55" s="46">
        <f t="shared" ca="1" si="102"/>
        <v>0</v>
      </c>
      <c r="I55" s="46">
        <f t="shared" ca="1" si="102"/>
        <v>0</v>
      </c>
      <c r="J55" s="46">
        <f t="shared" ca="1" si="102"/>
        <v>0</v>
      </c>
      <c r="K55" s="46">
        <f t="shared" ca="1" si="102"/>
        <v>0</v>
      </c>
      <c r="L55" s="46">
        <f t="shared" ca="1" si="102"/>
        <v>0</v>
      </c>
      <c r="M55" s="46">
        <f t="shared" ca="1" si="102"/>
        <v>0</v>
      </c>
      <c r="N55" s="46">
        <f t="shared" ca="1" si="102"/>
        <v>0</v>
      </c>
      <c r="O55" s="46">
        <f t="shared" ca="1" si="102"/>
        <v>0</v>
      </c>
      <c r="P55" s="46">
        <f t="shared" ca="1" si="102"/>
        <v>0</v>
      </c>
      <c r="Q55" s="46">
        <f t="shared" ca="1" si="102"/>
        <v>0</v>
      </c>
      <c r="R55" s="46">
        <f t="shared" ca="1" si="102"/>
        <v>0</v>
      </c>
      <c r="S55" s="46">
        <f t="shared" ca="1" si="102"/>
        <v>0</v>
      </c>
      <c r="T55" s="46">
        <f t="shared" ca="1" si="102"/>
        <v>0</v>
      </c>
      <c r="U55" s="46">
        <f t="shared" ca="1" si="102"/>
        <v>0</v>
      </c>
      <c r="V55" s="46">
        <f t="shared" ca="1" si="102"/>
        <v>0</v>
      </c>
      <c r="W55" s="189">
        <f t="shared" ca="1" si="66"/>
        <v>0</v>
      </c>
      <c r="X55" s="195" t="str">
        <f>'PLANTILLA V6'!$D96</f>
        <v>pza</v>
      </c>
      <c r="Y55" s="53">
        <f t="shared" ref="Y55:AO55" ca="1" si="103">IF(OR(Y$3="",ISNA(INDEX(INDIRECT(RIGHT(Y$2,LEN(Y$2)-4)&amp;"!$J:$J"),MATCH($B55,INDIRECT(RIGHT(Y$2,LEN(Y$2)-4)&amp;"!$B:$B"),0),1)), ISERR(INDEX(INDIRECT(RIGHT(Y$2,LEN(Y$2)-4)&amp;"!$J:$J"),MATCH($B55,INDIRECT(RIGHT(Y$2,LEN(Y$2)-4)&amp;"!$B:$B"),0),1))),0,INDEX(INDIRECT(RIGHT(Y$2,LEN(Y$2)-4)&amp;"!$J:$J"),MATCH($B55,INDIRECT(RIGHT(Y$2,LEN(Y$2)-4)&amp;"!$B:$B"),0),1))</f>
        <v>0</v>
      </c>
      <c r="Z55" s="53">
        <f t="shared" ca="1" si="103"/>
        <v>0</v>
      </c>
      <c r="AA55" s="53">
        <f t="shared" ca="1" si="103"/>
        <v>0</v>
      </c>
      <c r="AB55" s="53">
        <f t="shared" ca="1" si="103"/>
        <v>0</v>
      </c>
      <c r="AC55" s="53">
        <f t="shared" ca="1" si="103"/>
        <v>0</v>
      </c>
      <c r="AD55" s="53">
        <f t="shared" ca="1" si="103"/>
        <v>0</v>
      </c>
      <c r="AE55" s="53">
        <f t="shared" ca="1" si="103"/>
        <v>0</v>
      </c>
      <c r="AF55" s="53">
        <f t="shared" ca="1" si="103"/>
        <v>0</v>
      </c>
      <c r="AG55" s="53">
        <f t="shared" ca="1" si="103"/>
        <v>0</v>
      </c>
      <c r="AH55" s="53">
        <f t="shared" ca="1" si="103"/>
        <v>0</v>
      </c>
      <c r="AI55" s="53">
        <f t="shared" ca="1" si="103"/>
        <v>0</v>
      </c>
      <c r="AJ55" s="53">
        <f t="shared" ca="1" si="103"/>
        <v>0</v>
      </c>
      <c r="AK55" s="53">
        <f t="shared" ca="1" si="103"/>
        <v>0</v>
      </c>
      <c r="AL55" s="53">
        <f t="shared" ca="1" si="103"/>
        <v>0</v>
      </c>
      <c r="AM55" s="53">
        <f t="shared" ca="1" si="103"/>
        <v>0</v>
      </c>
      <c r="AN55" s="53">
        <f t="shared" ca="1" si="103"/>
        <v>0</v>
      </c>
      <c r="AO55" s="53">
        <f t="shared" ca="1" si="103"/>
        <v>0</v>
      </c>
      <c r="AP55" s="56">
        <f ca="1">MAX(D55,W55)</f>
        <v>0</v>
      </c>
      <c r="AQ55" s="44" t="str">
        <f>'PLANTILLA V6'!$D96</f>
        <v>pza</v>
      </c>
    </row>
    <row r="56" spans="1:43" ht="15.75" customHeight="1" x14ac:dyDescent="0.45">
      <c r="A56" s="52"/>
      <c r="B56" s="52">
        <f>'PLANTILLA V6'!B97</f>
        <v>0</v>
      </c>
      <c r="C56" s="45"/>
      <c r="D56" s="37"/>
      <c r="E56" s="42"/>
      <c r="F56" s="46">
        <f t="shared" ref="F56:V56" ca="1" si="104">IF(OR(F$3="", ISNA(INDEX(INDIRECT(RIGHT(F$2,LEN(F$2)-4)&amp;"!$J:$J"),MATCH($B56,INDIRECT(RIGHT(F$2,LEN(F$2)-4)&amp;"!$B:$B"),0),1)),ISERR(INDEX(INDIRECT(RIGHT(F$2,LEN(F$2)-4)&amp;"!$J:$J"),MATCH($B56,INDIRECT(RIGHT(F$2,LEN(F$2)-4)&amp;"!$B:$B"),0),1))),0,INDEX(INDIRECT(RIGHT(F$2,LEN(F$2)-4)&amp;"!$J:$J"),MATCH($B56,INDIRECT(RIGHT(F$2,LEN(F$2)-4)&amp;"!$B:$B"),0),1))</f>
        <v>0</v>
      </c>
      <c r="G56" s="46">
        <f t="shared" ca="1" si="104"/>
        <v>0</v>
      </c>
      <c r="H56" s="46">
        <f t="shared" ca="1" si="104"/>
        <v>0</v>
      </c>
      <c r="I56" s="46">
        <f t="shared" ca="1" si="104"/>
        <v>23</v>
      </c>
      <c r="J56" s="46">
        <f t="shared" ca="1" si="104"/>
        <v>0</v>
      </c>
      <c r="K56" s="46">
        <f t="shared" ca="1" si="104"/>
        <v>14</v>
      </c>
      <c r="L56" s="46">
        <f t="shared" ca="1" si="104"/>
        <v>14</v>
      </c>
      <c r="M56" s="46">
        <f t="shared" ca="1" si="104"/>
        <v>23</v>
      </c>
      <c r="N56" s="46">
        <f t="shared" ca="1" si="104"/>
        <v>0</v>
      </c>
      <c r="O56" s="46">
        <f t="shared" ca="1" si="104"/>
        <v>23</v>
      </c>
      <c r="P56" s="46">
        <f t="shared" ca="1" si="104"/>
        <v>0</v>
      </c>
      <c r="Q56" s="46">
        <f t="shared" ca="1" si="104"/>
        <v>0</v>
      </c>
      <c r="R56" s="46">
        <f t="shared" ca="1" si="104"/>
        <v>0</v>
      </c>
      <c r="S56" s="46">
        <f t="shared" ca="1" si="104"/>
        <v>0</v>
      </c>
      <c r="T56" s="46">
        <f t="shared" ca="1" si="104"/>
        <v>0</v>
      </c>
      <c r="U56" s="46">
        <f t="shared" ca="1" si="104"/>
        <v>0</v>
      </c>
      <c r="V56" s="46">
        <f t="shared" ca="1" si="104"/>
        <v>0</v>
      </c>
      <c r="W56" s="187"/>
      <c r="X56" s="195"/>
      <c r="Y56" s="53">
        <f t="shared" ref="Y56:AO56" ca="1" si="105">IF(OR(Y$3="",ISNA(INDEX(INDIRECT(RIGHT(Y$2,LEN(Y$2)-4)&amp;"!$J:$J"),MATCH($B56,INDIRECT(RIGHT(Y$2,LEN(Y$2)-4)&amp;"!$B:$B"),0),1)), ISERR(INDEX(INDIRECT(RIGHT(Y$2,LEN(Y$2)-4)&amp;"!$J:$J"),MATCH($B56,INDIRECT(RIGHT(Y$2,LEN(Y$2)-4)&amp;"!$B:$B"),0),1))),0,INDEX(INDIRECT(RIGHT(Y$2,LEN(Y$2)-4)&amp;"!$J:$J"),MATCH($B56,INDIRECT(RIGHT(Y$2,LEN(Y$2)-4)&amp;"!$B:$B"),0),1))</f>
        <v>0</v>
      </c>
      <c r="Z56" s="53">
        <f t="shared" ca="1" si="105"/>
        <v>0</v>
      </c>
      <c r="AA56" s="53">
        <f t="shared" ca="1" si="105"/>
        <v>0</v>
      </c>
      <c r="AB56" s="53">
        <f t="shared" ca="1" si="105"/>
        <v>0</v>
      </c>
      <c r="AC56" s="53">
        <f t="shared" ca="1" si="105"/>
        <v>0</v>
      </c>
      <c r="AD56" s="53">
        <f t="shared" ca="1" si="105"/>
        <v>0</v>
      </c>
      <c r="AE56" s="53">
        <f t="shared" ca="1" si="105"/>
        <v>0</v>
      </c>
      <c r="AF56" s="53">
        <f t="shared" ca="1" si="105"/>
        <v>0</v>
      </c>
      <c r="AG56" s="53">
        <f t="shared" ca="1" si="105"/>
        <v>0</v>
      </c>
      <c r="AH56" s="53">
        <f t="shared" ca="1" si="105"/>
        <v>0</v>
      </c>
      <c r="AI56" s="53">
        <f t="shared" ca="1" si="105"/>
        <v>23</v>
      </c>
      <c r="AJ56" s="53">
        <f t="shared" ca="1" si="105"/>
        <v>0</v>
      </c>
      <c r="AK56" s="53">
        <f t="shared" ca="1" si="105"/>
        <v>0</v>
      </c>
      <c r="AL56" s="53">
        <f t="shared" ca="1" si="105"/>
        <v>0</v>
      </c>
      <c r="AM56" s="53">
        <f t="shared" ca="1" si="105"/>
        <v>0</v>
      </c>
      <c r="AN56" s="53">
        <f t="shared" ca="1" si="105"/>
        <v>0</v>
      </c>
      <c r="AO56" s="53">
        <f t="shared" ca="1" si="105"/>
        <v>0</v>
      </c>
      <c r="AP56" s="45"/>
      <c r="AQ56" s="48"/>
    </row>
    <row r="57" spans="1:43" ht="15.75" customHeight="1" x14ac:dyDescent="0.45">
      <c r="A57" s="63" t="str">
        <f>'PLANTILLA V6'!A109</f>
        <v>Baterías</v>
      </c>
      <c r="B57" s="55">
        <f>'PLANTILLA V6'!B109</f>
        <v>0</v>
      </c>
      <c r="C57" s="49">
        <f>'PLANTILLA V6'!C109</f>
        <v>0</v>
      </c>
      <c r="D57" s="37"/>
      <c r="E57" s="42">
        <f>'PLANTILLA V6'!$D109</f>
        <v>0</v>
      </c>
      <c r="F57" s="46">
        <f t="shared" ref="F57:V57" ca="1" si="106">IF(OR(F$3="", ISNA(INDEX(INDIRECT(RIGHT(F$2,LEN(F$2)-4)&amp;"!$J:$J"),MATCH($B57,INDIRECT(RIGHT(F$2,LEN(F$2)-4)&amp;"!$B:$B"),0),1)),ISERR(INDEX(INDIRECT(RIGHT(F$2,LEN(F$2)-4)&amp;"!$J:$J"),MATCH($B57,INDIRECT(RIGHT(F$2,LEN(F$2)-4)&amp;"!$B:$B"),0),1))),0,INDEX(INDIRECT(RIGHT(F$2,LEN(F$2)-4)&amp;"!$J:$J"),MATCH($B57,INDIRECT(RIGHT(F$2,LEN(F$2)-4)&amp;"!$B:$B"),0),1))</f>
        <v>0</v>
      </c>
      <c r="G57" s="46">
        <f t="shared" ca="1" si="106"/>
        <v>0</v>
      </c>
      <c r="H57" s="46">
        <f t="shared" ca="1" si="106"/>
        <v>0</v>
      </c>
      <c r="I57" s="46">
        <f t="shared" ca="1" si="106"/>
        <v>23</v>
      </c>
      <c r="J57" s="46">
        <f t="shared" ca="1" si="106"/>
        <v>0</v>
      </c>
      <c r="K57" s="46">
        <f t="shared" ca="1" si="106"/>
        <v>14</v>
      </c>
      <c r="L57" s="46">
        <f t="shared" ca="1" si="106"/>
        <v>14</v>
      </c>
      <c r="M57" s="46">
        <f t="shared" ca="1" si="106"/>
        <v>23</v>
      </c>
      <c r="N57" s="46">
        <f t="shared" ca="1" si="106"/>
        <v>0</v>
      </c>
      <c r="O57" s="46">
        <f t="shared" ca="1" si="106"/>
        <v>23</v>
      </c>
      <c r="P57" s="46">
        <f t="shared" ca="1" si="106"/>
        <v>0</v>
      </c>
      <c r="Q57" s="46">
        <f t="shared" ca="1" si="106"/>
        <v>0</v>
      </c>
      <c r="R57" s="46">
        <f t="shared" ca="1" si="106"/>
        <v>0</v>
      </c>
      <c r="S57" s="46">
        <f t="shared" ca="1" si="106"/>
        <v>0</v>
      </c>
      <c r="T57" s="46">
        <f t="shared" ca="1" si="106"/>
        <v>0</v>
      </c>
      <c r="U57" s="46">
        <f t="shared" ca="1" si="106"/>
        <v>0</v>
      </c>
      <c r="V57" s="46">
        <f t="shared" ca="1" si="106"/>
        <v>0</v>
      </c>
      <c r="W57" s="187"/>
      <c r="X57" s="195">
        <f>'PLANTILLA V6'!$D109</f>
        <v>0</v>
      </c>
      <c r="Y57" s="53">
        <f t="shared" ref="Y57:AO57" ca="1" si="107">IF(OR(Y$3="",ISNA(INDEX(INDIRECT(RIGHT(Y$2,LEN(Y$2)-4)&amp;"!$J:$J"),MATCH($B57,INDIRECT(RIGHT(Y$2,LEN(Y$2)-4)&amp;"!$B:$B"),0),1)), ISERR(INDEX(INDIRECT(RIGHT(Y$2,LEN(Y$2)-4)&amp;"!$J:$J"),MATCH($B57,INDIRECT(RIGHT(Y$2,LEN(Y$2)-4)&amp;"!$B:$B"),0),1))),0,INDEX(INDIRECT(RIGHT(Y$2,LEN(Y$2)-4)&amp;"!$J:$J"),MATCH($B57,INDIRECT(RIGHT(Y$2,LEN(Y$2)-4)&amp;"!$B:$B"),0),1))</f>
        <v>0</v>
      </c>
      <c r="Z57" s="53">
        <f t="shared" ca="1" si="107"/>
        <v>0</v>
      </c>
      <c r="AA57" s="53">
        <f t="shared" ca="1" si="107"/>
        <v>0</v>
      </c>
      <c r="AB57" s="53">
        <f t="shared" ca="1" si="107"/>
        <v>0</v>
      </c>
      <c r="AC57" s="53">
        <f t="shared" ca="1" si="107"/>
        <v>0</v>
      </c>
      <c r="AD57" s="53">
        <f t="shared" ca="1" si="107"/>
        <v>0</v>
      </c>
      <c r="AE57" s="53">
        <f t="shared" ca="1" si="107"/>
        <v>0</v>
      </c>
      <c r="AF57" s="53">
        <f t="shared" ca="1" si="107"/>
        <v>0</v>
      </c>
      <c r="AG57" s="53">
        <f t="shared" ca="1" si="107"/>
        <v>0</v>
      </c>
      <c r="AH57" s="53">
        <f t="shared" ca="1" si="107"/>
        <v>0</v>
      </c>
      <c r="AI57" s="53">
        <f t="shared" ca="1" si="107"/>
        <v>23</v>
      </c>
      <c r="AJ57" s="53">
        <f t="shared" ca="1" si="107"/>
        <v>0</v>
      </c>
      <c r="AK57" s="53">
        <f t="shared" ca="1" si="107"/>
        <v>0</v>
      </c>
      <c r="AL57" s="53">
        <f t="shared" ca="1" si="107"/>
        <v>0</v>
      </c>
      <c r="AM57" s="53">
        <f t="shared" ca="1" si="107"/>
        <v>0</v>
      </c>
      <c r="AN57" s="53">
        <f t="shared" ca="1" si="107"/>
        <v>0</v>
      </c>
      <c r="AO57" s="53">
        <f t="shared" ca="1" si="107"/>
        <v>0</v>
      </c>
      <c r="AP57" s="41" t="s">
        <v>110</v>
      </c>
      <c r="AQ57" s="44">
        <f>'PLANTILLA V6'!$D109</f>
        <v>0</v>
      </c>
    </row>
    <row r="58" spans="1:43" ht="15.75" customHeight="1" x14ac:dyDescent="0.45">
      <c r="A58" s="52" t="str">
        <f>'PLANTILLA V6'!A110</f>
        <v>Ba</v>
      </c>
      <c r="B58" s="52" t="str">
        <f>'PLANTILLA V6'!B110</f>
        <v>Batería recargable (AA)</v>
      </c>
      <c r="C58" s="45">
        <f>'PLANTILLA V6'!C110</f>
        <v>1</v>
      </c>
      <c r="D58" s="46">
        <f t="shared" ref="D58:D66" ca="1" si="108">MAX(F58:V58)</f>
        <v>0</v>
      </c>
      <c r="E58" s="42" t="str">
        <f>'PLANTILLA V6'!$D110</f>
        <v>pza</v>
      </c>
      <c r="F58" s="46">
        <f t="shared" ref="F58:V58" ca="1" si="109">IF(OR(F$3="", ISNA(INDEX(INDIRECT(RIGHT(F$2,LEN(F$2)-4)&amp;"!$J:$J"),MATCH($B58,INDIRECT(RIGHT(F$2,LEN(F$2)-4)&amp;"!$B:$B"),0),1)),ISERR(INDEX(INDIRECT(RIGHT(F$2,LEN(F$2)-4)&amp;"!$J:$J"),MATCH($B58,INDIRECT(RIGHT(F$2,LEN(F$2)-4)&amp;"!$B:$B"),0),1))),0,INDEX(INDIRECT(RIGHT(F$2,LEN(F$2)-4)&amp;"!$J:$J"),MATCH($B58,INDIRECT(RIGHT(F$2,LEN(F$2)-4)&amp;"!$B:$B"),0),1))</f>
        <v>0</v>
      </c>
      <c r="G58" s="46">
        <f t="shared" ca="1" si="109"/>
        <v>0</v>
      </c>
      <c r="H58" s="46">
        <f t="shared" ca="1" si="109"/>
        <v>0</v>
      </c>
      <c r="I58" s="46">
        <f t="shared" ca="1" si="109"/>
        <v>0</v>
      </c>
      <c r="J58" s="46">
        <f t="shared" ca="1" si="109"/>
        <v>0</v>
      </c>
      <c r="K58" s="46">
        <f t="shared" ca="1" si="109"/>
        <v>0</v>
      </c>
      <c r="L58" s="46">
        <f t="shared" ca="1" si="109"/>
        <v>0</v>
      </c>
      <c r="M58" s="46">
        <f t="shared" ca="1" si="109"/>
        <v>0</v>
      </c>
      <c r="N58" s="46">
        <f t="shared" ca="1" si="109"/>
        <v>0</v>
      </c>
      <c r="O58" s="46">
        <f t="shared" ca="1" si="109"/>
        <v>0</v>
      </c>
      <c r="P58" s="46">
        <f t="shared" ca="1" si="109"/>
        <v>0</v>
      </c>
      <c r="Q58" s="46">
        <f t="shared" ca="1" si="109"/>
        <v>0</v>
      </c>
      <c r="R58" s="46">
        <f t="shared" ca="1" si="109"/>
        <v>0</v>
      </c>
      <c r="S58" s="46">
        <f t="shared" ca="1" si="109"/>
        <v>0</v>
      </c>
      <c r="T58" s="46">
        <f t="shared" ca="1" si="109"/>
        <v>0</v>
      </c>
      <c r="U58" s="46">
        <f t="shared" ca="1" si="109"/>
        <v>0</v>
      </c>
      <c r="V58" s="46">
        <f t="shared" ca="1" si="109"/>
        <v>0</v>
      </c>
      <c r="W58" s="189">
        <f t="shared" ref="W58:W66" ca="1" si="110">MAX(Y58:AO58)</f>
        <v>0</v>
      </c>
      <c r="X58" s="195" t="str">
        <f>'PLANTILLA V6'!$D110</f>
        <v>pza</v>
      </c>
      <c r="Y58" s="53">
        <f t="shared" ref="Y58:AO58" ca="1" si="111">IF(OR(Y$3="",ISNA(INDEX(INDIRECT(RIGHT(Y$2,LEN(Y$2)-4)&amp;"!$J:$J"),MATCH($B58,INDIRECT(RIGHT(Y$2,LEN(Y$2)-4)&amp;"!$B:$B"),0),1)), ISERR(INDEX(INDIRECT(RIGHT(Y$2,LEN(Y$2)-4)&amp;"!$J:$J"),MATCH($B58,INDIRECT(RIGHT(Y$2,LEN(Y$2)-4)&amp;"!$B:$B"),0),1))),0,INDEX(INDIRECT(RIGHT(Y$2,LEN(Y$2)-4)&amp;"!$J:$J"),MATCH($B58,INDIRECT(RIGHT(Y$2,LEN(Y$2)-4)&amp;"!$B:$B"),0),1))</f>
        <v>0</v>
      </c>
      <c r="Z58" s="53">
        <f t="shared" ca="1" si="111"/>
        <v>0</v>
      </c>
      <c r="AA58" s="53">
        <f t="shared" ca="1" si="111"/>
        <v>0</v>
      </c>
      <c r="AB58" s="53">
        <f t="shared" ca="1" si="111"/>
        <v>0</v>
      </c>
      <c r="AC58" s="53">
        <f t="shared" ca="1" si="111"/>
        <v>0</v>
      </c>
      <c r="AD58" s="53">
        <f t="shared" ca="1" si="111"/>
        <v>0</v>
      </c>
      <c r="AE58" s="53">
        <f t="shared" ca="1" si="111"/>
        <v>0</v>
      </c>
      <c r="AF58" s="53">
        <f t="shared" ca="1" si="111"/>
        <v>0</v>
      </c>
      <c r="AG58" s="53">
        <f t="shared" ca="1" si="111"/>
        <v>0</v>
      </c>
      <c r="AH58" s="53">
        <f t="shared" ca="1" si="111"/>
        <v>0</v>
      </c>
      <c r="AI58" s="53">
        <f t="shared" ca="1" si="111"/>
        <v>0</v>
      </c>
      <c r="AJ58" s="53">
        <f t="shared" ca="1" si="111"/>
        <v>0</v>
      </c>
      <c r="AK58" s="53">
        <f t="shared" ca="1" si="111"/>
        <v>0</v>
      </c>
      <c r="AL58" s="53">
        <f t="shared" ca="1" si="111"/>
        <v>0</v>
      </c>
      <c r="AM58" s="53">
        <f t="shared" ca="1" si="111"/>
        <v>0</v>
      </c>
      <c r="AN58" s="53">
        <f t="shared" ca="1" si="111"/>
        <v>0</v>
      </c>
      <c r="AO58" s="53">
        <f t="shared" ca="1" si="111"/>
        <v>0</v>
      </c>
      <c r="AP58" s="53">
        <f ca="1">MAX(D58,W58)</f>
        <v>0</v>
      </c>
      <c r="AQ58" s="48" t="str">
        <f>'PLANTILLA V6'!$D110</f>
        <v>pza</v>
      </c>
    </row>
    <row r="59" spans="1:43" ht="15.75" customHeight="1" x14ac:dyDescent="0.45">
      <c r="A59" s="55" t="str">
        <f>'PLANTILLA V6'!A111</f>
        <v>Ba</v>
      </c>
      <c r="B59" s="55" t="str">
        <f>'PLANTILLA V6'!B111</f>
        <v>Batería recargable (AAA)</v>
      </c>
      <c r="C59" s="49">
        <f>'PLANTILLA V6'!C111</f>
        <v>1</v>
      </c>
      <c r="D59" s="46">
        <f t="shared" ca="1" si="108"/>
        <v>0</v>
      </c>
      <c r="E59" s="42" t="str">
        <f>'PLANTILLA V6'!$D111</f>
        <v>pza</v>
      </c>
      <c r="F59" s="46">
        <f t="shared" ref="F59:V59" ca="1" si="112">IF(OR(F$3="", ISNA(INDEX(INDIRECT(RIGHT(F$2,LEN(F$2)-4)&amp;"!$J:$J"),MATCH($B59,INDIRECT(RIGHT(F$2,LEN(F$2)-4)&amp;"!$B:$B"),0),1)),ISERR(INDEX(INDIRECT(RIGHT(F$2,LEN(F$2)-4)&amp;"!$J:$J"),MATCH($B59,INDIRECT(RIGHT(F$2,LEN(F$2)-4)&amp;"!$B:$B"),0),1))),0,INDEX(INDIRECT(RIGHT(F$2,LEN(F$2)-4)&amp;"!$J:$J"),MATCH($B59,INDIRECT(RIGHT(F$2,LEN(F$2)-4)&amp;"!$B:$B"),0),1))</f>
        <v>0</v>
      </c>
      <c r="G59" s="46">
        <f t="shared" ca="1" si="112"/>
        <v>0</v>
      </c>
      <c r="H59" s="46">
        <f t="shared" ca="1" si="112"/>
        <v>0</v>
      </c>
      <c r="I59" s="46">
        <f t="shared" ca="1" si="112"/>
        <v>0</v>
      </c>
      <c r="J59" s="46">
        <f t="shared" ca="1" si="112"/>
        <v>0</v>
      </c>
      <c r="K59" s="46">
        <f t="shared" ca="1" si="112"/>
        <v>0</v>
      </c>
      <c r="L59" s="46">
        <f t="shared" ca="1" si="112"/>
        <v>0</v>
      </c>
      <c r="M59" s="46">
        <f t="shared" ca="1" si="112"/>
        <v>0</v>
      </c>
      <c r="N59" s="46">
        <f t="shared" ca="1" si="112"/>
        <v>0</v>
      </c>
      <c r="O59" s="46">
        <f t="shared" ca="1" si="112"/>
        <v>0</v>
      </c>
      <c r="P59" s="46">
        <f t="shared" ca="1" si="112"/>
        <v>0</v>
      </c>
      <c r="Q59" s="46">
        <f t="shared" ca="1" si="112"/>
        <v>0</v>
      </c>
      <c r="R59" s="46">
        <f t="shared" ca="1" si="112"/>
        <v>0</v>
      </c>
      <c r="S59" s="46">
        <f t="shared" ca="1" si="112"/>
        <v>0</v>
      </c>
      <c r="T59" s="46">
        <f t="shared" ca="1" si="112"/>
        <v>0</v>
      </c>
      <c r="U59" s="46">
        <f t="shared" ca="1" si="112"/>
        <v>0</v>
      </c>
      <c r="V59" s="46">
        <f t="shared" ca="1" si="112"/>
        <v>0</v>
      </c>
      <c r="W59" s="189">
        <f t="shared" ca="1" si="110"/>
        <v>0</v>
      </c>
      <c r="X59" s="195" t="str">
        <f>'PLANTILLA V6'!$D111</f>
        <v>pza</v>
      </c>
      <c r="Y59" s="53">
        <f t="shared" ref="Y59:AO59" ca="1" si="113">IF(OR(Y$3="",ISNA(INDEX(INDIRECT(RIGHT(Y$2,LEN(Y$2)-4)&amp;"!$J:$J"),MATCH($B59,INDIRECT(RIGHT(Y$2,LEN(Y$2)-4)&amp;"!$B:$B"),0),1)), ISERR(INDEX(INDIRECT(RIGHT(Y$2,LEN(Y$2)-4)&amp;"!$J:$J"),MATCH($B59,INDIRECT(RIGHT(Y$2,LEN(Y$2)-4)&amp;"!$B:$B"),0),1))),0,INDEX(INDIRECT(RIGHT(Y$2,LEN(Y$2)-4)&amp;"!$J:$J"),MATCH($B59,INDIRECT(RIGHT(Y$2,LEN(Y$2)-4)&amp;"!$B:$B"),0),1))</f>
        <v>0</v>
      </c>
      <c r="Z59" s="53">
        <f t="shared" ca="1" si="113"/>
        <v>0</v>
      </c>
      <c r="AA59" s="53">
        <f t="shared" ca="1" si="113"/>
        <v>0</v>
      </c>
      <c r="AB59" s="53">
        <f t="shared" ca="1" si="113"/>
        <v>0</v>
      </c>
      <c r="AC59" s="53">
        <f t="shared" ca="1" si="113"/>
        <v>0</v>
      </c>
      <c r="AD59" s="53">
        <f t="shared" ca="1" si="113"/>
        <v>0</v>
      </c>
      <c r="AE59" s="53">
        <f t="shared" ca="1" si="113"/>
        <v>0</v>
      </c>
      <c r="AF59" s="53">
        <f t="shared" ca="1" si="113"/>
        <v>0</v>
      </c>
      <c r="AG59" s="53">
        <f t="shared" ca="1" si="113"/>
        <v>0</v>
      </c>
      <c r="AH59" s="53">
        <f t="shared" ca="1" si="113"/>
        <v>0</v>
      </c>
      <c r="AI59" s="53">
        <f t="shared" ca="1" si="113"/>
        <v>0</v>
      </c>
      <c r="AJ59" s="53">
        <f t="shared" ca="1" si="113"/>
        <v>0</v>
      </c>
      <c r="AK59" s="53">
        <f t="shared" ca="1" si="113"/>
        <v>0</v>
      </c>
      <c r="AL59" s="53">
        <f t="shared" ca="1" si="113"/>
        <v>0</v>
      </c>
      <c r="AM59" s="53">
        <f t="shared" ca="1" si="113"/>
        <v>0</v>
      </c>
      <c r="AN59" s="53">
        <f t="shared" ca="1" si="113"/>
        <v>0</v>
      </c>
      <c r="AO59" s="53">
        <f t="shared" ca="1" si="113"/>
        <v>0</v>
      </c>
      <c r="AP59" s="56">
        <f ca="1">MAX(D59,W59)</f>
        <v>0</v>
      </c>
      <c r="AQ59" s="44" t="str">
        <f>'PLANTILLA V6'!$D111</f>
        <v>pza</v>
      </c>
    </row>
    <row r="60" spans="1:43" ht="15.75" customHeight="1" x14ac:dyDescent="0.45">
      <c r="A60" s="52" t="str">
        <f>'PLANTILLA V6'!A112</f>
        <v>Ba</v>
      </c>
      <c r="B60" s="52" t="str">
        <f>'PLANTILLA V6'!B112</f>
        <v>Batería recargable 9V Volteck</v>
      </c>
      <c r="C60" s="45">
        <f>'PLANTILLA V6'!C112</f>
        <v>1</v>
      </c>
      <c r="D60" s="46">
        <f t="shared" ca="1" si="108"/>
        <v>0</v>
      </c>
      <c r="E60" s="42" t="str">
        <f>'PLANTILLA V6'!$D112</f>
        <v>pza</v>
      </c>
      <c r="F60" s="46">
        <f t="shared" ref="F60:V60" ca="1" si="114">IF(OR(F$3="", ISNA(INDEX(INDIRECT(RIGHT(F$2,LEN(F$2)-4)&amp;"!$J:$J"),MATCH($B60,INDIRECT(RIGHT(F$2,LEN(F$2)-4)&amp;"!$B:$B"),0),1)),ISERR(INDEX(INDIRECT(RIGHT(F$2,LEN(F$2)-4)&amp;"!$J:$J"),MATCH($B60,INDIRECT(RIGHT(F$2,LEN(F$2)-4)&amp;"!$B:$B"),0),1))),0,INDEX(INDIRECT(RIGHT(F$2,LEN(F$2)-4)&amp;"!$J:$J"),MATCH($B60,INDIRECT(RIGHT(F$2,LEN(F$2)-4)&amp;"!$B:$B"),0),1))</f>
        <v>0</v>
      </c>
      <c r="G60" s="46">
        <f t="shared" ca="1" si="114"/>
        <v>0</v>
      </c>
      <c r="H60" s="46">
        <f t="shared" ca="1" si="114"/>
        <v>0</v>
      </c>
      <c r="I60" s="46">
        <f t="shared" ca="1" si="114"/>
        <v>0</v>
      </c>
      <c r="J60" s="46">
        <f t="shared" ca="1" si="114"/>
        <v>0</v>
      </c>
      <c r="K60" s="46">
        <f t="shared" ca="1" si="114"/>
        <v>0</v>
      </c>
      <c r="L60" s="46">
        <f t="shared" ca="1" si="114"/>
        <v>0</v>
      </c>
      <c r="M60" s="46">
        <f t="shared" ca="1" si="114"/>
        <v>0</v>
      </c>
      <c r="N60" s="46">
        <f t="shared" ca="1" si="114"/>
        <v>0</v>
      </c>
      <c r="O60" s="46">
        <f t="shared" ca="1" si="114"/>
        <v>0</v>
      </c>
      <c r="P60" s="46">
        <f t="shared" ca="1" si="114"/>
        <v>0</v>
      </c>
      <c r="Q60" s="46">
        <f t="shared" ca="1" si="114"/>
        <v>0</v>
      </c>
      <c r="R60" s="46">
        <f t="shared" ca="1" si="114"/>
        <v>0</v>
      </c>
      <c r="S60" s="46">
        <f t="shared" ca="1" si="114"/>
        <v>0</v>
      </c>
      <c r="T60" s="46">
        <f t="shared" ca="1" si="114"/>
        <v>0</v>
      </c>
      <c r="U60" s="46">
        <f t="shared" ca="1" si="114"/>
        <v>0</v>
      </c>
      <c r="V60" s="46">
        <f t="shared" ca="1" si="114"/>
        <v>0</v>
      </c>
      <c r="W60" s="189">
        <f t="shared" ca="1" si="110"/>
        <v>0</v>
      </c>
      <c r="X60" s="195" t="str">
        <f>'PLANTILLA V6'!$D112</f>
        <v>pza</v>
      </c>
      <c r="Y60" s="53">
        <f t="shared" ref="Y60:AO60" ca="1" si="115">IF(OR(Y$3="",ISNA(INDEX(INDIRECT(RIGHT(Y$2,LEN(Y$2)-4)&amp;"!$J:$J"),MATCH($B60,INDIRECT(RIGHT(Y$2,LEN(Y$2)-4)&amp;"!$B:$B"),0),1)), ISERR(INDEX(INDIRECT(RIGHT(Y$2,LEN(Y$2)-4)&amp;"!$J:$J"),MATCH($B60,INDIRECT(RIGHT(Y$2,LEN(Y$2)-4)&amp;"!$B:$B"),0),1))),0,INDEX(INDIRECT(RIGHT(Y$2,LEN(Y$2)-4)&amp;"!$J:$J"),MATCH($B60,INDIRECT(RIGHT(Y$2,LEN(Y$2)-4)&amp;"!$B:$B"),0),1))</f>
        <v>0</v>
      </c>
      <c r="Z60" s="53">
        <f t="shared" ca="1" si="115"/>
        <v>0</v>
      </c>
      <c r="AA60" s="53">
        <f t="shared" ca="1" si="115"/>
        <v>0</v>
      </c>
      <c r="AB60" s="53">
        <f t="shared" ca="1" si="115"/>
        <v>0</v>
      </c>
      <c r="AC60" s="53">
        <f t="shared" ca="1" si="115"/>
        <v>0</v>
      </c>
      <c r="AD60" s="53">
        <f t="shared" ca="1" si="115"/>
        <v>0</v>
      </c>
      <c r="AE60" s="53">
        <f t="shared" ca="1" si="115"/>
        <v>0</v>
      </c>
      <c r="AF60" s="53">
        <f t="shared" ca="1" si="115"/>
        <v>0</v>
      </c>
      <c r="AG60" s="53">
        <f t="shared" ca="1" si="115"/>
        <v>0</v>
      </c>
      <c r="AH60" s="53">
        <f t="shared" ca="1" si="115"/>
        <v>0</v>
      </c>
      <c r="AI60" s="53">
        <f t="shared" ca="1" si="115"/>
        <v>0</v>
      </c>
      <c r="AJ60" s="53">
        <f t="shared" ca="1" si="115"/>
        <v>0</v>
      </c>
      <c r="AK60" s="53">
        <f t="shared" ca="1" si="115"/>
        <v>0</v>
      </c>
      <c r="AL60" s="53">
        <f t="shared" ca="1" si="115"/>
        <v>0</v>
      </c>
      <c r="AM60" s="53">
        <f t="shared" ca="1" si="115"/>
        <v>0</v>
      </c>
      <c r="AN60" s="53">
        <f t="shared" ca="1" si="115"/>
        <v>0</v>
      </c>
      <c r="AO60" s="53">
        <f t="shared" ca="1" si="115"/>
        <v>0</v>
      </c>
      <c r="AP60" s="53">
        <f ca="1">MAX(D60,W60)</f>
        <v>0</v>
      </c>
      <c r="AQ60" s="48" t="str">
        <f>'PLANTILLA V6'!$D112</f>
        <v>pza</v>
      </c>
    </row>
    <row r="61" spans="1:43" ht="15.75" customHeight="1" x14ac:dyDescent="0.45">
      <c r="A61" s="55" t="str">
        <f>'PLANTILLA V6'!A113</f>
        <v>Ba</v>
      </c>
      <c r="B61" s="55" t="str">
        <f>'PLANTILLA V6'!B113</f>
        <v>Baterías alcalinas AAA de 1.5 V (no recargable) para microbit</v>
      </c>
      <c r="C61" s="49">
        <f>'PLANTILLA V6'!C113</f>
        <v>1</v>
      </c>
      <c r="D61" s="46">
        <f t="shared" ca="1" si="108"/>
        <v>0</v>
      </c>
      <c r="E61" s="42" t="str">
        <f>'PLANTILLA V6'!$D113</f>
        <v>pza</v>
      </c>
      <c r="F61" s="46">
        <f t="shared" ref="F61:V61" ca="1" si="116">IF(OR(F$3="", ISNA(INDEX(INDIRECT(RIGHT(F$2,LEN(F$2)-4)&amp;"!$J:$J"),MATCH($B61,INDIRECT(RIGHT(F$2,LEN(F$2)-4)&amp;"!$B:$B"),0),1)),ISERR(INDEX(INDIRECT(RIGHT(F$2,LEN(F$2)-4)&amp;"!$J:$J"),MATCH($B61,INDIRECT(RIGHT(F$2,LEN(F$2)-4)&amp;"!$B:$B"),0),1))),0,INDEX(INDIRECT(RIGHT(F$2,LEN(F$2)-4)&amp;"!$J:$J"),MATCH($B61,INDIRECT(RIGHT(F$2,LEN(F$2)-4)&amp;"!$B:$B"),0),1))</f>
        <v>0</v>
      </c>
      <c r="G61" s="46">
        <f t="shared" ca="1" si="116"/>
        <v>0</v>
      </c>
      <c r="H61" s="46">
        <f t="shared" ca="1" si="116"/>
        <v>0</v>
      </c>
      <c r="I61" s="46">
        <f t="shared" ca="1" si="116"/>
        <v>0</v>
      </c>
      <c r="J61" s="46">
        <f t="shared" ca="1" si="116"/>
        <v>0</v>
      </c>
      <c r="K61" s="46">
        <f t="shared" ca="1" si="116"/>
        <v>0</v>
      </c>
      <c r="L61" s="46">
        <f t="shared" ca="1" si="116"/>
        <v>0</v>
      </c>
      <c r="M61" s="46">
        <f t="shared" ca="1" si="116"/>
        <v>0</v>
      </c>
      <c r="N61" s="46">
        <f t="shared" ca="1" si="116"/>
        <v>0</v>
      </c>
      <c r="O61" s="46">
        <f t="shared" ca="1" si="116"/>
        <v>0</v>
      </c>
      <c r="P61" s="46">
        <f t="shared" ca="1" si="116"/>
        <v>0</v>
      </c>
      <c r="Q61" s="46">
        <f t="shared" ca="1" si="116"/>
        <v>0</v>
      </c>
      <c r="R61" s="46">
        <f t="shared" ca="1" si="116"/>
        <v>0</v>
      </c>
      <c r="S61" s="46">
        <f t="shared" ca="1" si="116"/>
        <v>0</v>
      </c>
      <c r="T61" s="46">
        <f t="shared" ca="1" si="116"/>
        <v>0</v>
      </c>
      <c r="U61" s="46">
        <f t="shared" ca="1" si="116"/>
        <v>0</v>
      </c>
      <c r="V61" s="46">
        <f t="shared" ca="1" si="116"/>
        <v>0</v>
      </c>
      <c r="W61" s="189">
        <f t="shared" ca="1" si="110"/>
        <v>0</v>
      </c>
      <c r="X61" s="195" t="str">
        <f>'PLANTILLA V6'!$D113</f>
        <v>pza</v>
      </c>
      <c r="Y61" s="53">
        <f t="shared" ref="Y61:AO61" ca="1" si="117">IF(OR(Y$3="",ISNA(INDEX(INDIRECT(RIGHT(Y$2,LEN(Y$2)-4)&amp;"!$J:$J"),MATCH($B61,INDIRECT(RIGHT(Y$2,LEN(Y$2)-4)&amp;"!$B:$B"),0),1)), ISERR(INDEX(INDIRECT(RIGHT(Y$2,LEN(Y$2)-4)&amp;"!$J:$J"),MATCH($B61,INDIRECT(RIGHT(Y$2,LEN(Y$2)-4)&amp;"!$B:$B"),0),1))),0,INDEX(INDIRECT(RIGHT(Y$2,LEN(Y$2)-4)&amp;"!$J:$J"),MATCH($B61,INDIRECT(RIGHT(Y$2,LEN(Y$2)-4)&amp;"!$B:$B"),0),1))</f>
        <v>0</v>
      </c>
      <c r="Z61" s="53">
        <f t="shared" ca="1" si="117"/>
        <v>0</v>
      </c>
      <c r="AA61" s="53">
        <f t="shared" ca="1" si="117"/>
        <v>0</v>
      </c>
      <c r="AB61" s="53">
        <f t="shared" ca="1" si="117"/>
        <v>0</v>
      </c>
      <c r="AC61" s="53">
        <f t="shared" ca="1" si="117"/>
        <v>0</v>
      </c>
      <c r="AD61" s="53">
        <f t="shared" ca="1" si="117"/>
        <v>0</v>
      </c>
      <c r="AE61" s="53">
        <f t="shared" ca="1" si="117"/>
        <v>0</v>
      </c>
      <c r="AF61" s="53">
        <f t="shared" ca="1" si="117"/>
        <v>0</v>
      </c>
      <c r="AG61" s="53">
        <f t="shared" ca="1" si="117"/>
        <v>0</v>
      </c>
      <c r="AH61" s="53">
        <f t="shared" ca="1" si="117"/>
        <v>0</v>
      </c>
      <c r="AI61" s="53">
        <f t="shared" ca="1" si="117"/>
        <v>0</v>
      </c>
      <c r="AJ61" s="53">
        <f t="shared" ca="1" si="117"/>
        <v>0</v>
      </c>
      <c r="AK61" s="53">
        <f t="shared" ca="1" si="117"/>
        <v>0</v>
      </c>
      <c r="AL61" s="53">
        <f t="shared" ca="1" si="117"/>
        <v>0</v>
      </c>
      <c r="AM61" s="53">
        <f t="shared" ca="1" si="117"/>
        <v>0</v>
      </c>
      <c r="AN61" s="53">
        <f t="shared" ca="1" si="117"/>
        <v>0</v>
      </c>
      <c r="AO61" s="53">
        <f t="shared" ca="1" si="117"/>
        <v>0</v>
      </c>
      <c r="AP61" s="56">
        <f ca="1">MAX(D61,W61)</f>
        <v>0</v>
      </c>
      <c r="AQ61" s="44" t="str">
        <f>'PLANTILLA V6'!$D113</f>
        <v>pza</v>
      </c>
    </row>
    <row r="62" spans="1:43" ht="15.75" customHeight="1" x14ac:dyDescent="0.45">
      <c r="A62" s="52" t="str">
        <f>'PLANTILLA V6'!A114</f>
        <v>Ba</v>
      </c>
      <c r="B62" s="52" t="str">
        <f>'PLANTILLA V6'!B114</f>
        <v>Batería de 3V tipo CR2032</v>
      </c>
      <c r="C62" s="45">
        <f>'PLANTILLA V6'!C114</f>
        <v>1</v>
      </c>
      <c r="D62" s="46">
        <f t="shared" ca="1" si="108"/>
        <v>0</v>
      </c>
      <c r="E62" s="42" t="str">
        <f>'PLANTILLA V6'!$D114</f>
        <v>pza</v>
      </c>
      <c r="F62" s="46">
        <f t="shared" ref="F62:V62" ca="1" si="118">IF(OR(F$3="", ISNA(INDEX(INDIRECT(RIGHT(F$2,LEN(F$2)-4)&amp;"!$J:$J"),MATCH($B62,INDIRECT(RIGHT(F$2,LEN(F$2)-4)&amp;"!$B:$B"),0),1)),ISERR(INDEX(INDIRECT(RIGHT(F$2,LEN(F$2)-4)&amp;"!$J:$J"),MATCH($B62,INDIRECT(RIGHT(F$2,LEN(F$2)-4)&amp;"!$B:$B"),0),1))),0,INDEX(INDIRECT(RIGHT(F$2,LEN(F$2)-4)&amp;"!$J:$J"),MATCH($B62,INDIRECT(RIGHT(F$2,LEN(F$2)-4)&amp;"!$B:$B"),0),1))</f>
        <v>0</v>
      </c>
      <c r="G62" s="46">
        <f t="shared" ca="1" si="118"/>
        <v>0</v>
      </c>
      <c r="H62" s="46">
        <f t="shared" ca="1" si="118"/>
        <v>0</v>
      </c>
      <c r="I62" s="46">
        <f t="shared" ca="1" si="118"/>
        <v>0</v>
      </c>
      <c r="J62" s="46">
        <f t="shared" ca="1" si="118"/>
        <v>0</v>
      </c>
      <c r="K62" s="46">
        <f t="shared" ca="1" si="118"/>
        <v>0</v>
      </c>
      <c r="L62" s="46">
        <f t="shared" ca="1" si="118"/>
        <v>0</v>
      </c>
      <c r="M62" s="46">
        <f t="shared" ca="1" si="118"/>
        <v>0</v>
      </c>
      <c r="N62" s="46">
        <f t="shared" ca="1" si="118"/>
        <v>0</v>
      </c>
      <c r="O62" s="46">
        <f t="shared" ca="1" si="118"/>
        <v>0</v>
      </c>
      <c r="P62" s="46">
        <f t="shared" ca="1" si="118"/>
        <v>0</v>
      </c>
      <c r="Q62" s="46">
        <f t="shared" ca="1" si="118"/>
        <v>0</v>
      </c>
      <c r="R62" s="46">
        <f t="shared" ca="1" si="118"/>
        <v>0</v>
      </c>
      <c r="S62" s="46">
        <f t="shared" ca="1" si="118"/>
        <v>0</v>
      </c>
      <c r="T62" s="46">
        <f t="shared" ca="1" si="118"/>
        <v>0</v>
      </c>
      <c r="U62" s="46">
        <f t="shared" ca="1" si="118"/>
        <v>0</v>
      </c>
      <c r="V62" s="46">
        <f t="shared" ca="1" si="118"/>
        <v>0</v>
      </c>
      <c r="W62" s="189">
        <f t="shared" ca="1" si="110"/>
        <v>0</v>
      </c>
      <c r="X62" s="195" t="str">
        <f>'PLANTILLA V6'!$D114</f>
        <v>pza</v>
      </c>
      <c r="Y62" s="53">
        <f t="shared" ref="Y62:AO62" ca="1" si="119">IF(OR(Y$3="",ISNA(INDEX(INDIRECT(RIGHT(Y$2,LEN(Y$2)-4)&amp;"!$J:$J"),MATCH($B62,INDIRECT(RIGHT(Y$2,LEN(Y$2)-4)&amp;"!$B:$B"),0),1)), ISERR(INDEX(INDIRECT(RIGHT(Y$2,LEN(Y$2)-4)&amp;"!$J:$J"),MATCH($B62,INDIRECT(RIGHT(Y$2,LEN(Y$2)-4)&amp;"!$B:$B"),0),1))),0,INDEX(INDIRECT(RIGHT(Y$2,LEN(Y$2)-4)&amp;"!$J:$J"),MATCH($B62,INDIRECT(RIGHT(Y$2,LEN(Y$2)-4)&amp;"!$B:$B"),0),1))</f>
        <v>0</v>
      </c>
      <c r="Z62" s="53">
        <f t="shared" ca="1" si="119"/>
        <v>0</v>
      </c>
      <c r="AA62" s="53">
        <f t="shared" ca="1" si="119"/>
        <v>0</v>
      </c>
      <c r="AB62" s="53">
        <f t="shared" ca="1" si="119"/>
        <v>0</v>
      </c>
      <c r="AC62" s="53">
        <f t="shared" ca="1" si="119"/>
        <v>0</v>
      </c>
      <c r="AD62" s="53">
        <f t="shared" ca="1" si="119"/>
        <v>0</v>
      </c>
      <c r="AE62" s="53">
        <f t="shared" ca="1" si="119"/>
        <v>0</v>
      </c>
      <c r="AF62" s="53">
        <f t="shared" ca="1" si="119"/>
        <v>0</v>
      </c>
      <c r="AG62" s="53">
        <f t="shared" ca="1" si="119"/>
        <v>0</v>
      </c>
      <c r="AH62" s="53">
        <f t="shared" ca="1" si="119"/>
        <v>0</v>
      </c>
      <c r="AI62" s="53">
        <f t="shared" ca="1" si="119"/>
        <v>0</v>
      </c>
      <c r="AJ62" s="53">
        <f t="shared" ca="1" si="119"/>
        <v>0</v>
      </c>
      <c r="AK62" s="53">
        <f t="shared" ca="1" si="119"/>
        <v>0</v>
      </c>
      <c r="AL62" s="53">
        <f t="shared" ca="1" si="119"/>
        <v>0</v>
      </c>
      <c r="AM62" s="53">
        <f t="shared" ca="1" si="119"/>
        <v>0</v>
      </c>
      <c r="AN62" s="53">
        <f t="shared" ca="1" si="119"/>
        <v>0</v>
      </c>
      <c r="AO62" s="53">
        <f t="shared" ca="1" si="119"/>
        <v>0</v>
      </c>
      <c r="AP62" s="53">
        <f ca="1">MAX(D62,W62)</f>
        <v>0</v>
      </c>
      <c r="AQ62" s="48" t="str">
        <f>'PLANTILLA V6'!$D114</f>
        <v>pza</v>
      </c>
    </row>
    <row r="63" spans="1:43" ht="15.75" customHeight="1" x14ac:dyDescent="0.45">
      <c r="A63" s="55" t="str">
        <f>'PLANTILLA V6'!A115</f>
        <v>Ba</v>
      </c>
      <c r="B63" s="55" t="str">
        <f>'PLANTILLA V6'!B115</f>
        <v>Cargador universal de pilas recargable (9V, AA y AAA)</v>
      </c>
      <c r="C63" s="49">
        <f>'PLANTILLA V6'!C115</f>
        <v>1</v>
      </c>
      <c r="D63" s="46">
        <f t="shared" ca="1" si="108"/>
        <v>0</v>
      </c>
      <c r="E63" s="42" t="str">
        <f>'PLANTILLA V6'!$D115</f>
        <v>pza</v>
      </c>
      <c r="F63" s="46">
        <f t="shared" ref="F63:V63" ca="1" si="120">IF(OR(F$3="", ISNA(INDEX(INDIRECT(RIGHT(F$2,LEN(F$2)-4)&amp;"!$J:$J"),MATCH($B63,INDIRECT(RIGHT(F$2,LEN(F$2)-4)&amp;"!$B:$B"),0),1)),ISERR(INDEX(INDIRECT(RIGHT(F$2,LEN(F$2)-4)&amp;"!$J:$J"),MATCH($B63,INDIRECT(RIGHT(F$2,LEN(F$2)-4)&amp;"!$B:$B"),0),1))),0,INDEX(INDIRECT(RIGHT(F$2,LEN(F$2)-4)&amp;"!$J:$J"),MATCH($B63,INDIRECT(RIGHT(F$2,LEN(F$2)-4)&amp;"!$B:$B"),0),1))</f>
        <v>0</v>
      </c>
      <c r="G63" s="46">
        <f t="shared" ca="1" si="120"/>
        <v>0</v>
      </c>
      <c r="H63" s="46">
        <f t="shared" ca="1" si="120"/>
        <v>0</v>
      </c>
      <c r="I63" s="46">
        <f t="shared" ca="1" si="120"/>
        <v>0</v>
      </c>
      <c r="J63" s="46">
        <f t="shared" ca="1" si="120"/>
        <v>0</v>
      </c>
      <c r="K63" s="46">
        <f t="shared" ca="1" si="120"/>
        <v>0</v>
      </c>
      <c r="L63" s="46">
        <f t="shared" ca="1" si="120"/>
        <v>0</v>
      </c>
      <c r="M63" s="46">
        <f t="shared" ca="1" si="120"/>
        <v>0</v>
      </c>
      <c r="N63" s="46">
        <f t="shared" ca="1" si="120"/>
        <v>0</v>
      </c>
      <c r="O63" s="46">
        <f t="shared" ca="1" si="120"/>
        <v>0</v>
      </c>
      <c r="P63" s="46">
        <f t="shared" ca="1" si="120"/>
        <v>0</v>
      </c>
      <c r="Q63" s="46">
        <f t="shared" ca="1" si="120"/>
        <v>0</v>
      </c>
      <c r="R63" s="46">
        <f t="shared" ca="1" si="120"/>
        <v>0</v>
      </c>
      <c r="S63" s="46">
        <f t="shared" ca="1" si="120"/>
        <v>0</v>
      </c>
      <c r="T63" s="46">
        <f t="shared" ca="1" si="120"/>
        <v>0</v>
      </c>
      <c r="U63" s="46">
        <f t="shared" ca="1" si="120"/>
        <v>0</v>
      </c>
      <c r="V63" s="46">
        <f t="shared" ca="1" si="120"/>
        <v>0</v>
      </c>
      <c r="W63" s="189">
        <f t="shared" ca="1" si="110"/>
        <v>0</v>
      </c>
      <c r="X63" s="195" t="str">
        <f>'PLANTILLA V6'!$D115</f>
        <v>pza</v>
      </c>
      <c r="Y63" s="53">
        <f t="shared" ref="Y63:AO63" ca="1" si="121">IF(OR(Y$3="",ISNA(INDEX(INDIRECT(RIGHT(Y$2,LEN(Y$2)-4)&amp;"!$J:$J"),MATCH($B63,INDIRECT(RIGHT(Y$2,LEN(Y$2)-4)&amp;"!$B:$B"),0),1)), ISERR(INDEX(INDIRECT(RIGHT(Y$2,LEN(Y$2)-4)&amp;"!$J:$J"),MATCH($B63,INDIRECT(RIGHT(Y$2,LEN(Y$2)-4)&amp;"!$B:$B"),0),1))),0,INDEX(INDIRECT(RIGHT(Y$2,LEN(Y$2)-4)&amp;"!$J:$J"),MATCH($B63,INDIRECT(RIGHT(Y$2,LEN(Y$2)-4)&amp;"!$B:$B"),0),1))</f>
        <v>0</v>
      </c>
      <c r="Z63" s="53">
        <f t="shared" ca="1" si="121"/>
        <v>0</v>
      </c>
      <c r="AA63" s="53">
        <f t="shared" ca="1" si="121"/>
        <v>0</v>
      </c>
      <c r="AB63" s="53">
        <f t="shared" ca="1" si="121"/>
        <v>0</v>
      </c>
      <c r="AC63" s="53">
        <f t="shared" ca="1" si="121"/>
        <v>0</v>
      </c>
      <c r="AD63" s="53">
        <f t="shared" ca="1" si="121"/>
        <v>0</v>
      </c>
      <c r="AE63" s="53">
        <f t="shared" ca="1" si="121"/>
        <v>0</v>
      </c>
      <c r="AF63" s="53">
        <f t="shared" ca="1" si="121"/>
        <v>0</v>
      </c>
      <c r="AG63" s="53">
        <f t="shared" ca="1" si="121"/>
        <v>0</v>
      </c>
      <c r="AH63" s="53">
        <f t="shared" ca="1" si="121"/>
        <v>0</v>
      </c>
      <c r="AI63" s="53">
        <f t="shared" ca="1" si="121"/>
        <v>0</v>
      </c>
      <c r="AJ63" s="53">
        <f t="shared" ca="1" si="121"/>
        <v>0</v>
      </c>
      <c r="AK63" s="53">
        <f t="shared" ca="1" si="121"/>
        <v>0</v>
      </c>
      <c r="AL63" s="53">
        <f t="shared" ca="1" si="121"/>
        <v>0</v>
      </c>
      <c r="AM63" s="53">
        <f t="shared" ca="1" si="121"/>
        <v>0</v>
      </c>
      <c r="AN63" s="53">
        <f t="shared" ca="1" si="121"/>
        <v>0</v>
      </c>
      <c r="AO63" s="53">
        <f t="shared" ca="1" si="121"/>
        <v>0</v>
      </c>
      <c r="AP63" s="56">
        <f ca="1">MAX(D63,W63)</f>
        <v>0</v>
      </c>
      <c r="AQ63" s="44" t="str">
        <f>'PLANTILLA V6'!$D115</f>
        <v>pza</v>
      </c>
    </row>
    <row r="64" spans="1:43" ht="15.75" customHeight="1" x14ac:dyDescent="0.45">
      <c r="A64" s="52" t="str">
        <f>'PLANTILLA V6'!A116</f>
        <v>Ba</v>
      </c>
      <c r="B64" s="52" t="str">
        <f>'PLANTILLA V6'!B116</f>
        <v>Portapilas "AA" en serie</v>
      </c>
      <c r="C64" s="45">
        <f>'PLANTILLA V6'!C116</f>
        <v>1</v>
      </c>
      <c r="D64" s="46">
        <f t="shared" ca="1" si="108"/>
        <v>0</v>
      </c>
      <c r="E64" s="42" t="str">
        <f>'PLANTILLA V6'!$D116</f>
        <v>pza</v>
      </c>
      <c r="F64" s="46">
        <f t="shared" ref="F64:V64" ca="1" si="122">IF(OR(F$3="", ISNA(INDEX(INDIRECT(RIGHT(F$2,LEN(F$2)-4)&amp;"!$J:$J"),MATCH($B64,INDIRECT(RIGHT(F$2,LEN(F$2)-4)&amp;"!$B:$B"),0),1)),ISERR(INDEX(INDIRECT(RIGHT(F$2,LEN(F$2)-4)&amp;"!$J:$J"),MATCH($B64,INDIRECT(RIGHT(F$2,LEN(F$2)-4)&amp;"!$B:$B"),0),1))),0,INDEX(INDIRECT(RIGHT(F$2,LEN(F$2)-4)&amp;"!$J:$J"),MATCH($B64,INDIRECT(RIGHT(F$2,LEN(F$2)-4)&amp;"!$B:$B"),0),1))</f>
        <v>0</v>
      </c>
      <c r="G64" s="46">
        <f t="shared" ca="1" si="122"/>
        <v>0</v>
      </c>
      <c r="H64" s="46">
        <f t="shared" ca="1" si="122"/>
        <v>0</v>
      </c>
      <c r="I64" s="46">
        <f t="shared" ca="1" si="122"/>
        <v>0</v>
      </c>
      <c r="J64" s="46">
        <f t="shared" ca="1" si="122"/>
        <v>0</v>
      </c>
      <c r="K64" s="46">
        <f t="shared" ca="1" si="122"/>
        <v>0</v>
      </c>
      <c r="L64" s="46">
        <f t="shared" ca="1" si="122"/>
        <v>0</v>
      </c>
      <c r="M64" s="46">
        <f t="shared" ca="1" si="122"/>
        <v>0</v>
      </c>
      <c r="N64" s="46">
        <f t="shared" ca="1" si="122"/>
        <v>0</v>
      </c>
      <c r="O64" s="46">
        <f t="shared" ca="1" si="122"/>
        <v>0</v>
      </c>
      <c r="P64" s="46">
        <f t="shared" ca="1" si="122"/>
        <v>0</v>
      </c>
      <c r="Q64" s="46">
        <f t="shared" ca="1" si="122"/>
        <v>0</v>
      </c>
      <c r="R64" s="46">
        <f t="shared" ca="1" si="122"/>
        <v>0</v>
      </c>
      <c r="S64" s="46">
        <f t="shared" ca="1" si="122"/>
        <v>0</v>
      </c>
      <c r="T64" s="46">
        <f t="shared" ca="1" si="122"/>
        <v>0</v>
      </c>
      <c r="U64" s="46">
        <f t="shared" ca="1" si="122"/>
        <v>0</v>
      </c>
      <c r="V64" s="46">
        <f t="shared" ca="1" si="122"/>
        <v>0</v>
      </c>
      <c r="W64" s="189">
        <f t="shared" ca="1" si="110"/>
        <v>0</v>
      </c>
      <c r="X64" s="195" t="str">
        <f>'PLANTILLA V6'!$D116</f>
        <v>pza</v>
      </c>
      <c r="Y64" s="53">
        <f t="shared" ref="Y64:AO64" ca="1" si="123">IF(OR(Y$3="",ISNA(INDEX(INDIRECT(RIGHT(Y$2,LEN(Y$2)-4)&amp;"!$J:$J"),MATCH($B64,INDIRECT(RIGHT(Y$2,LEN(Y$2)-4)&amp;"!$B:$B"),0),1)), ISERR(INDEX(INDIRECT(RIGHT(Y$2,LEN(Y$2)-4)&amp;"!$J:$J"),MATCH($B64,INDIRECT(RIGHT(Y$2,LEN(Y$2)-4)&amp;"!$B:$B"),0),1))),0,INDEX(INDIRECT(RIGHT(Y$2,LEN(Y$2)-4)&amp;"!$J:$J"),MATCH($B64,INDIRECT(RIGHT(Y$2,LEN(Y$2)-4)&amp;"!$B:$B"),0),1))</f>
        <v>0</v>
      </c>
      <c r="Z64" s="53">
        <f t="shared" ca="1" si="123"/>
        <v>0</v>
      </c>
      <c r="AA64" s="53">
        <f t="shared" ca="1" si="123"/>
        <v>0</v>
      </c>
      <c r="AB64" s="53">
        <f t="shared" ca="1" si="123"/>
        <v>0</v>
      </c>
      <c r="AC64" s="53">
        <f t="shared" ca="1" si="123"/>
        <v>0</v>
      </c>
      <c r="AD64" s="53">
        <f t="shared" ca="1" si="123"/>
        <v>0</v>
      </c>
      <c r="AE64" s="53">
        <f t="shared" ca="1" si="123"/>
        <v>0</v>
      </c>
      <c r="AF64" s="53">
        <f t="shared" ca="1" si="123"/>
        <v>0</v>
      </c>
      <c r="AG64" s="53">
        <f t="shared" ca="1" si="123"/>
        <v>0</v>
      </c>
      <c r="AH64" s="53">
        <f t="shared" ca="1" si="123"/>
        <v>0</v>
      </c>
      <c r="AI64" s="53">
        <f t="shared" ca="1" si="123"/>
        <v>0</v>
      </c>
      <c r="AJ64" s="53">
        <f t="shared" ca="1" si="123"/>
        <v>0</v>
      </c>
      <c r="AK64" s="53">
        <f t="shared" ca="1" si="123"/>
        <v>0</v>
      </c>
      <c r="AL64" s="53">
        <f t="shared" ca="1" si="123"/>
        <v>0</v>
      </c>
      <c r="AM64" s="53">
        <f t="shared" ca="1" si="123"/>
        <v>0</v>
      </c>
      <c r="AN64" s="53">
        <f t="shared" ca="1" si="123"/>
        <v>0</v>
      </c>
      <c r="AO64" s="53">
        <f t="shared" ca="1" si="123"/>
        <v>0</v>
      </c>
      <c r="AP64" s="53">
        <f ca="1">MAX(D64,W64)</f>
        <v>0</v>
      </c>
      <c r="AQ64" s="48" t="str">
        <f>'PLANTILLA V6'!$D116</f>
        <v>pza</v>
      </c>
    </row>
    <row r="65" spans="1:43" ht="15.75" customHeight="1" x14ac:dyDescent="0.45">
      <c r="A65" s="55" t="str">
        <f>'PLANTILLA V6'!A117</f>
        <v>Ba</v>
      </c>
      <c r="B65" s="55" t="str">
        <f>'PLANTILLA V6'!B117</f>
        <v>Broche para pila de 9V</v>
      </c>
      <c r="C65" s="49">
        <f>'PLANTILLA V6'!C117</f>
        <v>1</v>
      </c>
      <c r="D65" s="46">
        <f t="shared" ca="1" si="108"/>
        <v>0</v>
      </c>
      <c r="E65" s="42" t="str">
        <f>'PLANTILLA V6'!$D117</f>
        <v>pza</v>
      </c>
      <c r="F65" s="46">
        <f t="shared" ref="F65:V65" ca="1" si="124">IF(OR(F$3="", ISNA(INDEX(INDIRECT(RIGHT(F$2,LEN(F$2)-4)&amp;"!$J:$J"),MATCH($B65,INDIRECT(RIGHT(F$2,LEN(F$2)-4)&amp;"!$B:$B"),0),1)),ISERR(INDEX(INDIRECT(RIGHT(F$2,LEN(F$2)-4)&amp;"!$J:$J"),MATCH($B65,INDIRECT(RIGHT(F$2,LEN(F$2)-4)&amp;"!$B:$B"),0),1))),0,INDEX(INDIRECT(RIGHT(F$2,LEN(F$2)-4)&amp;"!$J:$J"),MATCH($B65,INDIRECT(RIGHT(F$2,LEN(F$2)-4)&amp;"!$B:$B"),0),1))</f>
        <v>0</v>
      </c>
      <c r="G65" s="46">
        <f t="shared" ca="1" si="124"/>
        <v>0</v>
      </c>
      <c r="H65" s="46">
        <f t="shared" ca="1" si="124"/>
        <v>0</v>
      </c>
      <c r="I65" s="46">
        <f t="shared" ca="1" si="124"/>
        <v>0</v>
      </c>
      <c r="J65" s="46">
        <f t="shared" ca="1" si="124"/>
        <v>0</v>
      </c>
      <c r="K65" s="46">
        <f t="shared" ca="1" si="124"/>
        <v>0</v>
      </c>
      <c r="L65" s="46">
        <f t="shared" ca="1" si="124"/>
        <v>0</v>
      </c>
      <c r="M65" s="46">
        <f t="shared" ca="1" si="124"/>
        <v>0</v>
      </c>
      <c r="N65" s="46">
        <f t="shared" ca="1" si="124"/>
        <v>0</v>
      </c>
      <c r="O65" s="46">
        <f t="shared" ca="1" si="124"/>
        <v>0</v>
      </c>
      <c r="P65" s="46">
        <f t="shared" ca="1" si="124"/>
        <v>0</v>
      </c>
      <c r="Q65" s="46">
        <f t="shared" ca="1" si="124"/>
        <v>0</v>
      </c>
      <c r="R65" s="46">
        <f t="shared" ca="1" si="124"/>
        <v>0</v>
      </c>
      <c r="S65" s="46">
        <f t="shared" ca="1" si="124"/>
        <v>0</v>
      </c>
      <c r="T65" s="46">
        <f t="shared" ca="1" si="124"/>
        <v>0</v>
      </c>
      <c r="U65" s="46">
        <f t="shared" ca="1" si="124"/>
        <v>0</v>
      </c>
      <c r="V65" s="46">
        <f t="shared" ca="1" si="124"/>
        <v>0</v>
      </c>
      <c r="W65" s="189">
        <f t="shared" ca="1" si="110"/>
        <v>0</v>
      </c>
      <c r="X65" s="195" t="str">
        <f>'PLANTILLA V6'!$D117</f>
        <v>pza</v>
      </c>
      <c r="Y65" s="53">
        <f t="shared" ref="Y65:AO65" ca="1" si="125">IF(OR(Y$3="",ISNA(INDEX(INDIRECT(RIGHT(Y$2,LEN(Y$2)-4)&amp;"!$J:$J"),MATCH($B65,INDIRECT(RIGHT(Y$2,LEN(Y$2)-4)&amp;"!$B:$B"),0),1)), ISERR(INDEX(INDIRECT(RIGHT(Y$2,LEN(Y$2)-4)&amp;"!$J:$J"),MATCH($B65,INDIRECT(RIGHT(Y$2,LEN(Y$2)-4)&amp;"!$B:$B"),0),1))),0,INDEX(INDIRECT(RIGHT(Y$2,LEN(Y$2)-4)&amp;"!$J:$J"),MATCH($B65,INDIRECT(RIGHT(Y$2,LEN(Y$2)-4)&amp;"!$B:$B"),0),1))</f>
        <v>0</v>
      </c>
      <c r="Z65" s="53">
        <f t="shared" ca="1" si="125"/>
        <v>0</v>
      </c>
      <c r="AA65" s="53">
        <f t="shared" ca="1" si="125"/>
        <v>0</v>
      </c>
      <c r="AB65" s="53">
        <f t="shared" ca="1" si="125"/>
        <v>0</v>
      </c>
      <c r="AC65" s="53">
        <f t="shared" ca="1" si="125"/>
        <v>0</v>
      </c>
      <c r="AD65" s="53">
        <f t="shared" ca="1" si="125"/>
        <v>0</v>
      </c>
      <c r="AE65" s="53">
        <f t="shared" ca="1" si="125"/>
        <v>0</v>
      </c>
      <c r="AF65" s="53">
        <f t="shared" ca="1" si="125"/>
        <v>0</v>
      </c>
      <c r="AG65" s="53">
        <f t="shared" ca="1" si="125"/>
        <v>0</v>
      </c>
      <c r="AH65" s="53">
        <f t="shared" ca="1" si="125"/>
        <v>0</v>
      </c>
      <c r="AI65" s="53">
        <f t="shared" ca="1" si="125"/>
        <v>0</v>
      </c>
      <c r="AJ65" s="53">
        <f t="shared" ca="1" si="125"/>
        <v>0</v>
      </c>
      <c r="AK65" s="53">
        <f t="shared" ca="1" si="125"/>
        <v>0</v>
      </c>
      <c r="AL65" s="53">
        <f t="shared" ca="1" si="125"/>
        <v>0</v>
      </c>
      <c r="AM65" s="53">
        <f t="shared" ca="1" si="125"/>
        <v>0</v>
      </c>
      <c r="AN65" s="53">
        <f t="shared" ca="1" si="125"/>
        <v>0</v>
      </c>
      <c r="AO65" s="53">
        <f t="shared" ca="1" si="125"/>
        <v>0</v>
      </c>
      <c r="AP65" s="56">
        <f ca="1">MAX(D65,W65)</f>
        <v>0</v>
      </c>
      <c r="AQ65" s="44" t="str">
        <f>'PLANTILLA V6'!$D117</f>
        <v>pza</v>
      </c>
    </row>
    <row r="66" spans="1:43" ht="15.75" customHeight="1" x14ac:dyDescent="0.45">
      <c r="A66" s="52" t="str">
        <f>'PLANTILLA V6'!A118</f>
        <v>Ba</v>
      </c>
      <c r="B66" s="52" t="str">
        <f>'PLANTILLA V6'!B118</f>
        <v>Pila CR2032 tipo moneda</v>
      </c>
      <c r="C66" s="45">
        <f>'PLANTILLA V6'!C118</f>
        <v>1</v>
      </c>
      <c r="D66" s="46">
        <f t="shared" ca="1" si="108"/>
        <v>0</v>
      </c>
      <c r="E66" s="42" t="str">
        <f>'PLANTILLA V6'!$D118</f>
        <v>pza</v>
      </c>
      <c r="F66" s="46">
        <f t="shared" ref="F66:V66" ca="1" si="126">IF(OR(F$3="", ISNA(INDEX(INDIRECT(RIGHT(F$2,LEN(F$2)-4)&amp;"!$J:$J"),MATCH($B66,INDIRECT(RIGHT(F$2,LEN(F$2)-4)&amp;"!$B:$B"),0),1)),ISERR(INDEX(INDIRECT(RIGHT(F$2,LEN(F$2)-4)&amp;"!$J:$J"),MATCH($B66,INDIRECT(RIGHT(F$2,LEN(F$2)-4)&amp;"!$B:$B"),0),1))),0,INDEX(INDIRECT(RIGHT(F$2,LEN(F$2)-4)&amp;"!$J:$J"),MATCH($B66,INDIRECT(RIGHT(F$2,LEN(F$2)-4)&amp;"!$B:$B"),0),1))</f>
        <v>0</v>
      </c>
      <c r="G66" s="46">
        <f t="shared" ca="1" si="126"/>
        <v>0</v>
      </c>
      <c r="H66" s="46">
        <f t="shared" ca="1" si="126"/>
        <v>0</v>
      </c>
      <c r="I66" s="46">
        <f t="shared" ca="1" si="126"/>
        <v>0</v>
      </c>
      <c r="J66" s="46">
        <f t="shared" ca="1" si="126"/>
        <v>0</v>
      </c>
      <c r="K66" s="46">
        <f t="shared" ca="1" si="126"/>
        <v>0</v>
      </c>
      <c r="L66" s="46">
        <f t="shared" ca="1" si="126"/>
        <v>0</v>
      </c>
      <c r="M66" s="46">
        <f t="shared" ca="1" si="126"/>
        <v>0</v>
      </c>
      <c r="N66" s="46">
        <f t="shared" ca="1" si="126"/>
        <v>0</v>
      </c>
      <c r="O66" s="46">
        <f t="shared" ca="1" si="126"/>
        <v>0</v>
      </c>
      <c r="P66" s="46">
        <f t="shared" ca="1" si="126"/>
        <v>0</v>
      </c>
      <c r="Q66" s="46">
        <f t="shared" ca="1" si="126"/>
        <v>0</v>
      </c>
      <c r="R66" s="46">
        <f t="shared" ca="1" si="126"/>
        <v>0</v>
      </c>
      <c r="S66" s="46">
        <f t="shared" ca="1" si="126"/>
        <v>0</v>
      </c>
      <c r="T66" s="46">
        <f t="shared" ca="1" si="126"/>
        <v>0</v>
      </c>
      <c r="U66" s="46">
        <f t="shared" ca="1" si="126"/>
        <v>0</v>
      </c>
      <c r="V66" s="46">
        <f t="shared" ca="1" si="126"/>
        <v>0</v>
      </c>
      <c r="W66" s="189">
        <f t="shared" ca="1" si="110"/>
        <v>0</v>
      </c>
      <c r="X66" s="195" t="str">
        <f>'PLANTILLA V6'!$D118</f>
        <v>pza</v>
      </c>
      <c r="Y66" s="53">
        <f t="shared" ref="Y66:AO66" ca="1" si="127">IF(OR(Y$3="",ISNA(INDEX(INDIRECT(RIGHT(Y$2,LEN(Y$2)-4)&amp;"!$J:$J"),MATCH($B66,INDIRECT(RIGHT(Y$2,LEN(Y$2)-4)&amp;"!$B:$B"),0),1)), ISERR(INDEX(INDIRECT(RIGHT(Y$2,LEN(Y$2)-4)&amp;"!$J:$J"),MATCH($B66,INDIRECT(RIGHT(Y$2,LEN(Y$2)-4)&amp;"!$B:$B"),0),1))),0,INDEX(INDIRECT(RIGHT(Y$2,LEN(Y$2)-4)&amp;"!$J:$J"),MATCH($B66,INDIRECT(RIGHT(Y$2,LEN(Y$2)-4)&amp;"!$B:$B"),0),1))</f>
        <v>0</v>
      </c>
      <c r="Z66" s="53">
        <f t="shared" ca="1" si="127"/>
        <v>0</v>
      </c>
      <c r="AA66" s="53">
        <f t="shared" ca="1" si="127"/>
        <v>0</v>
      </c>
      <c r="AB66" s="53">
        <f t="shared" ca="1" si="127"/>
        <v>0</v>
      </c>
      <c r="AC66" s="53">
        <f t="shared" ca="1" si="127"/>
        <v>0</v>
      </c>
      <c r="AD66" s="53">
        <f t="shared" ca="1" si="127"/>
        <v>0</v>
      </c>
      <c r="AE66" s="53">
        <f t="shared" ca="1" si="127"/>
        <v>0</v>
      </c>
      <c r="AF66" s="53">
        <f t="shared" ca="1" si="127"/>
        <v>0</v>
      </c>
      <c r="AG66" s="53">
        <f t="shared" ca="1" si="127"/>
        <v>0</v>
      </c>
      <c r="AH66" s="53">
        <f t="shared" ca="1" si="127"/>
        <v>0</v>
      </c>
      <c r="AI66" s="53">
        <f t="shared" ca="1" si="127"/>
        <v>0</v>
      </c>
      <c r="AJ66" s="53">
        <f t="shared" ca="1" si="127"/>
        <v>0</v>
      </c>
      <c r="AK66" s="53">
        <f t="shared" ca="1" si="127"/>
        <v>0</v>
      </c>
      <c r="AL66" s="53">
        <f t="shared" ca="1" si="127"/>
        <v>0</v>
      </c>
      <c r="AM66" s="53">
        <f t="shared" ca="1" si="127"/>
        <v>0</v>
      </c>
      <c r="AN66" s="53">
        <f t="shared" ca="1" si="127"/>
        <v>0</v>
      </c>
      <c r="AO66" s="53">
        <f t="shared" ca="1" si="127"/>
        <v>0</v>
      </c>
      <c r="AP66" s="53">
        <f ca="1">MAX(D66,W66)</f>
        <v>0</v>
      </c>
      <c r="AQ66" s="48" t="str">
        <f>'PLANTILLA V6'!$D118</f>
        <v>pza</v>
      </c>
    </row>
    <row r="67" spans="1:43" ht="15.75" customHeight="1" x14ac:dyDescent="0.45">
      <c r="A67" s="58">
        <f>'PLANTILLA V6'!A119</f>
        <v>0</v>
      </c>
      <c r="B67" s="58">
        <f>'PLANTILLA V6'!B119</f>
        <v>0</v>
      </c>
      <c r="C67" s="58">
        <f>'PLANTILLA V6'!C119</f>
        <v>0</v>
      </c>
      <c r="D67" s="37"/>
      <c r="E67" s="42">
        <f>'PLANTILLA V6'!$D119</f>
        <v>0</v>
      </c>
      <c r="F67" s="46">
        <f t="shared" ref="F67:V67" ca="1" si="128">IF(OR(F$3="", ISNA(INDEX(INDIRECT(RIGHT(F$2,LEN(F$2)-4)&amp;"!$J:$J"),MATCH($B67,INDIRECT(RIGHT(F$2,LEN(F$2)-4)&amp;"!$B:$B"),0),1)),ISERR(INDEX(INDIRECT(RIGHT(F$2,LEN(F$2)-4)&amp;"!$J:$J"),MATCH($B67,INDIRECT(RIGHT(F$2,LEN(F$2)-4)&amp;"!$B:$B"),0),1))),0,INDEX(INDIRECT(RIGHT(F$2,LEN(F$2)-4)&amp;"!$J:$J"),MATCH($B67,INDIRECT(RIGHT(F$2,LEN(F$2)-4)&amp;"!$B:$B"),0),1))</f>
        <v>0</v>
      </c>
      <c r="G67" s="46">
        <f t="shared" ca="1" si="128"/>
        <v>0</v>
      </c>
      <c r="H67" s="46">
        <f t="shared" ca="1" si="128"/>
        <v>0</v>
      </c>
      <c r="I67" s="46">
        <f t="shared" ca="1" si="128"/>
        <v>23</v>
      </c>
      <c r="J67" s="46">
        <f t="shared" ca="1" si="128"/>
        <v>0</v>
      </c>
      <c r="K67" s="46">
        <f t="shared" ca="1" si="128"/>
        <v>14</v>
      </c>
      <c r="L67" s="46">
        <f t="shared" ca="1" si="128"/>
        <v>14</v>
      </c>
      <c r="M67" s="46">
        <f t="shared" ca="1" si="128"/>
        <v>23</v>
      </c>
      <c r="N67" s="46">
        <f t="shared" ca="1" si="128"/>
        <v>0</v>
      </c>
      <c r="O67" s="46">
        <f t="shared" ca="1" si="128"/>
        <v>23</v>
      </c>
      <c r="P67" s="46">
        <f t="shared" ca="1" si="128"/>
        <v>0</v>
      </c>
      <c r="Q67" s="46">
        <f t="shared" ca="1" si="128"/>
        <v>0</v>
      </c>
      <c r="R67" s="46">
        <f t="shared" ca="1" si="128"/>
        <v>0</v>
      </c>
      <c r="S67" s="46">
        <f t="shared" ca="1" si="128"/>
        <v>0</v>
      </c>
      <c r="T67" s="46">
        <f t="shared" ca="1" si="128"/>
        <v>0</v>
      </c>
      <c r="U67" s="46">
        <f t="shared" ca="1" si="128"/>
        <v>0</v>
      </c>
      <c r="V67" s="46">
        <f t="shared" ca="1" si="128"/>
        <v>0</v>
      </c>
      <c r="W67" s="187"/>
      <c r="X67" s="195"/>
      <c r="Y67" s="53">
        <f t="shared" ref="Y67:AO67" ca="1" si="129">IF(OR(Y$3="",ISNA(INDEX(INDIRECT(RIGHT(Y$2,LEN(Y$2)-4)&amp;"!$J:$J"),MATCH($B67,INDIRECT(RIGHT(Y$2,LEN(Y$2)-4)&amp;"!$B:$B"),0),1)), ISERR(INDEX(INDIRECT(RIGHT(Y$2,LEN(Y$2)-4)&amp;"!$J:$J"),MATCH($B67,INDIRECT(RIGHT(Y$2,LEN(Y$2)-4)&amp;"!$B:$B"),0),1))),0,INDEX(INDIRECT(RIGHT(Y$2,LEN(Y$2)-4)&amp;"!$J:$J"),MATCH($B67,INDIRECT(RIGHT(Y$2,LEN(Y$2)-4)&amp;"!$B:$B"),0),1))</f>
        <v>0</v>
      </c>
      <c r="Z67" s="53">
        <f t="shared" ca="1" si="129"/>
        <v>0</v>
      </c>
      <c r="AA67" s="53">
        <f t="shared" ca="1" si="129"/>
        <v>0</v>
      </c>
      <c r="AB67" s="53">
        <f t="shared" ca="1" si="129"/>
        <v>0</v>
      </c>
      <c r="AC67" s="53">
        <f t="shared" ca="1" si="129"/>
        <v>0</v>
      </c>
      <c r="AD67" s="53">
        <f t="shared" ca="1" si="129"/>
        <v>0</v>
      </c>
      <c r="AE67" s="53">
        <f t="shared" ca="1" si="129"/>
        <v>0</v>
      </c>
      <c r="AF67" s="53">
        <f t="shared" ca="1" si="129"/>
        <v>0</v>
      </c>
      <c r="AG67" s="53">
        <f t="shared" ca="1" si="129"/>
        <v>0</v>
      </c>
      <c r="AH67" s="53">
        <f t="shared" ca="1" si="129"/>
        <v>0</v>
      </c>
      <c r="AI67" s="53">
        <f t="shared" ca="1" si="129"/>
        <v>23</v>
      </c>
      <c r="AJ67" s="53">
        <f t="shared" ca="1" si="129"/>
        <v>0</v>
      </c>
      <c r="AK67" s="53">
        <f t="shared" ca="1" si="129"/>
        <v>0</v>
      </c>
      <c r="AL67" s="53">
        <f t="shared" ca="1" si="129"/>
        <v>0</v>
      </c>
      <c r="AM67" s="53">
        <f t="shared" ca="1" si="129"/>
        <v>0</v>
      </c>
      <c r="AN67" s="53">
        <f t="shared" ca="1" si="129"/>
        <v>0</v>
      </c>
      <c r="AO67" s="53">
        <f t="shared" ca="1" si="129"/>
        <v>0</v>
      </c>
      <c r="AP67" s="49"/>
      <c r="AQ67" s="44">
        <f>'PLANTILLA V6'!$D119</f>
        <v>0</v>
      </c>
    </row>
    <row r="68" spans="1:43" ht="15.75" customHeight="1" x14ac:dyDescent="0.45">
      <c r="A68" s="153" t="str">
        <f>'PLANTILLA V6'!A139</f>
        <v>Seguridad y Orden</v>
      </c>
      <c r="B68" s="154"/>
      <c r="C68" s="45"/>
      <c r="D68" s="37"/>
      <c r="E68" s="42"/>
      <c r="F68" s="46">
        <f t="shared" ref="F68:V68" ca="1" si="130">IF(OR(F$3="", ISNA(INDEX(INDIRECT(RIGHT(F$2,LEN(F$2)-4)&amp;"!$J:$J"),MATCH($B68,INDIRECT(RIGHT(F$2,LEN(F$2)-4)&amp;"!$B:$B"),0),1)),ISERR(INDEX(INDIRECT(RIGHT(F$2,LEN(F$2)-4)&amp;"!$J:$J"),MATCH($B68,INDIRECT(RIGHT(F$2,LEN(F$2)-4)&amp;"!$B:$B"),0),1))),0,INDEX(INDIRECT(RIGHT(F$2,LEN(F$2)-4)&amp;"!$J:$J"),MATCH($B68,INDIRECT(RIGHT(F$2,LEN(F$2)-4)&amp;"!$B:$B"),0),1))</f>
        <v>0</v>
      </c>
      <c r="G68" s="46">
        <f t="shared" ca="1" si="130"/>
        <v>0</v>
      </c>
      <c r="H68" s="46">
        <f t="shared" ca="1" si="130"/>
        <v>0</v>
      </c>
      <c r="I68" s="46">
        <f t="shared" ca="1" si="130"/>
        <v>23</v>
      </c>
      <c r="J68" s="46">
        <f t="shared" ca="1" si="130"/>
        <v>0</v>
      </c>
      <c r="K68" s="46">
        <f t="shared" ca="1" si="130"/>
        <v>14</v>
      </c>
      <c r="L68" s="46">
        <f t="shared" ca="1" si="130"/>
        <v>14</v>
      </c>
      <c r="M68" s="46">
        <f t="shared" ca="1" si="130"/>
        <v>23</v>
      </c>
      <c r="N68" s="46">
        <f t="shared" ca="1" si="130"/>
        <v>0</v>
      </c>
      <c r="O68" s="46">
        <f t="shared" ca="1" si="130"/>
        <v>23</v>
      </c>
      <c r="P68" s="46">
        <f t="shared" ca="1" si="130"/>
        <v>0</v>
      </c>
      <c r="Q68" s="46">
        <f t="shared" ca="1" si="130"/>
        <v>0</v>
      </c>
      <c r="R68" s="46">
        <f t="shared" ca="1" si="130"/>
        <v>0</v>
      </c>
      <c r="S68" s="46">
        <f t="shared" ca="1" si="130"/>
        <v>0</v>
      </c>
      <c r="T68" s="46">
        <f t="shared" ca="1" si="130"/>
        <v>0</v>
      </c>
      <c r="U68" s="46">
        <f t="shared" ca="1" si="130"/>
        <v>0</v>
      </c>
      <c r="V68" s="46">
        <f t="shared" ca="1" si="130"/>
        <v>0</v>
      </c>
      <c r="W68" s="187"/>
      <c r="X68" s="195"/>
      <c r="Y68" s="53">
        <f t="shared" ref="Y68:AO68" ca="1" si="131">IF(OR(Y$3="",ISNA(INDEX(INDIRECT(RIGHT(Y$2,LEN(Y$2)-4)&amp;"!$J:$J"),MATCH($B68,INDIRECT(RIGHT(Y$2,LEN(Y$2)-4)&amp;"!$B:$B"),0),1)), ISERR(INDEX(INDIRECT(RIGHT(Y$2,LEN(Y$2)-4)&amp;"!$J:$J"),MATCH($B68,INDIRECT(RIGHT(Y$2,LEN(Y$2)-4)&amp;"!$B:$B"),0),1))),0,INDEX(INDIRECT(RIGHT(Y$2,LEN(Y$2)-4)&amp;"!$J:$J"),MATCH($B68,INDIRECT(RIGHT(Y$2,LEN(Y$2)-4)&amp;"!$B:$B"),0),1))</f>
        <v>0</v>
      </c>
      <c r="Z68" s="53">
        <f t="shared" ca="1" si="131"/>
        <v>0</v>
      </c>
      <c r="AA68" s="53">
        <f t="shared" ca="1" si="131"/>
        <v>0</v>
      </c>
      <c r="AB68" s="53">
        <f t="shared" ca="1" si="131"/>
        <v>0</v>
      </c>
      <c r="AC68" s="53">
        <f t="shared" ca="1" si="131"/>
        <v>0</v>
      </c>
      <c r="AD68" s="53">
        <f t="shared" ca="1" si="131"/>
        <v>0</v>
      </c>
      <c r="AE68" s="53">
        <f t="shared" ca="1" si="131"/>
        <v>0</v>
      </c>
      <c r="AF68" s="53">
        <f t="shared" ca="1" si="131"/>
        <v>0</v>
      </c>
      <c r="AG68" s="53">
        <f t="shared" ca="1" si="131"/>
        <v>0</v>
      </c>
      <c r="AH68" s="53">
        <f t="shared" ca="1" si="131"/>
        <v>0</v>
      </c>
      <c r="AI68" s="53">
        <f t="shared" ca="1" si="131"/>
        <v>23</v>
      </c>
      <c r="AJ68" s="53">
        <f t="shared" ca="1" si="131"/>
        <v>0</v>
      </c>
      <c r="AK68" s="53">
        <f t="shared" ca="1" si="131"/>
        <v>0</v>
      </c>
      <c r="AL68" s="53">
        <f t="shared" ca="1" si="131"/>
        <v>0</v>
      </c>
      <c r="AM68" s="53">
        <f t="shared" ca="1" si="131"/>
        <v>0</v>
      </c>
      <c r="AN68" s="53">
        <f t="shared" ca="1" si="131"/>
        <v>0</v>
      </c>
      <c r="AO68" s="53">
        <f t="shared" ca="1" si="131"/>
        <v>0</v>
      </c>
      <c r="AP68" s="35" t="s">
        <v>111</v>
      </c>
      <c r="AQ68" s="48"/>
    </row>
    <row r="69" spans="1:43" ht="15.75" customHeight="1" x14ac:dyDescent="0.45">
      <c r="A69" s="55" t="str">
        <f>'PLANTILLA V6'!A140</f>
        <v>So</v>
      </c>
      <c r="B69" s="55" t="str">
        <f>'PLANTILLA V6'!B140</f>
        <v>Cubrebocas industrial N95 o similar</v>
      </c>
      <c r="C69" s="49">
        <f>'PLANTILLA V6'!C140</f>
        <v>1</v>
      </c>
      <c r="D69" s="46">
        <f t="shared" ref="D69:D73" ca="1" si="132">MAX(F69:V69)</f>
        <v>0</v>
      </c>
      <c r="E69" s="42" t="str">
        <f>'PLANTILLA V6'!$D140</f>
        <v>pza</v>
      </c>
      <c r="F69" s="46">
        <f t="shared" ref="F69:V69" ca="1" si="133">IF(OR(F$3="", ISNA(INDEX(INDIRECT(RIGHT(F$2,LEN(F$2)-4)&amp;"!$J:$J"),MATCH($B69,INDIRECT(RIGHT(F$2,LEN(F$2)-4)&amp;"!$B:$B"),0),1)),ISERR(INDEX(INDIRECT(RIGHT(F$2,LEN(F$2)-4)&amp;"!$J:$J"),MATCH($B69,INDIRECT(RIGHT(F$2,LEN(F$2)-4)&amp;"!$B:$B"),0),1))),0,INDEX(INDIRECT(RIGHT(F$2,LEN(F$2)-4)&amp;"!$J:$J"),MATCH($B69,INDIRECT(RIGHT(F$2,LEN(F$2)-4)&amp;"!$B:$B"),0),1))</f>
        <v>0</v>
      </c>
      <c r="G69" s="46">
        <f t="shared" ca="1" si="133"/>
        <v>0</v>
      </c>
      <c r="H69" s="46">
        <f t="shared" ca="1" si="133"/>
        <v>0</v>
      </c>
      <c r="I69" s="46">
        <f t="shared" ca="1" si="133"/>
        <v>0</v>
      </c>
      <c r="J69" s="46">
        <f t="shared" ca="1" si="133"/>
        <v>0</v>
      </c>
      <c r="K69" s="46">
        <f t="shared" ca="1" si="133"/>
        <v>0</v>
      </c>
      <c r="L69" s="46">
        <f t="shared" ca="1" si="133"/>
        <v>0</v>
      </c>
      <c r="M69" s="46">
        <f t="shared" ca="1" si="133"/>
        <v>0</v>
      </c>
      <c r="N69" s="46">
        <f t="shared" ca="1" si="133"/>
        <v>0</v>
      </c>
      <c r="O69" s="46">
        <f t="shared" ca="1" si="133"/>
        <v>0</v>
      </c>
      <c r="P69" s="46">
        <f t="shared" ca="1" si="133"/>
        <v>0</v>
      </c>
      <c r="Q69" s="46">
        <f t="shared" ca="1" si="133"/>
        <v>0</v>
      </c>
      <c r="R69" s="46">
        <f t="shared" ca="1" si="133"/>
        <v>0</v>
      </c>
      <c r="S69" s="46">
        <f t="shared" ca="1" si="133"/>
        <v>0</v>
      </c>
      <c r="T69" s="46">
        <f t="shared" ca="1" si="133"/>
        <v>0</v>
      </c>
      <c r="U69" s="46">
        <f t="shared" ca="1" si="133"/>
        <v>0</v>
      </c>
      <c r="V69" s="46">
        <f t="shared" ca="1" si="133"/>
        <v>0</v>
      </c>
      <c r="W69" s="189">
        <f t="shared" ref="W69:W73" ca="1" si="134">MAX(Y69:AO69)</f>
        <v>0</v>
      </c>
      <c r="X69" s="195" t="str">
        <f>'PLANTILLA V6'!$D140</f>
        <v>pza</v>
      </c>
      <c r="Y69" s="53">
        <f t="shared" ref="Y69:AO69" ca="1" si="135">IF(OR(Y$3="",ISNA(INDEX(INDIRECT(RIGHT(Y$2,LEN(Y$2)-4)&amp;"!$J:$J"),MATCH($B69,INDIRECT(RIGHT(Y$2,LEN(Y$2)-4)&amp;"!$B:$B"),0),1)), ISERR(INDEX(INDIRECT(RIGHT(Y$2,LEN(Y$2)-4)&amp;"!$J:$J"),MATCH($B69,INDIRECT(RIGHT(Y$2,LEN(Y$2)-4)&amp;"!$B:$B"),0),1))),0,INDEX(INDIRECT(RIGHT(Y$2,LEN(Y$2)-4)&amp;"!$J:$J"),MATCH($B69,INDIRECT(RIGHT(Y$2,LEN(Y$2)-4)&amp;"!$B:$B"),0),1))</f>
        <v>0</v>
      </c>
      <c r="Z69" s="53">
        <f t="shared" ca="1" si="135"/>
        <v>0</v>
      </c>
      <c r="AA69" s="53">
        <f t="shared" ca="1" si="135"/>
        <v>0</v>
      </c>
      <c r="AB69" s="53">
        <f t="shared" ca="1" si="135"/>
        <v>0</v>
      </c>
      <c r="AC69" s="53">
        <f t="shared" ca="1" si="135"/>
        <v>0</v>
      </c>
      <c r="AD69" s="53">
        <f t="shared" ca="1" si="135"/>
        <v>0</v>
      </c>
      <c r="AE69" s="53">
        <f t="shared" ca="1" si="135"/>
        <v>0</v>
      </c>
      <c r="AF69" s="53">
        <f t="shared" ca="1" si="135"/>
        <v>0</v>
      </c>
      <c r="AG69" s="53">
        <f t="shared" ca="1" si="135"/>
        <v>0</v>
      </c>
      <c r="AH69" s="53">
        <f t="shared" ca="1" si="135"/>
        <v>0</v>
      </c>
      <c r="AI69" s="53">
        <f t="shared" ca="1" si="135"/>
        <v>0</v>
      </c>
      <c r="AJ69" s="53">
        <f t="shared" ca="1" si="135"/>
        <v>0</v>
      </c>
      <c r="AK69" s="53">
        <f t="shared" ca="1" si="135"/>
        <v>0</v>
      </c>
      <c r="AL69" s="53">
        <f t="shared" ca="1" si="135"/>
        <v>0</v>
      </c>
      <c r="AM69" s="53">
        <f t="shared" ca="1" si="135"/>
        <v>0</v>
      </c>
      <c r="AN69" s="53">
        <f t="shared" ca="1" si="135"/>
        <v>0</v>
      </c>
      <c r="AO69" s="53">
        <f t="shared" ca="1" si="135"/>
        <v>0</v>
      </c>
      <c r="AP69" s="56">
        <f ca="1">MAX(D69,W69)</f>
        <v>0</v>
      </c>
      <c r="AQ69" s="44" t="str">
        <f>'PLANTILLA V6'!$D140</f>
        <v>pza</v>
      </c>
    </row>
    <row r="70" spans="1:43" ht="15.75" customHeight="1" x14ac:dyDescent="0.45">
      <c r="A70" s="52" t="str">
        <f>'PLANTILLA V6'!A141</f>
        <v>So</v>
      </c>
      <c r="B70" s="52" t="str">
        <f>'PLANTILLA V6'!B141</f>
        <v>Lentes de seguridad</v>
      </c>
      <c r="C70" s="45">
        <f>'PLANTILLA V6'!C141</f>
        <v>1</v>
      </c>
      <c r="D70" s="46">
        <f t="shared" ca="1" si="132"/>
        <v>0</v>
      </c>
      <c r="E70" s="42" t="str">
        <f>'PLANTILLA V6'!$D141</f>
        <v>pza</v>
      </c>
      <c r="F70" s="46">
        <f t="shared" ref="F70:V70" ca="1" si="136">IF(OR(F$3="", ISNA(INDEX(INDIRECT(RIGHT(F$2,LEN(F$2)-4)&amp;"!$J:$J"),MATCH($B70,INDIRECT(RIGHT(F$2,LEN(F$2)-4)&amp;"!$B:$B"),0),1)),ISERR(INDEX(INDIRECT(RIGHT(F$2,LEN(F$2)-4)&amp;"!$J:$J"),MATCH($B70,INDIRECT(RIGHT(F$2,LEN(F$2)-4)&amp;"!$B:$B"),0),1))),0,INDEX(INDIRECT(RIGHT(F$2,LEN(F$2)-4)&amp;"!$J:$J"),MATCH($B70,INDIRECT(RIGHT(F$2,LEN(F$2)-4)&amp;"!$B:$B"),0),1))</f>
        <v>0</v>
      </c>
      <c r="G70" s="46">
        <f t="shared" ca="1" si="136"/>
        <v>0</v>
      </c>
      <c r="H70" s="46">
        <f t="shared" ca="1" si="136"/>
        <v>0</v>
      </c>
      <c r="I70" s="46">
        <f t="shared" ca="1" si="136"/>
        <v>0</v>
      </c>
      <c r="J70" s="46">
        <f t="shared" ca="1" si="136"/>
        <v>0</v>
      </c>
      <c r="K70" s="46">
        <f t="shared" ca="1" si="136"/>
        <v>0</v>
      </c>
      <c r="L70" s="46">
        <f t="shared" ca="1" si="136"/>
        <v>0</v>
      </c>
      <c r="M70" s="46">
        <f t="shared" ca="1" si="136"/>
        <v>0</v>
      </c>
      <c r="N70" s="46">
        <f t="shared" ca="1" si="136"/>
        <v>0</v>
      </c>
      <c r="O70" s="46">
        <f t="shared" ca="1" si="136"/>
        <v>0</v>
      </c>
      <c r="P70" s="46">
        <f t="shared" ca="1" si="136"/>
        <v>0</v>
      </c>
      <c r="Q70" s="46">
        <f t="shared" ca="1" si="136"/>
        <v>0</v>
      </c>
      <c r="R70" s="46">
        <f t="shared" ca="1" si="136"/>
        <v>0</v>
      </c>
      <c r="S70" s="46">
        <f t="shared" ca="1" si="136"/>
        <v>0</v>
      </c>
      <c r="T70" s="46">
        <f t="shared" ca="1" si="136"/>
        <v>0</v>
      </c>
      <c r="U70" s="46">
        <f t="shared" ca="1" si="136"/>
        <v>0</v>
      </c>
      <c r="V70" s="46">
        <f t="shared" ca="1" si="136"/>
        <v>0</v>
      </c>
      <c r="W70" s="189">
        <f t="shared" ca="1" si="134"/>
        <v>0</v>
      </c>
      <c r="X70" s="195" t="str">
        <f>'PLANTILLA V6'!$D141</f>
        <v>pza</v>
      </c>
      <c r="Y70" s="53">
        <f t="shared" ref="Y70:AO70" ca="1" si="137">IF(OR(Y$3="",ISNA(INDEX(INDIRECT(RIGHT(Y$2,LEN(Y$2)-4)&amp;"!$J:$J"),MATCH($B70,INDIRECT(RIGHT(Y$2,LEN(Y$2)-4)&amp;"!$B:$B"),0),1)), ISERR(INDEX(INDIRECT(RIGHT(Y$2,LEN(Y$2)-4)&amp;"!$J:$J"),MATCH($B70,INDIRECT(RIGHT(Y$2,LEN(Y$2)-4)&amp;"!$B:$B"),0),1))),0,INDEX(INDIRECT(RIGHT(Y$2,LEN(Y$2)-4)&amp;"!$J:$J"),MATCH($B70,INDIRECT(RIGHT(Y$2,LEN(Y$2)-4)&amp;"!$B:$B"),0),1))</f>
        <v>0</v>
      </c>
      <c r="Z70" s="53">
        <f t="shared" ca="1" si="137"/>
        <v>0</v>
      </c>
      <c r="AA70" s="53">
        <f t="shared" ca="1" si="137"/>
        <v>0</v>
      </c>
      <c r="AB70" s="53">
        <f t="shared" ca="1" si="137"/>
        <v>0</v>
      </c>
      <c r="AC70" s="53">
        <f t="shared" ca="1" si="137"/>
        <v>0</v>
      </c>
      <c r="AD70" s="53">
        <f t="shared" ca="1" si="137"/>
        <v>0</v>
      </c>
      <c r="AE70" s="53">
        <f t="shared" ca="1" si="137"/>
        <v>0</v>
      </c>
      <c r="AF70" s="53">
        <f t="shared" ca="1" si="137"/>
        <v>0</v>
      </c>
      <c r="AG70" s="53">
        <f t="shared" ca="1" si="137"/>
        <v>0</v>
      </c>
      <c r="AH70" s="53">
        <f t="shared" ca="1" si="137"/>
        <v>0</v>
      </c>
      <c r="AI70" s="53">
        <f t="shared" ca="1" si="137"/>
        <v>0</v>
      </c>
      <c r="AJ70" s="53">
        <f t="shared" ca="1" si="137"/>
        <v>0</v>
      </c>
      <c r="AK70" s="53">
        <f t="shared" ca="1" si="137"/>
        <v>0</v>
      </c>
      <c r="AL70" s="53">
        <f t="shared" ca="1" si="137"/>
        <v>0</v>
      </c>
      <c r="AM70" s="53">
        <f t="shared" ca="1" si="137"/>
        <v>0</v>
      </c>
      <c r="AN70" s="53">
        <f t="shared" ca="1" si="137"/>
        <v>0</v>
      </c>
      <c r="AO70" s="53">
        <f t="shared" ca="1" si="137"/>
        <v>0</v>
      </c>
      <c r="AP70" s="53">
        <f ca="1">MAX(D70,W70)</f>
        <v>0</v>
      </c>
      <c r="AQ70" s="48" t="str">
        <f>'PLANTILLA V6'!$D141</f>
        <v>pza</v>
      </c>
    </row>
    <row r="71" spans="1:43" ht="15.75" customHeight="1" x14ac:dyDescent="0.45">
      <c r="A71" s="55" t="str">
        <f>'PLANTILLA V6'!A142</f>
        <v>So</v>
      </c>
      <c r="B71" s="55" t="str">
        <f>'PLANTILLA V6'!B142</f>
        <v>Guantes de seguridad</v>
      </c>
      <c r="C71" s="49">
        <f>'PLANTILLA V6'!C142</f>
        <v>1</v>
      </c>
      <c r="D71" s="46">
        <f t="shared" ca="1" si="132"/>
        <v>0</v>
      </c>
      <c r="E71" s="42" t="str">
        <f>'PLANTILLA V6'!$D142</f>
        <v>pza</v>
      </c>
      <c r="F71" s="46">
        <f t="shared" ref="F71:V71" ca="1" si="138">IF(OR(F$3="", ISNA(INDEX(INDIRECT(RIGHT(F$2,LEN(F$2)-4)&amp;"!$J:$J"),MATCH($B71,INDIRECT(RIGHT(F$2,LEN(F$2)-4)&amp;"!$B:$B"),0),1)),ISERR(INDEX(INDIRECT(RIGHT(F$2,LEN(F$2)-4)&amp;"!$J:$J"),MATCH($B71,INDIRECT(RIGHT(F$2,LEN(F$2)-4)&amp;"!$B:$B"),0),1))),0,INDEX(INDIRECT(RIGHT(F$2,LEN(F$2)-4)&amp;"!$J:$J"),MATCH($B71,INDIRECT(RIGHT(F$2,LEN(F$2)-4)&amp;"!$B:$B"),0),1))</f>
        <v>0</v>
      </c>
      <c r="G71" s="46">
        <f t="shared" ca="1" si="138"/>
        <v>0</v>
      </c>
      <c r="H71" s="46">
        <f t="shared" ca="1" si="138"/>
        <v>0</v>
      </c>
      <c r="I71" s="46">
        <f t="shared" ca="1" si="138"/>
        <v>0</v>
      </c>
      <c r="J71" s="46">
        <f t="shared" ca="1" si="138"/>
        <v>0</v>
      </c>
      <c r="K71" s="46">
        <f t="shared" ca="1" si="138"/>
        <v>0</v>
      </c>
      <c r="L71" s="46">
        <f t="shared" ca="1" si="138"/>
        <v>0</v>
      </c>
      <c r="M71" s="46">
        <f t="shared" ca="1" si="138"/>
        <v>0</v>
      </c>
      <c r="N71" s="46">
        <f t="shared" ca="1" si="138"/>
        <v>0</v>
      </c>
      <c r="O71" s="46">
        <f t="shared" ca="1" si="138"/>
        <v>0</v>
      </c>
      <c r="P71" s="46">
        <f t="shared" ca="1" si="138"/>
        <v>0</v>
      </c>
      <c r="Q71" s="46">
        <f t="shared" ca="1" si="138"/>
        <v>0</v>
      </c>
      <c r="R71" s="46">
        <f t="shared" ca="1" si="138"/>
        <v>0</v>
      </c>
      <c r="S71" s="46">
        <f t="shared" ca="1" si="138"/>
        <v>0</v>
      </c>
      <c r="T71" s="46">
        <f t="shared" ca="1" si="138"/>
        <v>0</v>
      </c>
      <c r="U71" s="46">
        <f t="shared" ca="1" si="138"/>
        <v>0</v>
      </c>
      <c r="V71" s="46">
        <f t="shared" ca="1" si="138"/>
        <v>0</v>
      </c>
      <c r="W71" s="189">
        <f t="shared" ca="1" si="134"/>
        <v>0</v>
      </c>
      <c r="X71" s="195" t="str">
        <f>'PLANTILLA V6'!$D142</f>
        <v>pza</v>
      </c>
      <c r="Y71" s="53">
        <f t="shared" ref="Y71:AO71" ca="1" si="139">IF(OR(Y$3="",ISNA(INDEX(INDIRECT(RIGHT(Y$2,LEN(Y$2)-4)&amp;"!$J:$J"),MATCH($B71,INDIRECT(RIGHT(Y$2,LEN(Y$2)-4)&amp;"!$B:$B"),0),1)), ISERR(INDEX(INDIRECT(RIGHT(Y$2,LEN(Y$2)-4)&amp;"!$J:$J"),MATCH($B71,INDIRECT(RIGHT(Y$2,LEN(Y$2)-4)&amp;"!$B:$B"),0),1))),0,INDEX(INDIRECT(RIGHT(Y$2,LEN(Y$2)-4)&amp;"!$J:$J"),MATCH($B71,INDIRECT(RIGHT(Y$2,LEN(Y$2)-4)&amp;"!$B:$B"),0),1))</f>
        <v>0</v>
      </c>
      <c r="Z71" s="53">
        <f t="shared" ca="1" si="139"/>
        <v>0</v>
      </c>
      <c r="AA71" s="53">
        <f t="shared" ca="1" si="139"/>
        <v>0</v>
      </c>
      <c r="AB71" s="53">
        <f t="shared" ca="1" si="139"/>
        <v>0</v>
      </c>
      <c r="AC71" s="53">
        <f t="shared" ca="1" si="139"/>
        <v>0</v>
      </c>
      <c r="AD71" s="53">
        <f t="shared" ca="1" si="139"/>
        <v>0</v>
      </c>
      <c r="AE71" s="53">
        <f t="shared" ca="1" si="139"/>
        <v>0</v>
      </c>
      <c r="AF71" s="53">
        <f t="shared" ca="1" si="139"/>
        <v>0</v>
      </c>
      <c r="AG71" s="53">
        <f t="shared" ca="1" si="139"/>
        <v>0</v>
      </c>
      <c r="AH71" s="53">
        <f t="shared" ca="1" si="139"/>
        <v>0</v>
      </c>
      <c r="AI71" s="53">
        <f t="shared" ca="1" si="139"/>
        <v>0</v>
      </c>
      <c r="AJ71" s="53">
        <f t="shared" ca="1" si="139"/>
        <v>0</v>
      </c>
      <c r="AK71" s="53">
        <f t="shared" ca="1" si="139"/>
        <v>0</v>
      </c>
      <c r="AL71" s="53">
        <f t="shared" ca="1" si="139"/>
        <v>0</v>
      </c>
      <c r="AM71" s="53">
        <f t="shared" ca="1" si="139"/>
        <v>0</v>
      </c>
      <c r="AN71" s="53">
        <f t="shared" ca="1" si="139"/>
        <v>0</v>
      </c>
      <c r="AO71" s="53">
        <f t="shared" ca="1" si="139"/>
        <v>0</v>
      </c>
      <c r="AP71" s="56">
        <f ca="1">MAX(D71,W71)</f>
        <v>0</v>
      </c>
      <c r="AQ71" s="44" t="str">
        <f>'PLANTILLA V6'!$D142</f>
        <v>pza</v>
      </c>
    </row>
    <row r="72" spans="1:43" ht="15.75" customHeight="1" x14ac:dyDescent="0.45">
      <c r="A72" s="52" t="str">
        <f>'PLANTILLA V6'!A143</f>
        <v>So</v>
      </c>
      <c r="B72" s="52" t="str">
        <f>'PLANTILLA V6'!B143</f>
        <v>Botiquín de primeros auxilios (caja con algodón, alcohol, gasas, antiséptico, agua oxigenada, vendas)</v>
      </c>
      <c r="C72" s="45">
        <f>'PLANTILLA V6'!C143</f>
        <v>1</v>
      </c>
      <c r="D72" s="46">
        <f t="shared" ca="1" si="132"/>
        <v>0</v>
      </c>
      <c r="E72" s="42" t="str">
        <f>'PLANTILLA V6'!$D143</f>
        <v>pza</v>
      </c>
      <c r="F72" s="46">
        <f t="shared" ref="F72:V72" ca="1" si="140">IF(OR(F$3="", ISNA(INDEX(INDIRECT(RIGHT(F$2,LEN(F$2)-4)&amp;"!$J:$J"),MATCH($B72,INDIRECT(RIGHT(F$2,LEN(F$2)-4)&amp;"!$B:$B"),0),1)),ISERR(INDEX(INDIRECT(RIGHT(F$2,LEN(F$2)-4)&amp;"!$J:$J"),MATCH($B72,INDIRECT(RIGHT(F$2,LEN(F$2)-4)&amp;"!$B:$B"),0),1))),0,INDEX(INDIRECT(RIGHT(F$2,LEN(F$2)-4)&amp;"!$J:$J"),MATCH($B72,INDIRECT(RIGHT(F$2,LEN(F$2)-4)&amp;"!$B:$B"),0),1))</f>
        <v>0</v>
      </c>
      <c r="G72" s="46">
        <f t="shared" ca="1" si="140"/>
        <v>0</v>
      </c>
      <c r="H72" s="46">
        <f t="shared" ca="1" si="140"/>
        <v>0</v>
      </c>
      <c r="I72" s="46">
        <f t="shared" ca="1" si="140"/>
        <v>0</v>
      </c>
      <c r="J72" s="46">
        <f t="shared" ca="1" si="140"/>
        <v>0</v>
      </c>
      <c r="K72" s="46">
        <f t="shared" ca="1" si="140"/>
        <v>0</v>
      </c>
      <c r="L72" s="46">
        <f t="shared" ca="1" si="140"/>
        <v>0</v>
      </c>
      <c r="M72" s="46">
        <f t="shared" ca="1" si="140"/>
        <v>0</v>
      </c>
      <c r="N72" s="46">
        <f t="shared" ca="1" si="140"/>
        <v>0</v>
      </c>
      <c r="O72" s="46">
        <f t="shared" ca="1" si="140"/>
        <v>0</v>
      </c>
      <c r="P72" s="46">
        <f t="shared" ca="1" si="140"/>
        <v>0</v>
      </c>
      <c r="Q72" s="46">
        <f t="shared" ca="1" si="140"/>
        <v>0</v>
      </c>
      <c r="R72" s="46">
        <f t="shared" ca="1" si="140"/>
        <v>0</v>
      </c>
      <c r="S72" s="46">
        <f t="shared" ca="1" si="140"/>
        <v>0</v>
      </c>
      <c r="T72" s="46">
        <f t="shared" ca="1" si="140"/>
        <v>0</v>
      </c>
      <c r="U72" s="46">
        <f t="shared" ca="1" si="140"/>
        <v>0</v>
      </c>
      <c r="V72" s="46">
        <f t="shared" ca="1" si="140"/>
        <v>0</v>
      </c>
      <c r="W72" s="189">
        <f t="shared" ca="1" si="134"/>
        <v>0</v>
      </c>
      <c r="X72" s="195" t="str">
        <f>'PLANTILLA V6'!$D143</f>
        <v>pza</v>
      </c>
      <c r="Y72" s="53">
        <f t="shared" ref="Y72:AO72" ca="1" si="141">IF(OR(Y$3="",ISNA(INDEX(INDIRECT(RIGHT(Y$2,LEN(Y$2)-4)&amp;"!$J:$J"),MATCH($B72,INDIRECT(RIGHT(Y$2,LEN(Y$2)-4)&amp;"!$B:$B"),0),1)), ISERR(INDEX(INDIRECT(RIGHT(Y$2,LEN(Y$2)-4)&amp;"!$J:$J"),MATCH($B72,INDIRECT(RIGHT(Y$2,LEN(Y$2)-4)&amp;"!$B:$B"),0),1))),0,INDEX(INDIRECT(RIGHT(Y$2,LEN(Y$2)-4)&amp;"!$J:$J"),MATCH($B72,INDIRECT(RIGHT(Y$2,LEN(Y$2)-4)&amp;"!$B:$B"),0),1))</f>
        <v>0</v>
      </c>
      <c r="Z72" s="53">
        <f t="shared" ca="1" si="141"/>
        <v>0</v>
      </c>
      <c r="AA72" s="53">
        <f t="shared" ca="1" si="141"/>
        <v>0</v>
      </c>
      <c r="AB72" s="53">
        <f t="shared" ca="1" si="141"/>
        <v>0</v>
      </c>
      <c r="AC72" s="53">
        <f t="shared" ca="1" si="141"/>
        <v>0</v>
      </c>
      <c r="AD72" s="53">
        <f t="shared" ca="1" si="141"/>
        <v>0</v>
      </c>
      <c r="AE72" s="53">
        <f t="shared" ca="1" si="141"/>
        <v>0</v>
      </c>
      <c r="AF72" s="53">
        <f t="shared" ca="1" si="141"/>
        <v>0</v>
      </c>
      <c r="AG72" s="53">
        <f t="shared" ca="1" si="141"/>
        <v>0</v>
      </c>
      <c r="AH72" s="53">
        <f t="shared" ca="1" si="141"/>
        <v>0</v>
      </c>
      <c r="AI72" s="53">
        <f t="shared" ca="1" si="141"/>
        <v>0</v>
      </c>
      <c r="AJ72" s="53">
        <f t="shared" ca="1" si="141"/>
        <v>0</v>
      </c>
      <c r="AK72" s="53">
        <f t="shared" ca="1" si="141"/>
        <v>0</v>
      </c>
      <c r="AL72" s="53">
        <f t="shared" ca="1" si="141"/>
        <v>0</v>
      </c>
      <c r="AM72" s="53">
        <f t="shared" ca="1" si="141"/>
        <v>0</v>
      </c>
      <c r="AN72" s="53">
        <f t="shared" ca="1" si="141"/>
        <v>0</v>
      </c>
      <c r="AO72" s="53">
        <f t="shared" ca="1" si="141"/>
        <v>0</v>
      </c>
      <c r="AP72" s="53">
        <f ca="1">MAX(D72,W72)</f>
        <v>0</v>
      </c>
      <c r="AQ72" s="48" t="str">
        <f>'PLANTILLA V6'!$D143</f>
        <v>pza</v>
      </c>
    </row>
    <row r="73" spans="1:43" ht="15.75" customHeight="1" x14ac:dyDescent="0.45">
      <c r="A73" s="55" t="str">
        <f>'PLANTILLA V6'!A144</f>
        <v>So</v>
      </c>
      <c r="B73" s="55" t="str">
        <f>'PLANTILLA V6'!B144</f>
        <v>Trapo de limpieza/franela</v>
      </c>
      <c r="C73" s="49">
        <f>'PLANTILLA V6'!C144</f>
        <v>1</v>
      </c>
      <c r="D73" s="46">
        <f t="shared" ca="1" si="132"/>
        <v>0</v>
      </c>
      <c r="E73" s="42" t="str">
        <f>'PLANTILLA V6'!$D144</f>
        <v>pza</v>
      </c>
      <c r="F73" s="46">
        <f t="shared" ref="F73:V73" ca="1" si="142">IF(OR(F$3="", ISNA(INDEX(INDIRECT(RIGHT(F$2,LEN(F$2)-4)&amp;"!$J:$J"),MATCH($B73,INDIRECT(RIGHT(F$2,LEN(F$2)-4)&amp;"!$B:$B"),0),1)),ISERR(INDEX(INDIRECT(RIGHT(F$2,LEN(F$2)-4)&amp;"!$J:$J"),MATCH($B73,INDIRECT(RIGHT(F$2,LEN(F$2)-4)&amp;"!$B:$B"),0),1))),0,INDEX(INDIRECT(RIGHT(F$2,LEN(F$2)-4)&amp;"!$J:$J"),MATCH($B73,INDIRECT(RIGHT(F$2,LEN(F$2)-4)&amp;"!$B:$B"),0),1))</f>
        <v>0</v>
      </c>
      <c r="G73" s="46">
        <f t="shared" ca="1" si="142"/>
        <v>0</v>
      </c>
      <c r="H73" s="46">
        <f t="shared" ca="1" si="142"/>
        <v>0</v>
      </c>
      <c r="I73" s="46">
        <f t="shared" ca="1" si="142"/>
        <v>0</v>
      </c>
      <c r="J73" s="46">
        <f t="shared" ca="1" si="142"/>
        <v>0</v>
      </c>
      <c r="K73" s="46">
        <f t="shared" ca="1" si="142"/>
        <v>0</v>
      </c>
      <c r="L73" s="46">
        <f t="shared" ca="1" si="142"/>
        <v>0</v>
      </c>
      <c r="M73" s="46">
        <f t="shared" ca="1" si="142"/>
        <v>0</v>
      </c>
      <c r="N73" s="46">
        <f t="shared" ca="1" si="142"/>
        <v>0</v>
      </c>
      <c r="O73" s="46">
        <f t="shared" ca="1" si="142"/>
        <v>0</v>
      </c>
      <c r="P73" s="46">
        <f t="shared" ca="1" si="142"/>
        <v>0</v>
      </c>
      <c r="Q73" s="46">
        <f t="shared" ca="1" si="142"/>
        <v>0</v>
      </c>
      <c r="R73" s="46">
        <f t="shared" ca="1" si="142"/>
        <v>0</v>
      </c>
      <c r="S73" s="46">
        <f t="shared" ca="1" si="142"/>
        <v>0</v>
      </c>
      <c r="T73" s="46">
        <f t="shared" ca="1" si="142"/>
        <v>0</v>
      </c>
      <c r="U73" s="46">
        <f t="shared" ca="1" si="142"/>
        <v>0</v>
      </c>
      <c r="V73" s="46">
        <f t="shared" ca="1" si="142"/>
        <v>0</v>
      </c>
      <c r="W73" s="189">
        <f t="shared" ca="1" si="134"/>
        <v>0</v>
      </c>
      <c r="X73" s="195" t="str">
        <f>'PLANTILLA V6'!$D144</f>
        <v>pza</v>
      </c>
      <c r="Y73" s="53">
        <f t="shared" ref="Y73:AO73" ca="1" si="143">IF(OR(Y$3="",ISNA(INDEX(INDIRECT(RIGHT(Y$2,LEN(Y$2)-4)&amp;"!$J:$J"),MATCH($B73,INDIRECT(RIGHT(Y$2,LEN(Y$2)-4)&amp;"!$B:$B"),0),1)), ISERR(INDEX(INDIRECT(RIGHT(Y$2,LEN(Y$2)-4)&amp;"!$J:$J"),MATCH($B73,INDIRECT(RIGHT(Y$2,LEN(Y$2)-4)&amp;"!$B:$B"),0),1))),0,INDEX(INDIRECT(RIGHT(Y$2,LEN(Y$2)-4)&amp;"!$J:$J"),MATCH($B73,INDIRECT(RIGHT(Y$2,LEN(Y$2)-4)&amp;"!$B:$B"),0),1))</f>
        <v>0</v>
      </c>
      <c r="Z73" s="53">
        <f t="shared" ca="1" si="143"/>
        <v>0</v>
      </c>
      <c r="AA73" s="53">
        <f t="shared" ca="1" si="143"/>
        <v>0</v>
      </c>
      <c r="AB73" s="53">
        <f t="shared" ca="1" si="143"/>
        <v>0</v>
      </c>
      <c r="AC73" s="53">
        <f t="shared" ca="1" si="143"/>
        <v>0</v>
      </c>
      <c r="AD73" s="53">
        <f t="shared" ca="1" si="143"/>
        <v>0</v>
      </c>
      <c r="AE73" s="53">
        <f t="shared" ca="1" si="143"/>
        <v>0</v>
      </c>
      <c r="AF73" s="53">
        <f t="shared" ca="1" si="143"/>
        <v>0</v>
      </c>
      <c r="AG73" s="53">
        <f t="shared" ca="1" si="143"/>
        <v>0</v>
      </c>
      <c r="AH73" s="53">
        <f t="shared" ca="1" si="143"/>
        <v>0</v>
      </c>
      <c r="AI73" s="53">
        <f t="shared" ca="1" si="143"/>
        <v>0</v>
      </c>
      <c r="AJ73" s="53">
        <f t="shared" ca="1" si="143"/>
        <v>0</v>
      </c>
      <c r="AK73" s="53">
        <f t="shared" ca="1" si="143"/>
        <v>0</v>
      </c>
      <c r="AL73" s="53">
        <f t="shared" ca="1" si="143"/>
        <v>0</v>
      </c>
      <c r="AM73" s="53">
        <f t="shared" ca="1" si="143"/>
        <v>0</v>
      </c>
      <c r="AN73" s="53">
        <f t="shared" ca="1" si="143"/>
        <v>0</v>
      </c>
      <c r="AO73" s="53">
        <f t="shared" ca="1" si="143"/>
        <v>0</v>
      </c>
      <c r="AP73" s="56">
        <f ca="1">MAX(D73,W73)</f>
        <v>0</v>
      </c>
      <c r="AQ73" s="44" t="str">
        <f>'PLANTILLA V6'!$D144</f>
        <v>pza</v>
      </c>
    </row>
    <row r="74" spans="1:43" ht="15.75" customHeight="1" x14ac:dyDescent="0.45">
      <c r="A74" s="52">
        <f>'PLANTILLA V6'!A145</f>
        <v>0</v>
      </c>
      <c r="B74" s="51">
        <f>'PLANTILLA V6'!B145</f>
        <v>0</v>
      </c>
      <c r="C74" s="51"/>
      <c r="D74" s="37"/>
      <c r="E74" s="42"/>
      <c r="F74" s="46">
        <f t="shared" ref="F74:V74" ca="1" si="144">IF(OR(F$3="", ISNA(INDEX(INDIRECT(RIGHT(F$2,LEN(F$2)-4)&amp;"!$J:$J"),MATCH($B74,INDIRECT(RIGHT(F$2,LEN(F$2)-4)&amp;"!$B:$B"),0),1)),ISERR(INDEX(INDIRECT(RIGHT(F$2,LEN(F$2)-4)&amp;"!$J:$J"),MATCH($B74,INDIRECT(RIGHT(F$2,LEN(F$2)-4)&amp;"!$B:$B"),0),1))),0,INDEX(INDIRECT(RIGHT(F$2,LEN(F$2)-4)&amp;"!$J:$J"),MATCH($B74,INDIRECT(RIGHT(F$2,LEN(F$2)-4)&amp;"!$B:$B"),0),1))</f>
        <v>0</v>
      </c>
      <c r="G74" s="46">
        <f t="shared" ca="1" si="144"/>
        <v>0</v>
      </c>
      <c r="H74" s="46">
        <f t="shared" ca="1" si="144"/>
        <v>0</v>
      </c>
      <c r="I74" s="46">
        <f t="shared" ca="1" si="144"/>
        <v>23</v>
      </c>
      <c r="J74" s="46">
        <f t="shared" ca="1" si="144"/>
        <v>0</v>
      </c>
      <c r="K74" s="46">
        <f t="shared" ca="1" si="144"/>
        <v>14</v>
      </c>
      <c r="L74" s="46">
        <f t="shared" ca="1" si="144"/>
        <v>14</v>
      </c>
      <c r="M74" s="46">
        <f t="shared" ca="1" si="144"/>
        <v>23</v>
      </c>
      <c r="N74" s="46">
        <f t="shared" ca="1" si="144"/>
        <v>0</v>
      </c>
      <c r="O74" s="46">
        <f t="shared" ca="1" si="144"/>
        <v>23</v>
      </c>
      <c r="P74" s="46">
        <f t="shared" ca="1" si="144"/>
        <v>0</v>
      </c>
      <c r="Q74" s="46">
        <f t="shared" ca="1" si="144"/>
        <v>0</v>
      </c>
      <c r="R74" s="46">
        <f t="shared" ca="1" si="144"/>
        <v>0</v>
      </c>
      <c r="S74" s="46">
        <f t="shared" ca="1" si="144"/>
        <v>0</v>
      </c>
      <c r="T74" s="46">
        <f t="shared" ca="1" si="144"/>
        <v>0</v>
      </c>
      <c r="U74" s="46">
        <f t="shared" ca="1" si="144"/>
        <v>0</v>
      </c>
      <c r="V74" s="46">
        <f t="shared" ca="1" si="144"/>
        <v>0</v>
      </c>
      <c r="W74" s="187"/>
      <c r="X74" s="195"/>
      <c r="Y74" s="53">
        <f t="shared" ref="Y74:AO74" ca="1" si="145">IF(OR(Y$3="",ISNA(INDEX(INDIRECT(RIGHT(Y$2,LEN(Y$2)-4)&amp;"!$J:$J"),MATCH($B74,INDIRECT(RIGHT(Y$2,LEN(Y$2)-4)&amp;"!$B:$B"),0),1)), ISERR(INDEX(INDIRECT(RIGHT(Y$2,LEN(Y$2)-4)&amp;"!$J:$J"),MATCH($B74,INDIRECT(RIGHT(Y$2,LEN(Y$2)-4)&amp;"!$B:$B"),0),1))),0,INDEX(INDIRECT(RIGHT(Y$2,LEN(Y$2)-4)&amp;"!$J:$J"),MATCH($B74,INDIRECT(RIGHT(Y$2,LEN(Y$2)-4)&amp;"!$B:$B"),0),1))</f>
        <v>0</v>
      </c>
      <c r="Z74" s="53">
        <f t="shared" ca="1" si="145"/>
        <v>0</v>
      </c>
      <c r="AA74" s="53">
        <f t="shared" ca="1" si="145"/>
        <v>0</v>
      </c>
      <c r="AB74" s="53">
        <f t="shared" ca="1" si="145"/>
        <v>0</v>
      </c>
      <c r="AC74" s="53">
        <f t="shared" ca="1" si="145"/>
        <v>0</v>
      </c>
      <c r="AD74" s="53">
        <f t="shared" ca="1" si="145"/>
        <v>0</v>
      </c>
      <c r="AE74" s="53">
        <f t="shared" ca="1" si="145"/>
        <v>0</v>
      </c>
      <c r="AF74" s="53">
        <f t="shared" ca="1" si="145"/>
        <v>0</v>
      </c>
      <c r="AG74" s="53">
        <f t="shared" ca="1" si="145"/>
        <v>0</v>
      </c>
      <c r="AH74" s="53">
        <f t="shared" ca="1" si="145"/>
        <v>0</v>
      </c>
      <c r="AI74" s="53">
        <f t="shared" ca="1" si="145"/>
        <v>23</v>
      </c>
      <c r="AJ74" s="53">
        <f t="shared" ca="1" si="145"/>
        <v>0</v>
      </c>
      <c r="AK74" s="53">
        <f t="shared" ca="1" si="145"/>
        <v>0</v>
      </c>
      <c r="AL74" s="53">
        <f t="shared" ca="1" si="145"/>
        <v>0</v>
      </c>
      <c r="AM74" s="53">
        <f t="shared" ca="1" si="145"/>
        <v>0</v>
      </c>
      <c r="AN74" s="53">
        <f t="shared" ca="1" si="145"/>
        <v>0</v>
      </c>
      <c r="AO74" s="53">
        <f t="shared" ca="1" si="145"/>
        <v>0</v>
      </c>
      <c r="AP74" s="45"/>
      <c r="AQ74" s="48"/>
    </row>
    <row r="75" spans="1:43" ht="15.75" customHeight="1" x14ac:dyDescent="0.45">
      <c r="A75" s="157" t="str">
        <f>'PLANTILLA V6'!A185</f>
        <v>Materiales Consumibles</v>
      </c>
      <c r="B75" s="154"/>
      <c r="C75" s="41">
        <f>'PLANTILLA V6'!C185</f>
        <v>0</v>
      </c>
      <c r="D75" s="37"/>
      <c r="E75" s="42">
        <f>'PLANTILLA V6'!$D185</f>
        <v>0</v>
      </c>
      <c r="F75" s="46">
        <f t="shared" ref="F75:V75" ca="1" si="146">IF(OR(F$3="", ISNA(INDEX(INDIRECT(RIGHT(F$2,LEN(F$2)-4)&amp;"!$J:$J"),MATCH($B75,INDIRECT(RIGHT(F$2,LEN(F$2)-4)&amp;"!$B:$B"),0),1)),ISERR(INDEX(INDIRECT(RIGHT(F$2,LEN(F$2)-4)&amp;"!$J:$J"),MATCH($B75,INDIRECT(RIGHT(F$2,LEN(F$2)-4)&amp;"!$B:$B"),0),1))),0,INDEX(INDIRECT(RIGHT(F$2,LEN(F$2)-4)&amp;"!$J:$J"),MATCH($B75,INDIRECT(RIGHT(F$2,LEN(F$2)-4)&amp;"!$B:$B"),0),1))</f>
        <v>0</v>
      </c>
      <c r="G75" s="46">
        <f t="shared" ca="1" si="146"/>
        <v>0</v>
      </c>
      <c r="H75" s="46">
        <f t="shared" ca="1" si="146"/>
        <v>0</v>
      </c>
      <c r="I75" s="46">
        <f t="shared" ca="1" si="146"/>
        <v>23</v>
      </c>
      <c r="J75" s="46">
        <f t="shared" ca="1" si="146"/>
        <v>0</v>
      </c>
      <c r="K75" s="46">
        <f t="shared" ca="1" si="146"/>
        <v>14</v>
      </c>
      <c r="L75" s="46">
        <f t="shared" ca="1" si="146"/>
        <v>14</v>
      </c>
      <c r="M75" s="46">
        <f t="shared" ca="1" si="146"/>
        <v>23</v>
      </c>
      <c r="N75" s="46">
        <f t="shared" ca="1" si="146"/>
        <v>0</v>
      </c>
      <c r="O75" s="46">
        <f t="shared" ca="1" si="146"/>
        <v>23</v>
      </c>
      <c r="P75" s="46">
        <f t="shared" ca="1" si="146"/>
        <v>0</v>
      </c>
      <c r="Q75" s="46">
        <f t="shared" ca="1" si="146"/>
        <v>0</v>
      </c>
      <c r="R75" s="46">
        <f t="shared" ca="1" si="146"/>
        <v>0</v>
      </c>
      <c r="S75" s="46">
        <f t="shared" ca="1" si="146"/>
        <v>0</v>
      </c>
      <c r="T75" s="46">
        <f t="shared" ca="1" si="146"/>
        <v>0</v>
      </c>
      <c r="U75" s="46">
        <f t="shared" ca="1" si="146"/>
        <v>0</v>
      </c>
      <c r="V75" s="46">
        <f t="shared" ca="1" si="146"/>
        <v>0</v>
      </c>
      <c r="W75" s="187"/>
      <c r="X75" s="195">
        <f>'PLANTILLA V6'!$D185</f>
        <v>0</v>
      </c>
      <c r="Y75" s="53">
        <f t="shared" ref="Y75:AO75" ca="1" si="147">IF(OR(Y$3="",ISNA(INDEX(INDIRECT(RIGHT(Y$2,LEN(Y$2)-4)&amp;"!$J:$J"),MATCH($B75,INDIRECT(RIGHT(Y$2,LEN(Y$2)-4)&amp;"!$B:$B"),0),1)), ISERR(INDEX(INDIRECT(RIGHT(Y$2,LEN(Y$2)-4)&amp;"!$J:$J"),MATCH($B75,INDIRECT(RIGHT(Y$2,LEN(Y$2)-4)&amp;"!$B:$B"),0),1))),0,INDEX(INDIRECT(RIGHT(Y$2,LEN(Y$2)-4)&amp;"!$J:$J"),MATCH($B75,INDIRECT(RIGHT(Y$2,LEN(Y$2)-4)&amp;"!$B:$B"),0),1))</f>
        <v>0</v>
      </c>
      <c r="Z75" s="53">
        <f t="shared" ca="1" si="147"/>
        <v>0</v>
      </c>
      <c r="AA75" s="53">
        <f t="shared" ca="1" si="147"/>
        <v>0</v>
      </c>
      <c r="AB75" s="53">
        <f t="shared" ca="1" si="147"/>
        <v>0</v>
      </c>
      <c r="AC75" s="53">
        <f t="shared" ca="1" si="147"/>
        <v>0</v>
      </c>
      <c r="AD75" s="53">
        <f t="shared" ca="1" si="147"/>
        <v>0</v>
      </c>
      <c r="AE75" s="53">
        <f t="shared" ca="1" si="147"/>
        <v>0</v>
      </c>
      <c r="AF75" s="53">
        <f t="shared" ca="1" si="147"/>
        <v>0</v>
      </c>
      <c r="AG75" s="53">
        <f t="shared" ca="1" si="147"/>
        <v>0</v>
      </c>
      <c r="AH75" s="53">
        <f t="shared" ca="1" si="147"/>
        <v>0</v>
      </c>
      <c r="AI75" s="53">
        <f t="shared" ca="1" si="147"/>
        <v>23</v>
      </c>
      <c r="AJ75" s="53">
        <f t="shared" ca="1" si="147"/>
        <v>0</v>
      </c>
      <c r="AK75" s="53">
        <f t="shared" ca="1" si="147"/>
        <v>0</v>
      </c>
      <c r="AL75" s="53">
        <f t="shared" ca="1" si="147"/>
        <v>0</v>
      </c>
      <c r="AM75" s="53">
        <f t="shared" ca="1" si="147"/>
        <v>0</v>
      </c>
      <c r="AN75" s="53">
        <f t="shared" ca="1" si="147"/>
        <v>0</v>
      </c>
      <c r="AO75" s="53">
        <f t="shared" ca="1" si="147"/>
        <v>0</v>
      </c>
      <c r="AP75" s="41" t="s">
        <v>112</v>
      </c>
      <c r="AQ75" s="44">
        <f>'PLANTILLA V6'!$D185</f>
        <v>0</v>
      </c>
    </row>
    <row r="76" spans="1:43" ht="15.75" customHeight="1" x14ac:dyDescent="0.45">
      <c r="A76" s="52" t="str">
        <f>'PLANTILLA V6'!A186</f>
        <v>Co</v>
      </c>
      <c r="B76" s="52" t="str">
        <f>'PLANTILLA V6'!B186</f>
        <v>MDF 3 mm de espesor de 30 x 30 cm</v>
      </c>
      <c r="C76" s="45">
        <f>'PLANTILLA V6'!C186</f>
        <v>1</v>
      </c>
      <c r="D76" s="64">
        <f t="shared" ref="D76:D124" ca="1" si="148">SUM(F76:V76)</f>
        <v>0</v>
      </c>
      <c r="E76" s="42" t="str">
        <f>'PLANTILLA V6'!$D186</f>
        <v>pza</v>
      </c>
      <c r="F76" s="46">
        <f t="shared" ref="F76:V76" ca="1" si="149">IF(OR(F$3="", ISNA(INDEX(INDIRECT(RIGHT(F$2,LEN(F$2)-4)&amp;"!$J:$J"),MATCH($B76,INDIRECT(RIGHT(F$2,LEN(F$2)-4)&amp;"!$B:$B"),0),1)),ISERR(INDEX(INDIRECT(RIGHT(F$2,LEN(F$2)-4)&amp;"!$J:$J"),MATCH($B76,INDIRECT(RIGHT(F$2,LEN(F$2)-4)&amp;"!$B:$B"),0),1))),0,INDEX(INDIRECT(RIGHT(F$2,LEN(F$2)-4)&amp;"!$J:$J"),MATCH($B76,INDIRECT(RIGHT(F$2,LEN(F$2)-4)&amp;"!$B:$B"),0),1))</f>
        <v>0</v>
      </c>
      <c r="G76" s="46">
        <f t="shared" ca="1" si="149"/>
        <v>0</v>
      </c>
      <c r="H76" s="46">
        <f t="shared" ca="1" si="149"/>
        <v>0</v>
      </c>
      <c r="I76" s="46">
        <f t="shared" ca="1" si="149"/>
        <v>0</v>
      </c>
      <c r="J76" s="46">
        <f t="shared" ca="1" si="149"/>
        <v>0</v>
      </c>
      <c r="K76" s="46">
        <f t="shared" ca="1" si="149"/>
        <v>0</v>
      </c>
      <c r="L76" s="46">
        <f t="shared" ca="1" si="149"/>
        <v>0</v>
      </c>
      <c r="M76" s="46">
        <f t="shared" ca="1" si="149"/>
        <v>0</v>
      </c>
      <c r="N76" s="46">
        <f t="shared" ca="1" si="149"/>
        <v>0</v>
      </c>
      <c r="O76" s="46">
        <f t="shared" ca="1" si="149"/>
        <v>0</v>
      </c>
      <c r="P76" s="46">
        <f t="shared" ca="1" si="149"/>
        <v>0</v>
      </c>
      <c r="Q76" s="46">
        <f t="shared" ca="1" si="149"/>
        <v>0</v>
      </c>
      <c r="R76" s="46">
        <f t="shared" ca="1" si="149"/>
        <v>0</v>
      </c>
      <c r="S76" s="46">
        <f t="shared" ca="1" si="149"/>
        <v>0</v>
      </c>
      <c r="T76" s="46">
        <f t="shared" ca="1" si="149"/>
        <v>0</v>
      </c>
      <c r="U76" s="46">
        <f t="shared" ca="1" si="149"/>
        <v>0</v>
      </c>
      <c r="V76" s="46">
        <f t="shared" ca="1" si="149"/>
        <v>0</v>
      </c>
      <c r="W76" s="190">
        <f t="shared" ref="W76:W124" ca="1" si="150">SUM(Y76:AO76)</f>
        <v>0</v>
      </c>
      <c r="X76" s="195" t="str">
        <f>'PLANTILLA V6'!$D186</f>
        <v>pza</v>
      </c>
      <c r="Y76" s="53">
        <f t="shared" ref="Y76:AO76" ca="1" si="151">IF(OR(Y$3="",ISNA(INDEX(INDIRECT(RIGHT(Y$2,LEN(Y$2)-4)&amp;"!$J:$J"),MATCH($B76,INDIRECT(RIGHT(Y$2,LEN(Y$2)-4)&amp;"!$B:$B"),0),1)), ISERR(INDEX(INDIRECT(RIGHT(Y$2,LEN(Y$2)-4)&amp;"!$J:$J"),MATCH($B76,INDIRECT(RIGHT(Y$2,LEN(Y$2)-4)&amp;"!$B:$B"),0),1))),0,INDEX(INDIRECT(RIGHT(Y$2,LEN(Y$2)-4)&amp;"!$J:$J"),MATCH($B76,INDIRECT(RIGHT(Y$2,LEN(Y$2)-4)&amp;"!$B:$B"),0),1))</f>
        <v>0</v>
      </c>
      <c r="Z76" s="53">
        <f t="shared" ca="1" si="151"/>
        <v>0</v>
      </c>
      <c r="AA76" s="53">
        <f t="shared" ca="1" si="151"/>
        <v>0</v>
      </c>
      <c r="AB76" s="53">
        <f t="shared" ca="1" si="151"/>
        <v>0</v>
      </c>
      <c r="AC76" s="53">
        <f t="shared" ca="1" si="151"/>
        <v>0</v>
      </c>
      <c r="AD76" s="53">
        <f t="shared" ca="1" si="151"/>
        <v>0</v>
      </c>
      <c r="AE76" s="53">
        <f t="shared" ca="1" si="151"/>
        <v>0</v>
      </c>
      <c r="AF76" s="53">
        <f t="shared" ca="1" si="151"/>
        <v>0</v>
      </c>
      <c r="AG76" s="53">
        <f t="shared" ca="1" si="151"/>
        <v>0</v>
      </c>
      <c r="AH76" s="53">
        <f t="shared" ca="1" si="151"/>
        <v>0</v>
      </c>
      <c r="AI76" s="53">
        <f t="shared" ca="1" si="151"/>
        <v>0</v>
      </c>
      <c r="AJ76" s="53">
        <f t="shared" ca="1" si="151"/>
        <v>0</v>
      </c>
      <c r="AK76" s="53">
        <f t="shared" ca="1" si="151"/>
        <v>0</v>
      </c>
      <c r="AL76" s="53">
        <f t="shared" ca="1" si="151"/>
        <v>0</v>
      </c>
      <c r="AM76" s="53">
        <f t="shared" ca="1" si="151"/>
        <v>0</v>
      </c>
      <c r="AN76" s="53">
        <f t="shared" ca="1" si="151"/>
        <v>0</v>
      </c>
      <c r="AO76" s="53">
        <f t="shared" ca="1" si="151"/>
        <v>0</v>
      </c>
      <c r="AP76" s="65">
        <f ca="1">SUM(D76,W76)</f>
        <v>0</v>
      </c>
      <c r="AQ76" s="48" t="str">
        <f>'PLANTILLA V6'!$D186</f>
        <v>pza</v>
      </c>
    </row>
    <row r="77" spans="1:43" ht="15.75" customHeight="1" x14ac:dyDescent="0.45">
      <c r="A77" s="55" t="str">
        <f>'PLANTILLA V6'!A187</f>
        <v>Co</v>
      </c>
      <c r="B77" s="55" t="str">
        <f>'PLANTILLA V6'!B187</f>
        <v>Cartulina blanca</v>
      </c>
      <c r="C77" s="49">
        <f>'PLANTILLA V6'!C187</f>
        <v>1</v>
      </c>
      <c r="D77" s="64">
        <f t="shared" ca="1" si="148"/>
        <v>0</v>
      </c>
      <c r="E77" s="42" t="str">
        <f>'PLANTILLA V6'!$D187</f>
        <v>pza</v>
      </c>
      <c r="F77" s="46">
        <f t="shared" ref="F77:V77" ca="1" si="152">IF(OR(F$3="", ISNA(INDEX(INDIRECT(RIGHT(F$2,LEN(F$2)-4)&amp;"!$J:$J"),MATCH($B77,INDIRECT(RIGHT(F$2,LEN(F$2)-4)&amp;"!$B:$B"),0),1)),ISERR(INDEX(INDIRECT(RIGHT(F$2,LEN(F$2)-4)&amp;"!$J:$J"),MATCH($B77,INDIRECT(RIGHT(F$2,LEN(F$2)-4)&amp;"!$B:$B"),0),1))),0,INDEX(INDIRECT(RIGHT(F$2,LEN(F$2)-4)&amp;"!$J:$J"),MATCH($B77,INDIRECT(RIGHT(F$2,LEN(F$2)-4)&amp;"!$B:$B"),0),1))</f>
        <v>0</v>
      </c>
      <c r="G77" s="46">
        <f t="shared" ca="1" si="152"/>
        <v>0</v>
      </c>
      <c r="H77" s="46">
        <f t="shared" ca="1" si="152"/>
        <v>0</v>
      </c>
      <c r="I77" s="46">
        <f t="shared" ca="1" si="152"/>
        <v>0</v>
      </c>
      <c r="J77" s="46">
        <f t="shared" ca="1" si="152"/>
        <v>0</v>
      </c>
      <c r="K77" s="46">
        <f t="shared" ca="1" si="152"/>
        <v>0</v>
      </c>
      <c r="L77" s="46">
        <f t="shared" ca="1" si="152"/>
        <v>0</v>
      </c>
      <c r="M77" s="46">
        <f t="shared" ca="1" si="152"/>
        <v>0</v>
      </c>
      <c r="N77" s="46">
        <f t="shared" ca="1" si="152"/>
        <v>0</v>
      </c>
      <c r="O77" s="46">
        <f t="shared" ca="1" si="152"/>
        <v>0</v>
      </c>
      <c r="P77" s="46">
        <f t="shared" ca="1" si="152"/>
        <v>0</v>
      </c>
      <c r="Q77" s="46">
        <f t="shared" ca="1" si="152"/>
        <v>0</v>
      </c>
      <c r="R77" s="46">
        <f t="shared" ca="1" si="152"/>
        <v>0</v>
      </c>
      <c r="S77" s="46">
        <f t="shared" ca="1" si="152"/>
        <v>0</v>
      </c>
      <c r="T77" s="46">
        <f t="shared" ca="1" si="152"/>
        <v>0</v>
      </c>
      <c r="U77" s="46">
        <f t="shared" ca="1" si="152"/>
        <v>0</v>
      </c>
      <c r="V77" s="46">
        <f t="shared" ca="1" si="152"/>
        <v>0</v>
      </c>
      <c r="W77" s="190">
        <f t="shared" ca="1" si="150"/>
        <v>0</v>
      </c>
      <c r="X77" s="195" t="str">
        <f>'PLANTILLA V6'!$D187</f>
        <v>pza</v>
      </c>
      <c r="Y77" s="53">
        <f t="shared" ref="Y77:AO77" ca="1" si="153">IF(OR(Y$3="",ISNA(INDEX(INDIRECT(RIGHT(Y$2,LEN(Y$2)-4)&amp;"!$J:$J"),MATCH($B77,INDIRECT(RIGHT(Y$2,LEN(Y$2)-4)&amp;"!$B:$B"),0),1)), ISERR(INDEX(INDIRECT(RIGHT(Y$2,LEN(Y$2)-4)&amp;"!$J:$J"),MATCH($B77,INDIRECT(RIGHT(Y$2,LEN(Y$2)-4)&amp;"!$B:$B"),0),1))),0,INDEX(INDIRECT(RIGHT(Y$2,LEN(Y$2)-4)&amp;"!$J:$J"),MATCH($B77,INDIRECT(RIGHT(Y$2,LEN(Y$2)-4)&amp;"!$B:$B"),0),1))</f>
        <v>0</v>
      </c>
      <c r="Z77" s="53">
        <f t="shared" ca="1" si="153"/>
        <v>0</v>
      </c>
      <c r="AA77" s="53">
        <f t="shared" ca="1" si="153"/>
        <v>0</v>
      </c>
      <c r="AB77" s="53">
        <f t="shared" ca="1" si="153"/>
        <v>0</v>
      </c>
      <c r="AC77" s="53">
        <f t="shared" ca="1" si="153"/>
        <v>0</v>
      </c>
      <c r="AD77" s="53">
        <f t="shared" ca="1" si="153"/>
        <v>0</v>
      </c>
      <c r="AE77" s="53">
        <f t="shared" ca="1" si="153"/>
        <v>0</v>
      </c>
      <c r="AF77" s="53">
        <f t="shared" ca="1" si="153"/>
        <v>0</v>
      </c>
      <c r="AG77" s="53">
        <f t="shared" ca="1" si="153"/>
        <v>0</v>
      </c>
      <c r="AH77" s="53">
        <f t="shared" ca="1" si="153"/>
        <v>0</v>
      </c>
      <c r="AI77" s="53">
        <f t="shared" ca="1" si="153"/>
        <v>0</v>
      </c>
      <c r="AJ77" s="53">
        <f t="shared" ca="1" si="153"/>
        <v>0</v>
      </c>
      <c r="AK77" s="53">
        <f t="shared" ca="1" si="153"/>
        <v>0</v>
      </c>
      <c r="AL77" s="53">
        <f t="shared" ca="1" si="153"/>
        <v>0</v>
      </c>
      <c r="AM77" s="53">
        <f t="shared" ca="1" si="153"/>
        <v>0</v>
      </c>
      <c r="AN77" s="53">
        <f t="shared" ca="1" si="153"/>
        <v>0</v>
      </c>
      <c r="AO77" s="53">
        <f t="shared" ca="1" si="153"/>
        <v>0</v>
      </c>
      <c r="AP77" s="66">
        <f ca="1">SUM(D77,W77)</f>
        <v>0</v>
      </c>
      <c r="AQ77" s="44" t="str">
        <f>'PLANTILLA V6'!$D187</f>
        <v>pza</v>
      </c>
    </row>
    <row r="78" spans="1:43" ht="15.75" customHeight="1" x14ac:dyDescent="0.45">
      <c r="A78" s="52" t="str">
        <f>'PLANTILLA V6'!A188</f>
        <v>Co</v>
      </c>
      <c r="B78" s="52" t="str">
        <f>'PLANTILLA V6'!B188</f>
        <v>Hojas blancas tamaño carta</v>
      </c>
      <c r="C78" s="45">
        <f>'PLANTILLA V6'!C188</f>
        <v>1</v>
      </c>
      <c r="D78" s="64">
        <f t="shared" ca="1" si="148"/>
        <v>41.5</v>
      </c>
      <c r="E78" s="42" t="str">
        <f>'PLANTILLA V6'!$D188</f>
        <v>hoja</v>
      </c>
      <c r="F78" s="46">
        <f t="shared" ref="F78:V78" ca="1" si="154">IF(OR(F$3="", ISNA(INDEX(INDIRECT(RIGHT(F$2,LEN(F$2)-4)&amp;"!$J:$J"),MATCH($B78,INDIRECT(RIGHT(F$2,LEN(F$2)-4)&amp;"!$B:$B"),0),1)),ISERR(INDEX(INDIRECT(RIGHT(F$2,LEN(F$2)-4)&amp;"!$J:$J"),MATCH($B78,INDIRECT(RIGHT(F$2,LEN(F$2)-4)&amp;"!$B:$B"),0),1))),0,INDEX(INDIRECT(RIGHT(F$2,LEN(F$2)-4)&amp;"!$J:$J"),MATCH($B78,INDIRECT(RIGHT(F$2,LEN(F$2)-4)&amp;"!$B:$B"),0),1))</f>
        <v>0</v>
      </c>
      <c r="G78" s="46">
        <f t="shared" ca="1" si="154"/>
        <v>0</v>
      </c>
      <c r="H78" s="46">
        <f t="shared" ca="1" si="154"/>
        <v>0</v>
      </c>
      <c r="I78" s="46">
        <f t="shared" ca="1" si="154"/>
        <v>34.5</v>
      </c>
      <c r="J78" s="46">
        <f t="shared" ca="1" si="154"/>
        <v>0</v>
      </c>
      <c r="K78" s="46">
        <f t="shared" ca="1" si="154"/>
        <v>0</v>
      </c>
      <c r="L78" s="46">
        <f t="shared" ca="1" si="154"/>
        <v>7</v>
      </c>
      <c r="M78" s="46">
        <f t="shared" ca="1" si="154"/>
        <v>0</v>
      </c>
      <c r="N78" s="46">
        <f t="shared" ca="1" si="154"/>
        <v>0</v>
      </c>
      <c r="O78" s="46">
        <f t="shared" ca="1" si="154"/>
        <v>0</v>
      </c>
      <c r="P78" s="46">
        <f t="shared" ca="1" si="154"/>
        <v>0</v>
      </c>
      <c r="Q78" s="46">
        <f t="shared" ca="1" si="154"/>
        <v>0</v>
      </c>
      <c r="R78" s="46">
        <f t="shared" ca="1" si="154"/>
        <v>0</v>
      </c>
      <c r="S78" s="46">
        <f t="shared" ca="1" si="154"/>
        <v>0</v>
      </c>
      <c r="T78" s="46">
        <f t="shared" ca="1" si="154"/>
        <v>0</v>
      </c>
      <c r="U78" s="46">
        <f t="shared" ca="1" si="154"/>
        <v>0</v>
      </c>
      <c r="V78" s="46">
        <f t="shared" ca="1" si="154"/>
        <v>0</v>
      </c>
      <c r="W78" s="190">
        <f t="shared" ca="1" si="150"/>
        <v>0</v>
      </c>
      <c r="X78" s="195" t="str">
        <f>'PLANTILLA V6'!$D188</f>
        <v>hoja</v>
      </c>
      <c r="Y78" s="53">
        <f t="shared" ref="Y78:AO78" ca="1" si="155">IF(OR(Y$3="",ISNA(INDEX(INDIRECT(RIGHT(Y$2,LEN(Y$2)-4)&amp;"!$J:$J"),MATCH($B78,INDIRECT(RIGHT(Y$2,LEN(Y$2)-4)&amp;"!$B:$B"),0),1)), ISERR(INDEX(INDIRECT(RIGHT(Y$2,LEN(Y$2)-4)&amp;"!$J:$J"),MATCH($B78,INDIRECT(RIGHT(Y$2,LEN(Y$2)-4)&amp;"!$B:$B"),0),1))),0,INDEX(INDIRECT(RIGHT(Y$2,LEN(Y$2)-4)&amp;"!$J:$J"),MATCH($B78,INDIRECT(RIGHT(Y$2,LEN(Y$2)-4)&amp;"!$B:$B"),0),1))</f>
        <v>0</v>
      </c>
      <c r="Z78" s="53">
        <f t="shared" ca="1" si="155"/>
        <v>0</v>
      </c>
      <c r="AA78" s="53">
        <f t="shared" ca="1" si="155"/>
        <v>0</v>
      </c>
      <c r="AB78" s="53">
        <f t="shared" ca="1" si="155"/>
        <v>0</v>
      </c>
      <c r="AC78" s="53">
        <f t="shared" ca="1" si="155"/>
        <v>0</v>
      </c>
      <c r="AD78" s="53">
        <f t="shared" ca="1" si="155"/>
        <v>0</v>
      </c>
      <c r="AE78" s="53">
        <f t="shared" ca="1" si="155"/>
        <v>0</v>
      </c>
      <c r="AF78" s="53">
        <f t="shared" ca="1" si="155"/>
        <v>0</v>
      </c>
      <c r="AG78" s="53">
        <f t="shared" ca="1" si="155"/>
        <v>0</v>
      </c>
      <c r="AH78" s="53">
        <f t="shared" ca="1" si="155"/>
        <v>0</v>
      </c>
      <c r="AI78" s="53">
        <f t="shared" ca="1" si="155"/>
        <v>0</v>
      </c>
      <c r="AJ78" s="53">
        <f t="shared" ca="1" si="155"/>
        <v>0</v>
      </c>
      <c r="AK78" s="53">
        <f t="shared" ca="1" si="155"/>
        <v>0</v>
      </c>
      <c r="AL78" s="53">
        <f t="shared" ca="1" si="155"/>
        <v>0</v>
      </c>
      <c r="AM78" s="53">
        <f t="shared" ca="1" si="155"/>
        <v>0</v>
      </c>
      <c r="AN78" s="53">
        <f t="shared" ca="1" si="155"/>
        <v>0</v>
      </c>
      <c r="AO78" s="53">
        <f t="shared" ca="1" si="155"/>
        <v>0</v>
      </c>
      <c r="AP78" s="65">
        <f ca="1">SUM(D78,W78)</f>
        <v>41.5</v>
      </c>
      <c r="AQ78" s="48" t="str">
        <f>'PLANTILLA V6'!$D188</f>
        <v>hoja</v>
      </c>
    </row>
    <row r="79" spans="1:43" ht="15.75" customHeight="1" x14ac:dyDescent="0.45">
      <c r="A79" s="55" t="str">
        <f>'PLANTILLA V6'!A189</f>
        <v>Co</v>
      </c>
      <c r="B79" s="55" t="str">
        <f>'PLANTILLA V6'!B189</f>
        <v>Hojas de colores (varios) tamaño carta</v>
      </c>
      <c r="C79" s="49">
        <f>'PLANTILLA V6'!C189</f>
        <v>1</v>
      </c>
      <c r="D79" s="64">
        <f t="shared" ca="1" si="148"/>
        <v>30</v>
      </c>
      <c r="E79" s="42" t="str">
        <f>'PLANTILLA V6'!$D189</f>
        <v>hoja</v>
      </c>
      <c r="F79" s="46">
        <f t="shared" ref="F79:V79" ca="1" si="156">IF(OR(F$3="", ISNA(INDEX(INDIRECT(RIGHT(F$2,LEN(F$2)-4)&amp;"!$J:$J"),MATCH($B79,INDIRECT(RIGHT(F$2,LEN(F$2)-4)&amp;"!$B:$B"),0),1)),ISERR(INDEX(INDIRECT(RIGHT(F$2,LEN(F$2)-4)&amp;"!$J:$J"),MATCH($B79,INDIRECT(RIGHT(F$2,LEN(F$2)-4)&amp;"!$B:$B"),0),1))),0,INDEX(INDIRECT(RIGHT(F$2,LEN(F$2)-4)&amp;"!$J:$J"),MATCH($B79,INDIRECT(RIGHT(F$2,LEN(F$2)-4)&amp;"!$B:$B"),0),1))</f>
        <v>0</v>
      </c>
      <c r="G79" s="46">
        <f t="shared" ca="1" si="156"/>
        <v>0</v>
      </c>
      <c r="H79" s="46">
        <f t="shared" ca="1" si="156"/>
        <v>0</v>
      </c>
      <c r="I79" s="46">
        <f t="shared" ca="1" si="156"/>
        <v>0</v>
      </c>
      <c r="J79" s="46">
        <f t="shared" ca="1" si="156"/>
        <v>0</v>
      </c>
      <c r="K79" s="46">
        <f t="shared" ca="1" si="156"/>
        <v>0</v>
      </c>
      <c r="L79" s="46">
        <f t="shared" ca="1" si="156"/>
        <v>7</v>
      </c>
      <c r="M79" s="46">
        <f t="shared" ca="1" si="156"/>
        <v>23</v>
      </c>
      <c r="N79" s="46">
        <f t="shared" ca="1" si="156"/>
        <v>0</v>
      </c>
      <c r="O79" s="46">
        <f t="shared" ca="1" si="156"/>
        <v>0</v>
      </c>
      <c r="P79" s="46">
        <f t="shared" ca="1" si="156"/>
        <v>0</v>
      </c>
      <c r="Q79" s="46">
        <f t="shared" ca="1" si="156"/>
        <v>0</v>
      </c>
      <c r="R79" s="46">
        <f t="shared" ca="1" si="156"/>
        <v>0</v>
      </c>
      <c r="S79" s="46">
        <f t="shared" ca="1" si="156"/>
        <v>0</v>
      </c>
      <c r="T79" s="46">
        <f t="shared" ca="1" si="156"/>
        <v>0</v>
      </c>
      <c r="U79" s="46">
        <f t="shared" ca="1" si="156"/>
        <v>0</v>
      </c>
      <c r="V79" s="46">
        <f t="shared" ca="1" si="156"/>
        <v>0</v>
      </c>
      <c r="W79" s="190">
        <f t="shared" ca="1" si="150"/>
        <v>0</v>
      </c>
      <c r="X79" s="195" t="str">
        <f>'PLANTILLA V6'!$D189</f>
        <v>hoja</v>
      </c>
      <c r="Y79" s="53">
        <f t="shared" ref="Y79:AO79" ca="1" si="157">IF(OR(Y$3="",ISNA(INDEX(INDIRECT(RIGHT(Y$2,LEN(Y$2)-4)&amp;"!$J:$J"),MATCH($B79,INDIRECT(RIGHT(Y$2,LEN(Y$2)-4)&amp;"!$B:$B"),0),1)), ISERR(INDEX(INDIRECT(RIGHT(Y$2,LEN(Y$2)-4)&amp;"!$J:$J"),MATCH($B79,INDIRECT(RIGHT(Y$2,LEN(Y$2)-4)&amp;"!$B:$B"),0),1))),0,INDEX(INDIRECT(RIGHT(Y$2,LEN(Y$2)-4)&amp;"!$J:$J"),MATCH($B79,INDIRECT(RIGHT(Y$2,LEN(Y$2)-4)&amp;"!$B:$B"),0),1))</f>
        <v>0</v>
      </c>
      <c r="Z79" s="53">
        <f t="shared" ca="1" si="157"/>
        <v>0</v>
      </c>
      <c r="AA79" s="53">
        <f t="shared" ca="1" si="157"/>
        <v>0</v>
      </c>
      <c r="AB79" s="53">
        <f t="shared" ca="1" si="157"/>
        <v>0</v>
      </c>
      <c r="AC79" s="53">
        <f t="shared" ca="1" si="157"/>
        <v>0</v>
      </c>
      <c r="AD79" s="53">
        <f t="shared" ca="1" si="157"/>
        <v>0</v>
      </c>
      <c r="AE79" s="53">
        <f t="shared" ca="1" si="157"/>
        <v>0</v>
      </c>
      <c r="AF79" s="53">
        <f t="shared" ca="1" si="157"/>
        <v>0</v>
      </c>
      <c r="AG79" s="53">
        <f t="shared" ca="1" si="157"/>
        <v>0</v>
      </c>
      <c r="AH79" s="53">
        <f t="shared" ca="1" si="157"/>
        <v>0</v>
      </c>
      <c r="AI79" s="53">
        <f t="shared" ca="1" si="157"/>
        <v>0</v>
      </c>
      <c r="AJ79" s="53">
        <f t="shared" ca="1" si="157"/>
        <v>0</v>
      </c>
      <c r="AK79" s="53">
        <f t="shared" ca="1" si="157"/>
        <v>0</v>
      </c>
      <c r="AL79" s="53">
        <f t="shared" ca="1" si="157"/>
        <v>0</v>
      </c>
      <c r="AM79" s="53">
        <f t="shared" ca="1" si="157"/>
        <v>0</v>
      </c>
      <c r="AN79" s="53">
        <f t="shared" ca="1" si="157"/>
        <v>0</v>
      </c>
      <c r="AO79" s="53">
        <f t="shared" ca="1" si="157"/>
        <v>0</v>
      </c>
      <c r="AP79" s="66">
        <f ca="1">SUM(D79,W79)</f>
        <v>30</v>
      </c>
      <c r="AQ79" s="44" t="str">
        <f>'PLANTILLA V6'!$D189</f>
        <v>hoja</v>
      </c>
    </row>
    <row r="80" spans="1:43" ht="15.75" customHeight="1" x14ac:dyDescent="0.45">
      <c r="A80" s="52" t="str">
        <f>'PLANTILLA V6'!A190</f>
        <v>Co</v>
      </c>
      <c r="B80" s="52" t="str">
        <f>'PLANTILLA V6'!B190</f>
        <v>Post-it</v>
      </c>
      <c r="C80" s="45">
        <f>'PLANTILLA V6'!C190</f>
        <v>1</v>
      </c>
      <c r="D80" s="64">
        <f t="shared" ca="1" si="148"/>
        <v>0</v>
      </c>
      <c r="E80" s="42" t="str">
        <f>'PLANTILLA V6'!$D190</f>
        <v>bloc de 100 hojas</v>
      </c>
      <c r="F80" s="46">
        <f t="shared" ref="F80:V80" ca="1" si="158">IF(OR(F$3="", ISNA(INDEX(INDIRECT(RIGHT(F$2,LEN(F$2)-4)&amp;"!$J:$J"),MATCH($B80,INDIRECT(RIGHT(F$2,LEN(F$2)-4)&amp;"!$B:$B"),0),1)),ISERR(INDEX(INDIRECT(RIGHT(F$2,LEN(F$2)-4)&amp;"!$J:$J"),MATCH($B80,INDIRECT(RIGHT(F$2,LEN(F$2)-4)&amp;"!$B:$B"),0),1))),0,INDEX(INDIRECT(RIGHT(F$2,LEN(F$2)-4)&amp;"!$J:$J"),MATCH($B80,INDIRECT(RIGHT(F$2,LEN(F$2)-4)&amp;"!$B:$B"),0),1))</f>
        <v>0</v>
      </c>
      <c r="G80" s="46">
        <f t="shared" ca="1" si="158"/>
        <v>0</v>
      </c>
      <c r="H80" s="46">
        <f t="shared" ca="1" si="158"/>
        <v>0</v>
      </c>
      <c r="I80" s="46">
        <f t="shared" ca="1" si="158"/>
        <v>0</v>
      </c>
      <c r="J80" s="46">
        <f t="shared" ca="1" si="158"/>
        <v>0</v>
      </c>
      <c r="K80" s="46">
        <f t="shared" ca="1" si="158"/>
        <v>0</v>
      </c>
      <c r="L80" s="46">
        <f t="shared" ca="1" si="158"/>
        <v>0</v>
      </c>
      <c r="M80" s="46">
        <f t="shared" ca="1" si="158"/>
        <v>0</v>
      </c>
      <c r="N80" s="46">
        <f t="shared" ca="1" si="158"/>
        <v>0</v>
      </c>
      <c r="O80" s="46">
        <f t="shared" ca="1" si="158"/>
        <v>0</v>
      </c>
      <c r="P80" s="46">
        <f t="shared" ca="1" si="158"/>
        <v>0</v>
      </c>
      <c r="Q80" s="46">
        <f t="shared" ca="1" si="158"/>
        <v>0</v>
      </c>
      <c r="R80" s="46">
        <f t="shared" ca="1" si="158"/>
        <v>0</v>
      </c>
      <c r="S80" s="46">
        <f t="shared" ca="1" si="158"/>
        <v>0</v>
      </c>
      <c r="T80" s="46">
        <f t="shared" ca="1" si="158"/>
        <v>0</v>
      </c>
      <c r="U80" s="46">
        <f t="shared" ca="1" si="158"/>
        <v>0</v>
      </c>
      <c r="V80" s="46">
        <f t="shared" ca="1" si="158"/>
        <v>0</v>
      </c>
      <c r="W80" s="190">
        <f t="shared" ca="1" si="150"/>
        <v>0</v>
      </c>
      <c r="X80" s="195" t="str">
        <f>'PLANTILLA V6'!$D190</f>
        <v>bloc de 100 hojas</v>
      </c>
      <c r="Y80" s="53">
        <f t="shared" ref="Y80:AO80" ca="1" si="159">IF(OR(Y$3="",ISNA(INDEX(INDIRECT(RIGHT(Y$2,LEN(Y$2)-4)&amp;"!$J:$J"),MATCH($B80,INDIRECT(RIGHT(Y$2,LEN(Y$2)-4)&amp;"!$B:$B"),0),1)), ISERR(INDEX(INDIRECT(RIGHT(Y$2,LEN(Y$2)-4)&amp;"!$J:$J"),MATCH($B80,INDIRECT(RIGHT(Y$2,LEN(Y$2)-4)&amp;"!$B:$B"),0),1))),0,INDEX(INDIRECT(RIGHT(Y$2,LEN(Y$2)-4)&amp;"!$J:$J"),MATCH($B80,INDIRECT(RIGHT(Y$2,LEN(Y$2)-4)&amp;"!$B:$B"),0),1))</f>
        <v>0</v>
      </c>
      <c r="Z80" s="53">
        <f t="shared" ca="1" si="159"/>
        <v>0</v>
      </c>
      <c r="AA80" s="53">
        <f t="shared" ca="1" si="159"/>
        <v>0</v>
      </c>
      <c r="AB80" s="53">
        <f t="shared" ca="1" si="159"/>
        <v>0</v>
      </c>
      <c r="AC80" s="53">
        <f t="shared" ca="1" si="159"/>
        <v>0</v>
      </c>
      <c r="AD80" s="53">
        <f t="shared" ca="1" si="159"/>
        <v>0</v>
      </c>
      <c r="AE80" s="53">
        <f t="shared" ca="1" si="159"/>
        <v>0</v>
      </c>
      <c r="AF80" s="53">
        <f t="shared" ca="1" si="159"/>
        <v>0</v>
      </c>
      <c r="AG80" s="53">
        <f t="shared" ca="1" si="159"/>
        <v>0</v>
      </c>
      <c r="AH80" s="53">
        <f t="shared" ca="1" si="159"/>
        <v>0</v>
      </c>
      <c r="AI80" s="53">
        <f t="shared" ca="1" si="159"/>
        <v>0</v>
      </c>
      <c r="AJ80" s="53">
        <f t="shared" ca="1" si="159"/>
        <v>0</v>
      </c>
      <c r="AK80" s="53">
        <f t="shared" ca="1" si="159"/>
        <v>0</v>
      </c>
      <c r="AL80" s="53">
        <f t="shared" ca="1" si="159"/>
        <v>0</v>
      </c>
      <c r="AM80" s="53">
        <f t="shared" ca="1" si="159"/>
        <v>0</v>
      </c>
      <c r="AN80" s="53">
        <f t="shared" ca="1" si="159"/>
        <v>0</v>
      </c>
      <c r="AO80" s="53">
        <f t="shared" ca="1" si="159"/>
        <v>0</v>
      </c>
      <c r="AP80" s="65">
        <f ca="1">SUM(D80,W80)</f>
        <v>0</v>
      </c>
      <c r="AQ80" s="48" t="str">
        <f>'PLANTILLA V6'!$D190</f>
        <v>bloc de 100 hojas</v>
      </c>
    </row>
    <row r="81" spans="1:43" ht="15.75" customHeight="1" x14ac:dyDescent="0.45">
      <c r="A81" s="55" t="str">
        <f>'PLANTILLA V6'!A191</f>
        <v>Co</v>
      </c>
      <c r="B81" s="55" t="str">
        <f>'PLANTILLA V6'!B191</f>
        <v>Fomi tamaño carta</v>
      </c>
      <c r="C81" s="49">
        <f>'PLANTILLA V6'!C191</f>
        <v>1</v>
      </c>
      <c r="D81" s="64">
        <f t="shared" ca="1" si="148"/>
        <v>0</v>
      </c>
      <c r="E81" s="42" t="str">
        <f>'PLANTILLA V6'!$D191</f>
        <v>hoja</v>
      </c>
      <c r="F81" s="46">
        <f t="shared" ref="F81:V81" ca="1" si="160">IF(OR(F$3="", ISNA(INDEX(INDIRECT(RIGHT(F$2,LEN(F$2)-4)&amp;"!$J:$J"),MATCH($B81,INDIRECT(RIGHT(F$2,LEN(F$2)-4)&amp;"!$B:$B"),0),1)),ISERR(INDEX(INDIRECT(RIGHT(F$2,LEN(F$2)-4)&amp;"!$J:$J"),MATCH($B81,INDIRECT(RIGHT(F$2,LEN(F$2)-4)&amp;"!$B:$B"),0),1))),0,INDEX(INDIRECT(RIGHT(F$2,LEN(F$2)-4)&amp;"!$J:$J"),MATCH($B81,INDIRECT(RIGHT(F$2,LEN(F$2)-4)&amp;"!$B:$B"),0),1))</f>
        <v>0</v>
      </c>
      <c r="G81" s="46">
        <f t="shared" ca="1" si="160"/>
        <v>0</v>
      </c>
      <c r="H81" s="46">
        <f t="shared" ca="1" si="160"/>
        <v>0</v>
      </c>
      <c r="I81" s="46">
        <f t="shared" ca="1" si="160"/>
        <v>0</v>
      </c>
      <c r="J81" s="46">
        <f t="shared" ca="1" si="160"/>
        <v>0</v>
      </c>
      <c r="K81" s="46">
        <f t="shared" ca="1" si="160"/>
        <v>0</v>
      </c>
      <c r="L81" s="46">
        <f t="shared" ca="1" si="160"/>
        <v>0</v>
      </c>
      <c r="M81" s="46">
        <f t="shared" ca="1" si="160"/>
        <v>0</v>
      </c>
      <c r="N81" s="46">
        <f t="shared" ca="1" si="160"/>
        <v>0</v>
      </c>
      <c r="O81" s="46">
        <f t="shared" ca="1" si="160"/>
        <v>0</v>
      </c>
      <c r="P81" s="46">
        <f t="shared" ca="1" si="160"/>
        <v>0</v>
      </c>
      <c r="Q81" s="46">
        <f t="shared" ca="1" si="160"/>
        <v>0</v>
      </c>
      <c r="R81" s="46">
        <f t="shared" ca="1" si="160"/>
        <v>0</v>
      </c>
      <c r="S81" s="46">
        <f t="shared" ca="1" si="160"/>
        <v>0</v>
      </c>
      <c r="T81" s="46">
        <f t="shared" ca="1" si="160"/>
        <v>0</v>
      </c>
      <c r="U81" s="46">
        <f t="shared" ca="1" si="160"/>
        <v>0</v>
      </c>
      <c r="V81" s="46">
        <f t="shared" ca="1" si="160"/>
        <v>0</v>
      </c>
      <c r="W81" s="190">
        <f t="shared" ca="1" si="150"/>
        <v>0</v>
      </c>
      <c r="X81" s="195" t="str">
        <f>'PLANTILLA V6'!$D191</f>
        <v>hoja</v>
      </c>
      <c r="Y81" s="53">
        <f t="shared" ref="Y81:AO81" ca="1" si="161">IF(OR(Y$3="",ISNA(INDEX(INDIRECT(RIGHT(Y$2,LEN(Y$2)-4)&amp;"!$J:$J"),MATCH($B81,INDIRECT(RIGHT(Y$2,LEN(Y$2)-4)&amp;"!$B:$B"),0),1)), ISERR(INDEX(INDIRECT(RIGHT(Y$2,LEN(Y$2)-4)&amp;"!$J:$J"),MATCH($B81,INDIRECT(RIGHT(Y$2,LEN(Y$2)-4)&amp;"!$B:$B"),0),1))),0,INDEX(INDIRECT(RIGHT(Y$2,LEN(Y$2)-4)&amp;"!$J:$J"),MATCH($B81,INDIRECT(RIGHT(Y$2,LEN(Y$2)-4)&amp;"!$B:$B"),0),1))</f>
        <v>0</v>
      </c>
      <c r="Z81" s="53">
        <f t="shared" ca="1" si="161"/>
        <v>0</v>
      </c>
      <c r="AA81" s="53">
        <f t="shared" ca="1" si="161"/>
        <v>0</v>
      </c>
      <c r="AB81" s="53">
        <f t="shared" ca="1" si="161"/>
        <v>0</v>
      </c>
      <c r="AC81" s="53">
        <f t="shared" ca="1" si="161"/>
        <v>0</v>
      </c>
      <c r="AD81" s="53">
        <f t="shared" ca="1" si="161"/>
        <v>0</v>
      </c>
      <c r="AE81" s="53">
        <f t="shared" ca="1" si="161"/>
        <v>0</v>
      </c>
      <c r="AF81" s="53">
        <f t="shared" ca="1" si="161"/>
        <v>0</v>
      </c>
      <c r="AG81" s="53">
        <f t="shared" ca="1" si="161"/>
        <v>0</v>
      </c>
      <c r="AH81" s="53">
        <f t="shared" ca="1" si="161"/>
        <v>0</v>
      </c>
      <c r="AI81" s="53">
        <f t="shared" ca="1" si="161"/>
        <v>0</v>
      </c>
      <c r="AJ81" s="53">
        <f t="shared" ca="1" si="161"/>
        <v>0</v>
      </c>
      <c r="AK81" s="53">
        <f t="shared" ca="1" si="161"/>
        <v>0</v>
      </c>
      <c r="AL81" s="53">
        <f t="shared" ca="1" si="161"/>
        <v>0</v>
      </c>
      <c r="AM81" s="53">
        <f t="shared" ca="1" si="161"/>
        <v>0</v>
      </c>
      <c r="AN81" s="53">
        <f t="shared" ca="1" si="161"/>
        <v>0</v>
      </c>
      <c r="AO81" s="53">
        <f t="shared" ca="1" si="161"/>
        <v>0</v>
      </c>
      <c r="AP81" s="66">
        <f ca="1">SUM(D81,W81)</f>
        <v>0</v>
      </c>
      <c r="AQ81" s="44" t="str">
        <f>'PLANTILLA V6'!$D191</f>
        <v>hoja</v>
      </c>
    </row>
    <row r="82" spans="1:43" ht="15.75" customHeight="1" x14ac:dyDescent="0.45">
      <c r="A82" s="52" t="str">
        <f>'PLANTILLA V6'!A192</f>
        <v>Co</v>
      </c>
      <c r="B82" s="52" t="str">
        <f>'PLANTILLA V6'!B192</f>
        <v>Papel aluminio</v>
      </c>
      <c r="C82" s="45">
        <f>'PLANTILLA V6'!C192</f>
        <v>1</v>
      </c>
      <c r="D82" s="64">
        <f t="shared" ca="1" si="148"/>
        <v>0</v>
      </c>
      <c r="E82" s="42" t="str">
        <f>'PLANTILLA V6'!$D192</f>
        <v>rollo</v>
      </c>
      <c r="F82" s="46">
        <f t="shared" ref="F82:V82" ca="1" si="162">IF(OR(F$3="", ISNA(INDEX(INDIRECT(RIGHT(F$2,LEN(F$2)-4)&amp;"!$J:$J"),MATCH($B82,INDIRECT(RIGHT(F$2,LEN(F$2)-4)&amp;"!$B:$B"),0),1)),ISERR(INDEX(INDIRECT(RIGHT(F$2,LEN(F$2)-4)&amp;"!$J:$J"),MATCH($B82,INDIRECT(RIGHT(F$2,LEN(F$2)-4)&amp;"!$B:$B"),0),1))),0,INDEX(INDIRECT(RIGHT(F$2,LEN(F$2)-4)&amp;"!$J:$J"),MATCH($B82,INDIRECT(RIGHT(F$2,LEN(F$2)-4)&amp;"!$B:$B"),0),1))</f>
        <v>0</v>
      </c>
      <c r="G82" s="46">
        <f t="shared" ca="1" si="162"/>
        <v>0</v>
      </c>
      <c r="H82" s="46">
        <f t="shared" ca="1" si="162"/>
        <v>0</v>
      </c>
      <c r="I82" s="46">
        <f t="shared" ca="1" si="162"/>
        <v>0</v>
      </c>
      <c r="J82" s="46">
        <f t="shared" ca="1" si="162"/>
        <v>0</v>
      </c>
      <c r="K82" s="46">
        <f t="shared" ca="1" si="162"/>
        <v>0</v>
      </c>
      <c r="L82" s="46">
        <f t="shared" ca="1" si="162"/>
        <v>0</v>
      </c>
      <c r="M82" s="46">
        <f t="shared" ca="1" si="162"/>
        <v>0</v>
      </c>
      <c r="N82" s="46">
        <f t="shared" ca="1" si="162"/>
        <v>0</v>
      </c>
      <c r="O82" s="46">
        <f t="shared" ca="1" si="162"/>
        <v>0</v>
      </c>
      <c r="P82" s="46">
        <f t="shared" ca="1" si="162"/>
        <v>0</v>
      </c>
      <c r="Q82" s="46">
        <f t="shared" ca="1" si="162"/>
        <v>0</v>
      </c>
      <c r="R82" s="46">
        <f t="shared" ca="1" si="162"/>
        <v>0</v>
      </c>
      <c r="S82" s="46">
        <f t="shared" ca="1" si="162"/>
        <v>0</v>
      </c>
      <c r="T82" s="46">
        <f t="shared" ca="1" si="162"/>
        <v>0</v>
      </c>
      <c r="U82" s="46">
        <f t="shared" ca="1" si="162"/>
        <v>0</v>
      </c>
      <c r="V82" s="46">
        <f t="shared" ca="1" si="162"/>
        <v>0</v>
      </c>
      <c r="W82" s="190">
        <f t="shared" ca="1" si="150"/>
        <v>0</v>
      </c>
      <c r="X82" s="195" t="str">
        <f>'PLANTILLA V6'!$D192</f>
        <v>rollo</v>
      </c>
      <c r="Y82" s="53">
        <f t="shared" ref="Y82:AO82" ca="1" si="163">IF(OR(Y$3="",ISNA(INDEX(INDIRECT(RIGHT(Y$2,LEN(Y$2)-4)&amp;"!$J:$J"),MATCH($B82,INDIRECT(RIGHT(Y$2,LEN(Y$2)-4)&amp;"!$B:$B"),0),1)), ISERR(INDEX(INDIRECT(RIGHT(Y$2,LEN(Y$2)-4)&amp;"!$J:$J"),MATCH($B82,INDIRECT(RIGHT(Y$2,LEN(Y$2)-4)&amp;"!$B:$B"),0),1))),0,INDEX(INDIRECT(RIGHT(Y$2,LEN(Y$2)-4)&amp;"!$J:$J"),MATCH($B82,INDIRECT(RIGHT(Y$2,LEN(Y$2)-4)&amp;"!$B:$B"),0),1))</f>
        <v>0</v>
      </c>
      <c r="Z82" s="53">
        <f t="shared" ca="1" si="163"/>
        <v>0</v>
      </c>
      <c r="AA82" s="53">
        <f t="shared" ca="1" si="163"/>
        <v>0</v>
      </c>
      <c r="AB82" s="53">
        <f t="shared" ca="1" si="163"/>
        <v>0</v>
      </c>
      <c r="AC82" s="53">
        <f t="shared" ca="1" si="163"/>
        <v>0</v>
      </c>
      <c r="AD82" s="53">
        <f t="shared" ca="1" si="163"/>
        <v>0</v>
      </c>
      <c r="AE82" s="53">
        <f t="shared" ca="1" si="163"/>
        <v>0</v>
      </c>
      <c r="AF82" s="53">
        <f t="shared" ca="1" si="163"/>
        <v>0</v>
      </c>
      <c r="AG82" s="53">
        <f t="shared" ca="1" si="163"/>
        <v>0</v>
      </c>
      <c r="AH82" s="53">
        <f t="shared" ca="1" si="163"/>
        <v>0</v>
      </c>
      <c r="AI82" s="53">
        <f t="shared" ca="1" si="163"/>
        <v>0</v>
      </c>
      <c r="AJ82" s="53">
        <f t="shared" ca="1" si="163"/>
        <v>0</v>
      </c>
      <c r="AK82" s="53">
        <f t="shared" ca="1" si="163"/>
        <v>0</v>
      </c>
      <c r="AL82" s="53">
        <f t="shared" ca="1" si="163"/>
        <v>0</v>
      </c>
      <c r="AM82" s="53">
        <f t="shared" ca="1" si="163"/>
        <v>0</v>
      </c>
      <c r="AN82" s="53">
        <f t="shared" ca="1" si="163"/>
        <v>0</v>
      </c>
      <c r="AO82" s="53">
        <f t="shared" ca="1" si="163"/>
        <v>0</v>
      </c>
      <c r="AP82" s="65">
        <f ca="1">SUM(D82,W82)</f>
        <v>0</v>
      </c>
      <c r="AQ82" s="48" t="str">
        <f>'PLANTILLA V6'!$D192</f>
        <v>rollo</v>
      </c>
    </row>
    <row r="83" spans="1:43" ht="15.75" customHeight="1" x14ac:dyDescent="0.45">
      <c r="A83" s="55" t="str">
        <f>'PLANTILLA V6'!A193</f>
        <v>Co</v>
      </c>
      <c r="B83" s="55" t="str">
        <f>'PLANTILLA V6'!B193</f>
        <v>Abatelenguas (palitos planos) 15 cm largo x 18 mm ancho</v>
      </c>
      <c r="C83" s="49">
        <f>'PLANTILLA V6'!C193</f>
        <v>1</v>
      </c>
      <c r="D83" s="64">
        <f t="shared" ca="1" si="148"/>
        <v>0</v>
      </c>
      <c r="E83" s="42" t="str">
        <f>'PLANTILLA V6'!$D193</f>
        <v>pza</v>
      </c>
      <c r="F83" s="46">
        <f t="shared" ref="F83:V83" ca="1" si="164">IF(OR(F$3="", ISNA(INDEX(INDIRECT(RIGHT(F$2,LEN(F$2)-4)&amp;"!$J:$J"),MATCH($B83,INDIRECT(RIGHT(F$2,LEN(F$2)-4)&amp;"!$B:$B"),0),1)),ISERR(INDEX(INDIRECT(RIGHT(F$2,LEN(F$2)-4)&amp;"!$J:$J"),MATCH($B83,INDIRECT(RIGHT(F$2,LEN(F$2)-4)&amp;"!$B:$B"),0),1))),0,INDEX(INDIRECT(RIGHT(F$2,LEN(F$2)-4)&amp;"!$J:$J"),MATCH($B83,INDIRECT(RIGHT(F$2,LEN(F$2)-4)&amp;"!$B:$B"),0),1))</f>
        <v>0</v>
      </c>
      <c r="G83" s="46">
        <f t="shared" ca="1" si="164"/>
        <v>0</v>
      </c>
      <c r="H83" s="46">
        <f t="shared" ca="1" si="164"/>
        <v>0</v>
      </c>
      <c r="I83" s="46">
        <f t="shared" ca="1" si="164"/>
        <v>0</v>
      </c>
      <c r="J83" s="46">
        <f t="shared" ca="1" si="164"/>
        <v>0</v>
      </c>
      <c r="K83" s="46">
        <f t="shared" ca="1" si="164"/>
        <v>0</v>
      </c>
      <c r="L83" s="46">
        <f t="shared" ca="1" si="164"/>
        <v>0</v>
      </c>
      <c r="M83" s="46">
        <f t="shared" ca="1" si="164"/>
        <v>0</v>
      </c>
      <c r="N83" s="46">
        <f t="shared" ca="1" si="164"/>
        <v>0</v>
      </c>
      <c r="O83" s="46">
        <f t="shared" ca="1" si="164"/>
        <v>0</v>
      </c>
      <c r="P83" s="46">
        <f t="shared" ca="1" si="164"/>
        <v>0</v>
      </c>
      <c r="Q83" s="46">
        <f t="shared" ca="1" si="164"/>
        <v>0</v>
      </c>
      <c r="R83" s="46">
        <f t="shared" ca="1" si="164"/>
        <v>0</v>
      </c>
      <c r="S83" s="46">
        <f t="shared" ca="1" si="164"/>
        <v>0</v>
      </c>
      <c r="T83" s="46">
        <f t="shared" ca="1" si="164"/>
        <v>0</v>
      </c>
      <c r="U83" s="46">
        <f t="shared" ca="1" si="164"/>
        <v>0</v>
      </c>
      <c r="V83" s="46">
        <f t="shared" ca="1" si="164"/>
        <v>0</v>
      </c>
      <c r="W83" s="190">
        <f t="shared" ca="1" si="150"/>
        <v>0</v>
      </c>
      <c r="X83" s="195" t="str">
        <f>'PLANTILLA V6'!$D193</f>
        <v>pza</v>
      </c>
      <c r="Y83" s="53">
        <f t="shared" ref="Y83:AO83" ca="1" si="165">IF(OR(Y$3="",ISNA(INDEX(INDIRECT(RIGHT(Y$2,LEN(Y$2)-4)&amp;"!$J:$J"),MATCH($B83,INDIRECT(RIGHT(Y$2,LEN(Y$2)-4)&amp;"!$B:$B"),0),1)), ISERR(INDEX(INDIRECT(RIGHT(Y$2,LEN(Y$2)-4)&amp;"!$J:$J"),MATCH($B83,INDIRECT(RIGHT(Y$2,LEN(Y$2)-4)&amp;"!$B:$B"),0),1))),0,INDEX(INDIRECT(RIGHT(Y$2,LEN(Y$2)-4)&amp;"!$J:$J"),MATCH($B83,INDIRECT(RIGHT(Y$2,LEN(Y$2)-4)&amp;"!$B:$B"),0),1))</f>
        <v>0</v>
      </c>
      <c r="Z83" s="53">
        <f t="shared" ca="1" si="165"/>
        <v>0</v>
      </c>
      <c r="AA83" s="53">
        <f t="shared" ca="1" si="165"/>
        <v>0</v>
      </c>
      <c r="AB83" s="53">
        <f t="shared" ca="1" si="165"/>
        <v>0</v>
      </c>
      <c r="AC83" s="53">
        <f t="shared" ca="1" si="165"/>
        <v>0</v>
      </c>
      <c r="AD83" s="53">
        <f t="shared" ca="1" si="165"/>
        <v>0</v>
      </c>
      <c r="AE83" s="53">
        <f t="shared" ca="1" si="165"/>
        <v>0</v>
      </c>
      <c r="AF83" s="53">
        <f t="shared" ca="1" si="165"/>
        <v>0</v>
      </c>
      <c r="AG83" s="53">
        <f t="shared" ca="1" si="165"/>
        <v>0</v>
      </c>
      <c r="AH83" s="53">
        <f t="shared" ca="1" si="165"/>
        <v>0</v>
      </c>
      <c r="AI83" s="53">
        <f t="shared" ca="1" si="165"/>
        <v>0</v>
      </c>
      <c r="AJ83" s="53">
        <f t="shared" ca="1" si="165"/>
        <v>0</v>
      </c>
      <c r="AK83" s="53">
        <f t="shared" ca="1" si="165"/>
        <v>0</v>
      </c>
      <c r="AL83" s="53">
        <f t="shared" ca="1" si="165"/>
        <v>0</v>
      </c>
      <c r="AM83" s="53">
        <f t="shared" ca="1" si="165"/>
        <v>0</v>
      </c>
      <c r="AN83" s="53">
        <f t="shared" ca="1" si="165"/>
        <v>0</v>
      </c>
      <c r="AO83" s="53">
        <f t="shared" ca="1" si="165"/>
        <v>0</v>
      </c>
      <c r="AP83" s="66">
        <f ca="1">SUM(D83,W83)</f>
        <v>0</v>
      </c>
      <c r="AQ83" s="44" t="str">
        <f>'PLANTILLA V6'!$D193</f>
        <v>pza</v>
      </c>
    </row>
    <row r="84" spans="1:43" ht="15.75" customHeight="1" x14ac:dyDescent="0.45">
      <c r="A84" s="52" t="str">
        <f>'PLANTILLA V6'!A194</f>
        <v>Co</v>
      </c>
      <c r="B84" s="52" t="str">
        <f>'PLANTILLA V6'!B194</f>
        <v xml:space="preserve">Palito de madera redondo 60 largo x 1 cm de diámetro </v>
      </c>
      <c r="C84" s="45">
        <f>'PLANTILLA V6'!C194</f>
        <v>1</v>
      </c>
      <c r="D84" s="64">
        <f t="shared" ca="1" si="148"/>
        <v>0</v>
      </c>
      <c r="E84" s="42" t="str">
        <f>'PLANTILLA V6'!$D194</f>
        <v>pza</v>
      </c>
      <c r="F84" s="46">
        <f t="shared" ref="F84:V84" ca="1" si="166">IF(OR(F$3="", ISNA(INDEX(INDIRECT(RIGHT(F$2,LEN(F$2)-4)&amp;"!$J:$J"),MATCH($B84,INDIRECT(RIGHT(F$2,LEN(F$2)-4)&amp;"!$B:$B"),0),1)),ISERR(INDEX(INDIRECT(RIGHT(F$2,LEN(F$2)-4)&amp;"!$J:$J"),MATCH($B84,INDIRECT(RIGHT(F$2,LEN(F$2)-4)&amp;"!$B:$B"),0),1))),0,INDEX(INDIRECT(RIGHT(F$2,LEN(F$2)-4)&amp;"!$J:$J"),MATCH($B84,INDIRECT(RIGHT(F$2,LEN(F$2)-4)&amp;"!$B:$B"),0),1))</f>
        <v>0</v>
      </c>
      <c r="G84" s="46">
        <f t="shared" ca="1" si="166"/>
        <v>0</v>
      </c>
      <c r="H84" s="46">
        <f t="shared" ca="1" si="166"/>
        <v>0</v>
      </c>
      <c r="I84" s="46">
        <f t="shared" ca="1" si="166"/>
        <v>0</v>
      </c>
      <c r="J84" s="46">
        <f t="shared" ca="1" si="166"/>
        <v>0</v>
      </c>
      <c r="K84" s="46">
        <f t="shared" ca="1" si="166"/>
        <v>0</v>
      </c>
      <c r="L84" s="46">
        <f t="shared" ca="1" si="166"/>
        <v>0</v>
      </c>
      <c r="M84" s="46">
        <f t="shared" ca="1" si="166"/>
        <v>0</v>
      </c>
      <c r="N84" s="46">
        <f t="shared" ca="1" si="166"/>
        <v>0</v>
      </c>
      <c r="O84" s="46">
        <f t="shared" ca="1" si="166"/>
        <v>0</v>
      </c>
      <c r="P84" s="46">
        <f t="shared" ca="1" si="166"/>
        <v>0</v>
      </c>
      <c r="Q84" s="46">
        <f t="shared" ca="1" si="166"/>
        <v>0</v>
      </c>
      <c r="R84" s="46">
        <f t="shared" ca="1" si="166"/>
        <v>0</v>
      </c>
      <c r="S84" s="46">
        <f t="shared" ca="1" si="166"/>
        <v>0</v>
      </c>
      <c r="T84" s="46">
        <f t="shared" ca="1" si="166"/>
        <v>0</v>
      </c>
      <c r="U84" s="46">
        <f t="shared" ca="1" si="166"/>
        <v>0</v>
      </c>
      <c r="V84" s="46">
        <f t="shared" ca="1" si="166"/>
        <v>0</v>
      </c>
      <c r="W84" s="190">
        <f t="shared" ca="1" si="150"/>
        <v>0</v>
      </c>
      <c r="X84" s="195" t="str">
        <f>'PLANTILLA V6'!$D194</f>
        <v>pza</v>
      </c>
      <c r="Y84" s="53">
        <f t="shared" ref="Y84:AO84" ca="1" si="167">IF(OR(Y$3="",ISNA(INDEX(INDIRECT(RIGHT(Y$2,LEN(Y$2)-4)&amp;"!$J:$J"),MATCH($B84,INDIRECT(RIGHT(Y$2,LEN(Y$2)-4)&amp;"!$B:$B"),0),1)), ISERR(INDEX(INDIRECT(RIGHT(Y$2,LEN(Y$2)-4)&amp;"!$J:$J"),MATCH($B84,INDIRECT(RIGHT(Y$2,LEN(Y$2)-4)&amp;"!$B:$B"),0),1))),0,INDEX(INDIRECT(RIGHT(Y$2,LEN(Y$2)-4)&amp;"!$J:$J"),MATCH($B84,INDIRECT(RIGHT(Y$2,LEN(Y$2)-4)&amp;"!$B:$B"),0),1))</f>
        <v>0</v>
      </c>
      <c r="Z84" s="53">
        <f t="shared" ca="1" si="167"/>
        <v>0</v>
      </c>
      <c r="AA84" s="53">
        <f t="shared" ca="1" si="167"/>
        <v>0</v>
      </c>
      <c r="AB84" s="53">
        <f t="shared" ca="1" si="167"/>
        <v>0</v>
      </c>
      <c r="AC84" s="53">
        <f t="shared" ca="1" si="167"/>
        <v>0</v>
      </c>
      <c r="AD84" s="53">
        <f t="shared" ca="1" si="167"/>
        <v>0</v>
      </c>
      <c r="AE84" s="53">
        <f t="shared" ca="1" si="167"/>
        <v>0</v>
      </c>
      <c r="AF84" s="53">
        <f t="shared" ca="1" si="167"/>
        <v>0</v>
      </c>
      <c r="AG84" s="53">
        <f t="shared" ca="1" si="167"/>
        <v>0</v>
      </c>
      <c r="AH84" s="53">
        <f t="shared" ca="1" si="167"/>
        <v>0</v>
      </c>
      <c r="AI84" s="53">
        <f t="shared" ca="1" si="167"/>
        <v>0</v>
      </c>
      <c r="AJ84" s="53">
        <f t="shared" ca="1" si="167"/>
        <v>0</v>
      </c>
      <c r="AK84" s="53">
        <f t="shared" ca="1" si="167"/>
        <v>0</v>
      </c>
      <c r="AL84" s="53">
        <f t="shared" ca="1" si="167"/>
        <v>0</v>
      </c>
      <c r="AM84" s="53">
        <f t="shared" ca="1" si="167"/>
        <v>0</v>
      </c>
      <c r="AN84" s="53">
        <f t="shared" ca="1" si="167"/>
        <v>0</v>
      </c>
      <c r="AO84" s="53">
        <f t="shared" ca="1" si="167"/>
        <v>0</v>
      </c>
      <c r="AP84" s="65">
        <f ca="1">SUM(D84,W84)</f>
        <v>0</v>
      </c>
      <c r="AQ84" s="48" t="str">
        <f>'PLANTILLA V6'!$D194</f>
        <v>pza</v>
      </c>
    </row>
    <row r="85" spans="1:43" ht="15.75" customHeight="1" x14ac:dyDescent="0.45">
      <c r="A85" s="55" t="str">
        <f>'PLANTILLA V6'!A195</f>
        <v>Co</v>
      </c>
      <c r="B85" s="55" t="str">
        <f>'PLANTILLA V6'!B195</f>
        <v xml:space="preserve">Palito de madera redondo 30 largo x 1 cm de diámetro  </v>
      </c>
      <c r="C85" s="49">
        <f>'PLANTILLA V6'!C195</f>
        <v>1</v>
      </c>
      <c r="D85" s="64">
        <f t="shared" ca="1" si="148"/>
        <v>0</v>
      </c>
      <c r="E85" s="42" t="str">
        <f>'PLANTILLA V6'!$D195</f>
        <v>pza</v>
      </c>
      <c r="F85" s="46">
        <f t="shared" ref="F85:V85" ca="1" si="168">IF(OR(F$3="", ISNA(INDEX(INDIRECT(RIGHT(F$2,LEN(F$2)-4)&amp;"!$J:$J"),MATCH($B85,INDIRECT(RIGHT(F$2,LEN(F$2)-4)&amp;"!$B:$B"),0),1)),ISERR(INDEX(INDIRECT(RIGHT(F$2,LEN(F$2)-4)&amp;"!$J:$J"),MATCH($B85,INDIRECT(RIGHT(F$2,LEN(F$2)-4)&amp;"!$B:$B"),0),1))),0,INDEX(INDIRECT(RIGHT(F$2,LEN(F$2)-4)&amp;"!$J:$J"),MATCH($B85,INDIRECT(RIGHT(F$2,LEN(F$2)-4)&amp;"!$B:$B"),0),1))</f>
        <v>0</v>
      </c>
      <c r="G85" s="46">
        <f t="shared" ca="1" si="168"/>
        <v>0</v>
      </c>
      <c r="H85" s="46">
        <f t="shared" ca="1" si="168"/>
        <v>0</v>
      </c>
      <c r="I85" s="46">
        <f t="shared" ca="1" si="168"/>
        <v>0</v>
      </c>
      <c r="J85" s="46">
        <f t="shared" ca="1" si="168"/>
        <v>0</v>
      </c>
      <c r="K85" s="46">
        <f t="shared" ca="1" si="168"/>
        <v>0</v>
      </c>
      <c r="L85" s="46">
        <f t="shared" ca="1" si="168"/>
        <v>0</v>
      </c>
      <c r="M85" s="46">
        <f t="shared" ca="1" si="168"/>
        <v>0</v>
      </c>
      <c r="N85" s="46">
        <f t="shared" ca="1" si="168"/>
        <v>0</v>
      </c>
      <c r="O85" s="46">
        <f t="shared" ca="1" si="168"/>
        <v>0</v>
      </c>
      <c r="P85" s="46">
        <f t="shared" ca="1" si="168"/>
        <v>0</v>
      </c>
      <c r="Q85" s="46">
        <f t="shared" ca="1" si="168"/>
        <v>0</v>
      </c>
      <c r="R85" s="46">
        <f t="shared" ca="1" si="168"/>
        <v>0</v>
      </c>
      <c r="S85" s="46">
        <f t="shared" ca="1" si="168"/>
        <v>0</v>
      </c>
      <c r="T85" s="46">
        <f t="shared" ca="1" si="168"/>
        <v>0</v>
      </c>
      <c r="U85" s="46">
        <f t="shared" ca="1" si="168"/>
        <v>0</v>
      </c>
      <c r="V85" s="46">
        <f t="shared" ca="1" si="168"/>
        <v>0</v>
      </c>
      <c r="W85" s="190">
        <f t="shared" ca="1" si="150"/>
        <v>0</v>
      </c>
      <c r="X85" s="195" t="str">
        <f>'PLANTILLA V6'!$D195</f>
        <v>pza</v>
      </c>
      <c r="Y85" s="53">
        <f t="shared" ref="Y85:AO85" ca="1" si="169">IF(OR(Y$3="",ISNA(INDEX(INDIRECT(RIGHT(Y$2,LEN(Y$2)-4)&amp;"!$J:$J"),MATCH($B85,INDIRECT(RIGHT(Y$2,LEN(Y$2)-4)&amp;"!$B:$B"),0),1)), ISERR(INDEX(INDIRECT(RIGHT(Y$2,LEN(Y$2)-4)&amp;"!$J:$J"),MATCH($B85,INDIRECT(RIGHT(Y$2,LEN(Y$2)-4)&amp;"!$B:$B"),0),1))),0,INDEX(INDIRECT(RIGHT(Y$2,LEN(Y$2)-4)&amp;"!$J:$J"),MATCH($B85,INDIRECT(RIGHT(Y$2,LEN(Y$2)-4)&amp;"!$B:$B"),0),1))</f>
        <v>0</v>
      </c>
      <c r="Z85" s="53">
        <f t="shared" ca="1" si="169"/>
        <v>0</v>
      </c>
      <c r="AA85" s="53">
        <f t="shared" ca="1" si="169"/>
        <v>0</v>
      </c>
      <c r="AB85" s="53">
        <f t="shared" ca="1" si="169"/>
        <v>0</v>
      </c>
      <c r="AC85" s="53">
        <f t="shared" ca="1" si="169"/>
        <v>0</v>
      </c>
      <c r="AD85" s="53">
        <f t="shared" ca="1" si="169"/>
        <v>0</v>
      </c>
      <c r="AE85" s="53">
        <f t="shared" ca="1" si="169"/>
        <v>0</v>
      </c>
      <c r="AF85" s="53">
        <f t="shared" ca="1" si="169"/>
        <v>0</v>
      </c>
      <c r="AG85" s="53">
        <f t="shared" ca="1" si="169"/>
        <v>0</v>
      </c>
      <c r="AH85" s="53">
        <f t="shared" ca="1" si="169"/>
        <v>0</v>
      </c>
      <c r="AI85" s="53">
        <f t="shared" ca="1" si="169"/>
        <v>0</v>
      </c>
      <c r="AJ85" s="53">
        <f t="shared" ca="1" si="169"/>
        <v>0</v>
      </c>
      <c r="AK85" s="53">
        <f t="shared" ca="1" si="169"/>
        <v>0</v>
      </c>
      <c r="AL85" s="53">
        <f t="shared" ca="1" si="169"/>
        <v>0</v>
      </c>
      <c r="AM85" s="53">
        <f t="shared" ca="1" si="169"/>
        <v>0</v>
      </c>
      <c r="AN85" s="53">
        <f t="shared" ca="1" si="169"/>
        <v>0</v>
      </c>
      <c r="AO85" s="53">
        <f t="shared" ca="1" si="169"/>
        <v>0</v>
      </c>
      <c r="AP85" s="66">
        <f ca="1">SUM(D85,W85)</f>
        <v>0</v>
      </c>
      <c r="AQ85" s="44" t="str">
        <f>'PLANTILLA V6'!$D195</f>
        <v>pza</v>
      </c>
    </row>
    <row r="86" spans="1:43" ht="15.75" customHeight="1" x14ac:dyDescent="0.45">
      <c r="A86" s="52" t="str">
        <f>'PLANTILLA V6'!A196</f>
        <v>Co</v>
      </c>
      <c r="B86" s="67" t="str">
        <f>'PLANTILLA V6'!B196</f>
        <v>Cuerda</v>
      </c>
      <c r="C86" s="68">
        <f>'PLANTILLA V6'!C196</f>
        <v>1</v>
      </c>
      <c r="D86" s="64">
        <f t="shared" ca="1" si="148"/>
        <v>0</v>
      </c>
      <c r="E86" s="42" t="str">
        <f>'PLANTILLA V6'!$D196</f>
        <v>metro</v>
      </c>
      <c r="F86" s="46">
        <f t="shared" ref="F86:V86" ca="1" si="170">IF(OR(F$3="", ISNA(INDEX(INDIRECT(RIGHT(F$2,LEN(F$2)-4)&amp;"!$J:$J"),MATCH($B86,INDIRECT(RIGHT(F$2,LEN(F$2)-4)&amp;"!$B:$B"),0),1)),ISERR(INDEX(INDIRECT(RIGHT(F$2,LEN(F$2)-4)&amp;"!$J:$J"),MATCH($B86,INDIRECT(RIGHT(F$2,LEN(F$2)-4)&amp;"!$B:$B"),0),1))),0,INDEX(INDIRECT(RIGHT(F$2,LEN(F$2)-4)&amp;"!$J:$J"),MATCH($B86,INDIRECT(RIGHT(F$2,LEN(F$2)-4)&amp;"!$B:$B"),0),1))</f>
        <v>0</v>
      </c>
      <c r="G86" s="46">
        <f t="shared" ca="1" si="170"/>
        <v>0</v>
      </c>
      <c r="H86" s="46">
        <f t="shared" ca="1" si="170"/>
        <v>0</v>
      </c>
      <c r="I86" s="46">
        <f t="shared" ca="1" si="170"/>
        <v>0</v>
      </c>
      <c r="J86" s="46">
        <f t="shared" ca="1" si="170"/>
        <v>0</v>
      </c>
      <c r="K86" s="46">
        <f t="shared" ca="1" si="170"/>
        <v>0</v>
      </c>
      <c r="L86" s="46">
        <f t="shared" ca="1" si="170"/>
        <v>0</v>
      </c>
      <c r="M86" s="46">
        <f t="shared" ca="1" si="170"/>
        <v>0</v>
      </c>
      <c r="N86" s="46">
        <f t="shared" ca="1" si="170"/>
        <v>0</v>
      </c>
      <c r="O86" s="46">
        <f t="shared" ca="1" si="170"/>
        <v>0</v>
      </c>
      <c r="P86" s="46">
        <f t="shared" ca="1" si="170"/>
        <v>0</v>
      </c>
      <c r="Q86" s="46">
        <f t="shared" ca="1" si="170"/>
        <v>0</v>
      </c>
      <c r="R86" s="46">
        <f t="shared" ca="1" si="170"/>
        <v>0</v>
      </c>
      <c r="S86" s="46">
        <f t="shared" ca="1" si="170"/>
        <v>0</v>
      </c>
      <c r="T86" s="46">
        <f t="shared" ca="1" si="170"/>
        <v>0</v>
      </c>
      <c r="U86" s="46">
        <f t="shared" ca="1" si="170"/>
        <v>0</v>
      </c>
      <c r="V86" s="46">
        <f t="shared" ca="1" si="170"/>
        <v>0</v>
      </c>
      <c r="W86" s="190">
        <f t="shared" ca="1" si="150"/>
        <v>0</v>
      </c>
      <c r="X86" s="195" t="str">
        <f>'PLANTILLA V6'!$D196</f>
        <v>metro</v>
      </c>
      <c r="Y86" s="53">
        <f t="shared" ref="Y86:AO86" ca="1" si="171">IF(OR(Y$3="",ISNA(INDEX(INDIRECT(RIGHT(Y$2,LEN(Y$2)-4)&amp;"!$J:$J"),MATCH($B86,INDIRECT(RIGHT(Y$2,LEN(Y$2)-4)&amp;"!$B:$B"),0),1)), ISERR(INDEX(INDIRECT(RIGHT(Y$2,LEN(Y$2)-4)&amp;"!$J:$J"),MATCH($B86,INDIRECT(RIGHT(Y$2,LEN(Y$2)-4)&amp;"!$B:$B"),0),1))),0,INDEX(INDIRECT(RIGHT(Y$2,LEN(Y$2)-4)&amp;"!$J:$J"),MATCH($B86,INDIRECT(RIGHT(Y$2,LEN(Y$2)-4)&amp;"!$B:$B"),0),1))</f>
        <v>0</v>
      </c>
      <c r="Z86" s="53">
        <f t="shared" ca="1" si="171"/>
        <v>0</v>
      </c>
      <c r="AA86" s="53">
        <f t="shared" ca="1" si="171"/>
        <v>0</v>
      </c>
      <c r="AB86" s="53">
        <f t="shared" ca="1" si="171"/>
        <v>0</v>
      </c>
      <c r="AC86" s="53">
        <f t="shared" ca="1" si="171"/>
        <v>0</v>
      </c>
      <c r="AD86" s="53">
        <f t="shared" ca="1" si="171"/>
        <v>0</v>
      </c>
      <c r="AE86" s="53">
        <f t="shared" ca="1" si="171"/>
        <v>0</v>
      </c>
      <c r="AF86" s="53">
        <f t="shared" ca="1" si="171"/>
        <v>0</v>
      </c>
      <c r="AG86" s="53">
        <f t="shared" ca="1" si="171"/>
        <v>0</v>
      </c>
      <c r="AH86" s="53">
        <f t="shared" ca="1" si="171"/>
        <v>0</v>
      </c>
      <c r="AI86" s="53">
        <f t="shared" ca="1" si="171"/>
        <v>0</v>
      </c>
      <c r="AJ86" s="53">
        <f t="shared" ca="1" si="171"/>
        <v>0</v>
      </c>
      <c r="AK86" s="53">
        <f t="shared" ca="1" si="171"/>
        <v>0</v>
      </c>
      <c r="AL86" s="53">
        <f t="shared" ca="1" si="171"/>
        <v>0</v>
      </c>
      <c r="AM86" s="53">
        <f t="shared" ca="1" si="171"/>
        <v>0</v>
      </c>
      <c r="AN86" s="53">
        <f t="shared" ca="1" si="171"/>
        <v>0</v>
      </c>
      <c r="AO86" s="53">
        <f t="shared" ca="1" si="171"/>
        <v>0</v>
      </c>
      <c r="AP86" s="65">
        <f ca="1">SUM(D86,W86)</f>
        <v>0</v>
      </c>
      <c r="AQ86" s="48" t="str">
        <f>'PLANTILLA V6'!$D196</f>
        <v>metro</v>
      </c>
    </row>
    <row r="87" spans="1:43" ht="15.75" customHeight="1" x14ac:dyDescent="0.45">
      <c r="A87" s="55" t="str">
        <f>'PLANTILLA V6'!A197</f>
        <v>Co</v>
      </c>
      <c r="B87" s="60" t="str">
        <f>'PLANTILLA V6'!B197</f>
        <v>Hilo de coser</v>
      </c>
      <c r="C87" s="61">
        <f>'PLANTILLA V6'!C197</f>
        <v>1</v>
      </c>
      <c r="D87" s="64">
        <f t="shared" ca="1" si="148"/>
        <v>0</v>
      </c>
      <c r="E87" s="42" t="str">
        <f>'PLANTILLA V6'!$D197</f>
        <v>carrete</v>
      </c>
      <c r="F87" s="46">
        <f t="shared" ref="F87:V87" ca="1" si="172">IF(OR(F$3="", ISNA(INDEX(INDIRECT(RIGHT(F$2,LEN(F$2)-4)&amp;"!$J:$J"),MATCH($B87,INDIRECT(RIGHT(F$2,LEN(F$2)-4)&amp;"!$B:$B"),0),1)),ISERR(INDEX(INDIRECT(RIGHT(F$2,LEN(F$2)-4)&amp;"!$J:$J"),MATCH($B87,INDIRECT(RIGHT(F$2,LEN(F$2)-4)&amp;"!$B:$B"),0),1))),0,INDEX(INDIRECT(RIGHT(F$2,LEN(F$2)-4)&amp;"!$J:$J"),MATCH($B87,INDIRECT(RIGHT(F$2,LEN(F$2)-4)&amp;"!$B:$B"),0),1))</f>
        <v>0</v>
      </c>
      <c r="G87" s="46">
        <f t="shared" ca="1" si="172"/>
        <v>0</v>
      </c>
      <c r="H87" s="46">
        <f t="shared" ca="1" si="172"/>
        <v>0</v>
      </c>
      <c r="I87" s="46">
        <f t="shared" ca="1" si="172"/>
        <v>0</v>
      </c>
      <c r="J87" s="46">
        <f t="shared" ca="1" si="172"/>
        <v>0</v>
      </c>
      <c r="K87" s="46">
        <f t="shared" ca="1" si="172"/>
        <v>0</v>
      </c>
      <c r="L87" s="46">
        <f t="shared" ca="1" si="172"/>
        <v>0</v>
      </c>
      <c r="M87" s="46">
        <f t="shared" ca="1" si="172"/>
        <v>0</v>
      </c>
      <c r="N87" s="46">
        <f t="shared" ca="1" si="172"/>
        <v>0</v>
      </c>
      <c r="O87" s="46">
        <f t="shared" ca="1" si="172"/>
        <v>0</v>
      </c>
      <c r="P87" s="46">
        <f t="shared" ca="1" si="172"/>
        <v>0</v>
      </c>
      <c r="Q87" s="46">
        <f t="shared" ca="1" si="172"/>
        <v>0</v>
      </c>
      <c r="R87" s="46">
        <f t="shared" ca="1" si="172"/>
        <v>0</v>
      </c>
      <c r="S87" s="46">
        <f t="shared" ca="1" si="172"/>
        <v>0</v>
      </c>
      <c r="T87" s="46">
        <f t="shared" ca="1" si="172"/>
        <v>0</v>
      </c>
      <c r="U87" s="46">
        <f t="shared" ca="1" si="172"/>
        <v>0</v>
      </c>
      <c r="V87" s="46">
        <f t="shared" ca="1" si="172"/>
        <v>0</v>
      </c>
      <c r="W87" s="190">
        <f t="shared" ca="1" si="150"/>
        <v>0</v>
      </c>
      <c r="X87" s="195" t="str">
        <f>'PLANTILLA V6'!$D197</f>
        <v>carrete</v>
      </c>
      <c r="Y87" s="53">
        <f t="shared" ref="Y87:AO87" ca="1" si="173">IF(OR(Y$3="",ISNA(INDEX(INDIRECT(RIGHT(Y$2,LEN(Y$2)-4)&amp;"!$J:$J"),MATCH($B87,INDIRECT(RIGHT(Y$2,LEN(Y$2)-4)&amp;"!$B:$B"),0),1)), ISERR(INDEX(INDIRECT(RIGHT(Y$2,LEN(Y$2)-4)&amp;"!$J:$J"),MATCH($B87,INDIRECT(RIGHT(Y$2,LEN(Y$2)-4)&amp;"!$B:$B"),0),1))),0,INDEX(INDIRECT(RIGHT(Y$2,LEN(Y$2)-4)&amp;"!$J:$J"),MATCH($B87,INDIRECT(RIGHT(Y$2,LEN(Y$2)-4)&amp;"!$B:$B"),0),1))</f>
        <v>0</v>
      </c>
      <c r="Z87" s="53">
        <f t="shared" ca="1" si="173"/>
        <v>0</v>
      </c>
      <c r="AA87" s="53">
        <f t="shared" ca="1" si="173"/>
        <v>0</v>
      </c>
      <c r="AB87" s="53">
        <f t="shared" ca="1" si="173"/>
        <v>0</v>
      </c>
      <c r="AC87" s="53">
        <f t="shared" ca="1" si="173"/>
        <v>0</v>
      </c>
      <c r="AD87" s="53">
        <f t="shared" ca="1" si="173"/>
        <v>0</v>
      </c>
      <c r="AE87" s="53">
        <f t="shared" ca="1" si="173"/>
        <v>0</v>
      </c>
      <c r="AF87" s="53">
        <f t="shared" ca="1" si="173"/>
        <v>0</v>
      </c>
      <c r="AG87" s="53">
        <f t="shared" ca="1" si="173"/>
        <v>0</v>
      </c>
      <c r="AH87" s="53">
        <f t="shared" ca="1" si="173"/>
        <v>0</v>
      </c>
      <c r="AI87" s="53">
        <f t="shared" ca="1" si="173"/>
        <v>0</v>
      </c>
      <c r="AJ87" s="53">
        <f t="shared" ca="1" si="173"/>
        <v>0</v>
      </c>
      <c r="AK87" s="53">
        <f t="shared" ca="1" si="173"/>
        <v>0</v>
      </c>
      <c r="AL87" s="53">
        <f t="shared" ca="1" si="173"/>
        <v>0</v>
      </c>
      <c r="AM87" s="53">
        <f t="shared" ca="1" si="173"/>
        <v>0</v>
      </c>
      <c r="AN87" s="53">
        <f t="shared" ca="1" si="173"/>
        <v>0</v>
      </c>
      <c r="AO87" s="53">
        <f t="shared" ca="1" si="173"/>
        <v>0</v>
      </c>
      <c r="AP87" s="66">
        <f ca="1">SUM(D87,W87)</f>
        <v>0</v>
      </c>
      <c r="AQ87" s="44" t="str">
        <f>'PLANTILLA V6'!$D197</f>
        <v>carrete</v>
      </c>
    </row>
    <row r="88" spans="1:43" ht="15.75" customHeight="1" x14ac:dyDescent="0.45">
      <c r="A88" s="52" t="str">
        <f>'PLANTILLA V6'!A198</f>
        <v>Co</v>
      </c>
      <c r="B88" s="67" t="str">
        <f>'PLANTILLA V6'!B198</f>
        <v>Estambre</v>
      </c>
      <c r="C88" s="68">
        <f>'PLANTILLA V6'!C198</f>
        <v>1</v>
      </c>
      <c r="D88" s="64">
        <f t="shared" ca="1" si="148"/>
        <v>0</v>
      </c>
      <c r="E88" s="42" t="str">
        <f>'PLANTILLA V6'!$D198</f>
        <v>metro</v>
      </c>
      <c r="F88" s="46">
        <f t="shared" ref="F88:V88" ca="1" si="174">IF(OR(F$3="", ISNA(INDEX(INDIRECT(RIGHT(F$2,LEN(F$2)-4)&amp;"!$J:$J"),MATCH($B88,INDIRECT(RIGHT(F$2,LEN(F$2)-4)&amp;"!$B:$B"),0),1)),ISERR(INDEX(INDIRECT(RIGHT(F$2,LEN(F$2)-4)&amp;"!$J:$J"),MATCH($B88,INDIRECT(RIGHT(F$2,LEN(F$2)-4)&amp;"!$B:$B"),0),1))),0,INDEX(INDIRECT(RIGHT(F$2,LEN(F$2)-4)&amp;"!$J:$J"),MATCH($B88,INDIRECT(RIGHT(F$2,LEN(F$2)-4)&amp;"!$B:$B"),0),1))</f>
        <v>0</v>
      </c>
      <c r="G88" s="46">
        <f t="shared" ca="1" si="174"/>
        <v>0</v>
      </c>
      <c r="H88" s="46">
        <f t="shared" ca="1" si="174"/>
        <v>0</v>
      </c>
      <c r="I88" s="46">
        <f t="shared" ca="1" si="174"/>
        <v>0</v>
      </c>
      <c r="J88" s="46">
        <f t="shared" ca="1" si="174"/>
        <v>0</v>
      </c>
      <c r="K88" s="46">
        <f t="shared" ca="1" si="174"/>
        <v>0</v>
      </c>
      <c r="L88" s="46">
        <f t="shared" ca="1" si="174"/>
        <v>0</v>
      </c>
      <c r="M88" s="46">
        <f t="shared" ca="1" si="174"/>
        <v>0</v>
      </c>
      <c r="N88" s="46">
        <f t="shared" ca="1" si="174"/>
        <v>0</v>
      </c>
      <c r="O88" s="46">
        <f t="shared" ca="1" si="174"/>
        <v>0</v>
      </c>
      <c r="P88" s="46">
        <f t="shared" ca="1" si="174"/>
        <v>0</v>
      </c>
      <c r="Q88" s="46">
        <f t="shared" ca="1" si="174"/>
        <v>0</v>
      </c>
      <c r="R88" s="46">
        <f t="shared" ca="1" si="174"/>
        <v>0</v>
      </c>
      <c r="S88" s="46">
        <f t="shared" ca="1" si="174"/>
        <v>0</v>
      </c>
      <c r="T88" s="46">
        <f t="shared" ca="1" si="174"/>
        <v>0</v>
      </c>
      <c r="U88" s="46">
        <f t="shared" ca="1" si="174"/>
        <v>0</v>
      </c>
      <c r="V88" s="46">
        <f t="shared" ca="1" si="174"/>
        <v>0</v>
      </c>
      <c r="W88" s="190">
        <f t="shared" ca="1" si="150"/>
        <v>0</v>
      </c>
      <c r="X88" s="195" t="str">
        <f>'PLANTILLA V6'!$D198</f>
        <v>metro</v>
      </c>
      <c r="Y88" s="53">
        <f t="shared" ref="Y88:AO88" ca="1" si="175">IF(OR(Y$3="",ISNA(INDEX(INDIRECT(RIGHT(Y$2,LEN(Y$2)-4)&amp;"!$J:$J"),MATCH($B88,INDIRECT(RIGHT(Y$2,LEN(Y$2)-4)&amp;"!$B:$B"),0),1)), ISERR(INDEX(INDIRECT(RIGHT(Y$2,LEN(Y$2)-4)&amp;"!$J:$J"),MATCH($B88,INDIRECT(RIGHT(Y$2,LEN(Y$2)-4)&amp;"!$B:$B"),0),1))),0,INDEX(INDIRECT(RIGHT(Y$2,LEN(Y$2)-4)&amp;"!$J:$J"),MATCH($B88,INDIRECT(RIGHT(Y$2,LEN(Y$2)-4)&amp;"!$B:$B"),0),1))</f>
        <v>0</v>
      </c>
      <c r="Z88" s="53">
        <f t="shared" ca="1" si="175"/>
        <v>0</v>
      </c>
      <c r="AA88" s="53">
        <f t="shared" ca="1" si="175"/>
        <v>0</v>
      </c>
      <c r="AB88" s="53">
        <f t="shared" ca="1" si="175"/>
        <v>0</v>
      </c>
      <c r="AC88" s="53">
        <f t="shared" ca="1" si="175"/>
        <v>0</v>
      </c>
      <c r="AD88" s="53">
        <f t="shared" ca="1" si="175"/>
        <v>0</v>
      </c>
      <c r="AE88" s="53">
        <f t="shared" ca="1" si="175"/>
        <v>0</v>
      </c>
      <c r="AF88" s="53">
        <f t="shared" ca="1" si="175"/>
        <v>0</v>
      </c>
      <c r="AG88" s="53">
        <f t="shared" ca="1" si="175"/>
        <v>0</v>
      </c>
      <c r="AH88" s="53">
        <f t="shared" ca="1" si="175"/>
        <v>0</v>
      </c>
      <c r="AI88" s="53">
        <f t="shared" ca="1" si="175"/>
        <v>0</v>
      </c>
      <c r="AJ88" s="53">
        <f t="shared" ca="1" si="175"/>
        <v>0</v>
      </c>
      <c r="AK88" s="53">
        <f t="shared" ca="1" si="175"/>
        <v>0</v>
      </c>
      <c r="AL88" s="53">
        <f t="shared" ca="1" si="175"/>
        <v>0</v>
      </c>
      <c r="AM88" s="53">
        <f t="shared" ca="1" si="175"/>
        <v>0</v>
      </c>
      <c r="AN88" s="53">
        <f t="shared" ca="1" si="175"/>
        <v>0</v>
      </c>
      <c r="AO88" s="53">
        <f t="shared" ca="1" si="175"/>
        <v>0</v>
      </c>
      <c r="AP88" s="65">
        <f ca="1">SUM(D88,W88)</f>
        <v>0</v>
      </c>
      <c r="AQ88" s="48" t="str">
        <f>'PLANTILLA V6'!$D198</f>
        <v>metro</v>
      </c>
    </row>
    <row r="89" spans="1:43" ht="15.75" customHeight="1" x14ac:dyDescent="0.45">
      <c r="A89" s="55" t="str">
        <f>'PLANTILLA V6'!A199</f>
        <v>Co</v>
      </c>
      <c r="B89" s="55" t="str">
        <f>'PLANTILLA V6'!B199</f>
        <v>Globos de tamaño # 9</v>
      </c>
      <c r="C89" s="49">
        <f>'PLANTILLA V6'!C199</f>
        <v>1</v>
      </c>
      <c r="D89" s="64">
        <f t="shared" ca="1" si="148"/>
        <v>0</v>
      </c>
      <c r="E89" s="42" t="str">
        <f>'PLANTILLA V6'!$D199</f>
        <v>pza</v>
      </c>
      <c r="F89" s="46">
        <f t="shared" ref="F89:V89" ca="1" si="176">IF(OR(F$3="", ISNA(INDEX(INDIRECT(RIGHT(F$2,LEN(F$2)-4)&amp;"!$J:$J"),MATCH($B89,INDIRECT(RIGHT(F$2,LEN(F$2)-4)&amp;"!$B:$B"),0),1)),ISERR(INDEX(INDIRECT(RIGHT(F$2,LEN(F$2)-4)&amp;"!$J:$J"),MATCH($B89,INDIRECT(RIGHT(F$2,LEN(F$2)-4)&amp;"!$B:$B"),0),1))),0,INDEX(INDIRECT(RIGHT(F$2,LEN(F$2)-4)&amp;"!$J:$J"),MATCH($B89,INDIRECT(RIGHT(F$2,LEN(F$2)-4)&amp;"!$B:$B"),0),1))</f>
        <v>0</v>
      </c>
      <c r="G89" s="46">
        <f t="shared" ca="1" si="176"/>
        <v>0</v>
      </c>
      <c r="H89" s="46">
        <f t="shared" ca="1" si="176"/>
        <v>0</v>
      </c>
      <c r="I89" s="46">
        <f t="shared" ca="1" si="176"/>
        <v>0</v>
      </c>
      <c r="J89" s="46">
        <f t="shared" ca="1" si="176"/>
        <v>0</v>
      </c>
      <c r="K89" s="46">
        <f t="shared" ca="1" si="176"/>
        <v>0</v>
      </c>
      <c r="L89" s="46">
        <f t="shared" ca="1" si="176"/>
        <v>0</v>
      </c>
      <c r="M89" s="46">
        <f t="shared" ca="1" si="176"/>
        <v>0</v>
      </c>
      <c r="N89" s="46">
        <f t="shared" ca="1" si="176"/>
        <v>0</v>
      </c>
      <c r="O89" s="46">
        <f t="shared" ca="1" si="176"/>
        <v>0</v>
      </c>
      <c r="P89" s="46">
        <f t="shared" ca="1" si="176"/>
        <v>0</v>
      </c>
      <c r="Q89" s="46">
        <f t="shared" ca="1" si="176"/>
        <v>0</v>
      </c>
      <c r="R89" s="46">
        <f t="shared" ca="1" si="176"/>
        <v>0</v>
      </c>
      <c r="S89" s="46">
        <f t="shared" ca="1" si="176"/>
        <v>0</v>
      </c>
      <c r="T89" s="46">
        <f t="shared" ca="1" si="176"/>
        <v>0</v>
      </c>
      <c r="U89" s="46">
        <f t="shared" ca="1" si="176"/>
        <v>0</v>
      </c>
      <c r="V89" s="46">
        <f t="shared" ca="1" si="176"/>
        <v>0</v>
      </c>
      <c r="W89" s="190">
        <f t="shared" ca="1" si="150"/>
        <v>0</v>
      </c>
      <c r="X89" s="195" t="str">
        <f>'PLANTILLA V6'!$D199</f>
        <v>pza</v>
      </c>
      <c r="Y89" s="53">
        <f t="shared" ref="Y89:AO89" ca="1" si="177">IF(OR(Y$3="",ISNA(INDEX(INDIRECT(RIGHT(Y$2,LEN(Y$2)-4)&amp;"!$J:$J"),MATCH($B89,INDIRECT(RIGHT(Y$2,LEN(Y$2)-4)&amp;"!$B:$B"),0),1)), ISERR(INDEX(INDIRECT(RIGHT(Y$2,LEN(Y$2)-4)&amp;"!$J:$J"),MATCH($B89,INDIRECT(RIGHT(Y$2,LEN(Y$2)-4)&amp;"!$B:$B"),0),1))),0,INDEX(INDIRECT(RIGHT(Y$2,LEN(Y$2)-4)&amp;"!$J:$J"),MATCH($B89,INDIRECT(RIGHT(Y$2,LEN(Y$2)-4)&amp;"!$B:$B"),0),1))</f>
        <v>0</v>
      </c>
      <c r="Z89" s="53">
        <f t="shared" ca="1" si="177"/>
        <v>0</v>
      </c>
      <c r="AA89" s="53">
        <f t="shared" ca="1" si="177"/>
        <v>0</v>
      </c>
      <c r="AB89" s="53">
        <f t="shared" ca="1" si="177"/>
        <v>0</v>
      </c>
      <c r="AC89" s="53">
        <f t="shared" ca="1" si="177"/>
        <v>0</v>
      </c>
      <c r="AD89" s="53">
        <f t="shared" ca="1" si="177"/>
        <v>0</v>
      </c>
      <c r="AE89" s="53">
        <f t="shared" ca="1" si="177"/>
        <v>0</v>
      </c>
      <c r="AF89" s="53">
        <f t="shared" ca="1" si="177"/>
        <v>0</v>
      </c>
      <c r="AG89" s="53">
        <f t="shared" ca="1" si="177"/>
        <v>0</v>
      </c>
      <c r="AH89" s="53">
        <f t="shared" ca="1" si="177"/>
        <v>0</v>
      </c>
      <c r="AI89" s="53">
        <f t="shared" ca="1" si="177"/>
        <v>0</v>
      </c>
      <c r="AJ89" s="53">
        <f t="shared" ca="1" si="177"/>
        <v>0</v>
      </c>
      <c r="AK89" s="53">
        <f t="shared" ca="1" si="177"/>
        <v>0</v>
      </c>
      <c r="AL89" s="53">
        <f t="shared" ca="1" si="177"/>
        <v>0</v>
      </c>
      <c r="AM89" s="53">
        <f t="shared" ca="1" si="177"/>
        <v>0</v>
      </c>
      <c r="AN89" s="53">
        <f t="shared" ca="1" si="177"/>
        <v>0</v>
      </c>
      <c r="AO89" s="53">
        <f t="shared" ca="1" si="177"/>
        <v>0</v>
      </c>
      <c r="AP89" s="66">
        <f ca="1">SUM(D89,W89)</f>
        <v>0</v>
      </c>
      <c r="AQ89" s="44" t="str">
        <f>'PLANTILLA V6'!$D199</f>
        <v>pza</v>
      </c>
    </row>
    <row r="90" spans="1:43" ht="15.75" customHeight="1" x14ac:dyDescent="0.45">
      <c r="A90" s="52" t="str">
        <f>'PLANTILLA V6'!A200</f>
        <v>Co</v>
      </c>
      <c r="B90" s="52" t="str">
        <f>'PLANTILLA V6'!B200</f>
        <v>Limpiapipas</v>
      </c>
      <c r="C90" s="45">
        <f>'PLANTILLA V6'!C200</f>
        <v>1</v>
      </c>
      <c r="D90" s="64">
        <f t="shared" ca="1" si="148"/>
        <v>0</v>
      </c>
      <c r="E90" s="42" t="str">
        <f>'PLANTILLA V6'!$D200</f>
        <v>pza</v>
      </c>
      <c r="F90" s="46">
        <f t="shared" ref="F90:V90" ca="1" si="178">IF(OR(F$3="", ISNA(INDEX(INDIRECT(RIGHT(F$2,LEN(F$2)-4)&amp;"!$J:$J"),MATCH($B90,INDIRECT(RIGHT(F$2,LEN(F$2)-4)&amp;"!$B:$B"),0),1)),ISERR(INDEX(INDIRECT(RIGHT(F$2,LEN(F$2)-4)&amp;"!$J:$J"),MATCH($B90,INDIRECT(RIGHT(F$2,LEN(F$2)-4)&amp;"!$B:$B"),0),1))),0,INDEX(INDIRECT(RIGHT(F$2,LEN(F$2)-4)&amp;"!$J:$J"),MATCH($B90,INDIRECT(RIGHT(F$2,LEN(F$2)-4)&amp;"!$B:$B"),0),1))</f>
        <v>0</v>
      </c>
      <c r="G90" s="46">
        <f t="shared" ca="1" si="178"/>
        <v>0</v>
      </c>
      <c r="H90" s="46">
        <f t="shared" ca="1" si="178"/>
        <v>0</v>
      </c>
      <c r="I90" s="46">
        <f t="shared" ca="1" si="178"/>
        <v>0</v>
      </c>
      <c r="J90" s="46">
        <f t="shared" ca="1" si="178"/>
        <v>0</v>
      </c>
      <c r="K90" s="46">
        <f t="shared" ca="1" si="178"/>
        <v>0</v>
      </c>
      <c r="L90" s="46">
        <f t="shared" ca="1" si="178"/>
        <v>0</v>
      </c>
      <c r="M90" s="46">
        <f t="shared" ca="1" si="178"/>
        <v>0</v>
      </c>
      <c r="N90" s="46">
        <f t="shared" ca="1" si="178"/>
        <v>0</v>
      </c>
      <c r="O90" s="46">
        <f t="shared" ca="1" si="178"/>
        <v>0</v>
      </c>
      <c r="P90" s="46">
        <f t="shared" ca="1" si="178"/>
        <v>0</v>
      </c>
      <c r="Q90" s="46">
        <f t="shared" ca="1" si="178"/>
        <v>0</v>
      </c>
      <c r="R90" s="46">
        <f t="shared" ca="1" si="178"/>
        <v>0</v>
      </c>
      <c r="S90" s="46">
        <f t="shared" ca="1" si="178"/>
        <v>0</v>
      </c>
      <c r="T90" s="46">
        <f t="shared" ca="1" si="178"/>
        <v>0</v>
      </c>
      <c r="U90" s="46">
        <f t="shared" ca="1" si="178"/>
        <v>0</v>
      </c>
      <c r="V90" s="46">
        <f t="shared" ca="1" si="178"/>
        <v>0</v>
      </c>
      <c r="W90" s="190">
        <f t="shared" ca="1" si="150"/>
        <v>0</v>
      </c>
      <c r="X90" s="195" t="str">
        <f>'PLANTILLA V6'!$D200</f>
        <v>pza</v>
      </c>
      <c r="Y90" s="53">
        <f t="shared" ref="Y90:AO90" ca="1" si="179">IF(OR(Y$3="",ISNA(INDEX(INDIRECT(RIGHT(Y$2,LEN(Y$2)-4)&amp;"!$J:$J"),MATCH($B90,INDIRECT(RIGHT(Y$2,LEN(Y$2)-4)&amp;"!$B:$B"),0),1)), ISERR(INDEX(INDIRECT(RIGHT(Y$2,LEN(Y$2)-4)&amp;"!$J:$J"),MATCH($B90,INDIRECT(RIGHT(Y$2,LEN(Y$2)-4)&amp;"!$B:$B"),0),1))),0,INDEX(INDIRECT(RIGHT(Y$2,LEN(Y$2)-4)&amp;"!$J:$J"),MATCH($B90,INDIRECT(RIGHT(Y$2,LEN(Y$2)-4)&amp;"!$B:$B"),0),1))</f>
        <v>0</v>
      </c>
      <c r="Z90" s="53">
        <f t="shared" ca="1" si="179"/>
        <v>0</v>
      </c>
      <c r="AA90" s="53">
        <f t="shared" ca="1" si="179"/>
        <v>0</v>
      </c>
      <c r="AB90" s="53">
        <f t="shared" ca="1" si="179"/>
        <v>0</v>
      </c>
      <c r="AC90" s="53">
        <f t="shared" ca="1" si="179"/>
        <v>0</v>
      </c>
      <c r="AD90" s="53">
        <f t="shared" ca="1" si="179"/>
        <v>0</v>
      </c>
      <c r="AE90" s="53">
        <f t="shared" ca="1" si="179"/>
        <v>0</v>
      </c>
      <c r="AF90" s="53">
        <f t="shared" ca="1" si="179"/>
        <v>0</v>
      </c>
      <c r="AG90" s="53">
        <f t="shared" ca="1" si="179"/>
        <v>0</v>
      </c>
      <c r="AH90" s="53">
        <f t="shared" ca="1" si="179"/>
        <v>0</v>
      </c>
      <c r="AI90" s="53">
        <f t="shared" ca="1" si="179"/>
        <v>0</v>
      </c>
      <c r="AJ90" s="53">
        <f t="shared" ca="1" si="179"/>
        <v>0</v>
      </c>
      <c r="AK90" s="53">
        <f t="shared" ca="1" si="179"/>
        <v>0</v>
      </c>
      <c r="AL90" s="53">
        <f t="shared" ca="1" si="179"/>
        <v>0</v>
      </c>
      <c r="AM90" s="53">
        <f t="shared" ca="1" si="179"/>
        <v>0</v>
      </c>
      <c r="AN90" s="53">
        <f t="shared" ca="1" si="179"/>
        <v>0</v>
      </c>
      <c r="AO90" s="53">
        <f t="shared" ca="1" si="179"/>
        <v>0</v>
      </c>
      <c r="AP90" s="65">
        <f ca="1">SUM(D90,W90)</f>
        <v>0</v>
      </c>
      <c r="AQ90" s="48" t="str">
        <f>'PLANTILLA V6'!$D200</f>
        <v>pza</v>
      </c>
    </row>
    <row r="91" spans="1:43" ht="15.75" customHeight="1" x14ac:dyDescent="0.45">
      <c r="A91" s="55" t="str">
        <f>'PLANTILLA V6'!A201</f>
        <v>Co</v>
      </c>
      <c r="B91" s="55" t="str">
        <f>'PLANTILLA V6'!B201</f>
        <v>Barra de plastilina 180 g</v>
      </c>
      <c r="C91" s="49">
        <f>'PLANTILLA V6'!C201</f>
        <v>1</v>
      </c>
      <c r="D91" s="64">
        <f t="shared" ca="1" si="148"/>
        <v>0</v>
      </c>
      <c r="E91" s="42" t="str">
        <f>'PLANTILLA V6'!$D201</f>
        <v>pza</v>
      </c>
      <c r="F91" s="46">
        <f t="shared" ref="F91:V91" ca="1" si="180">IF(OR(F$3="", ISNA(INDEX(INDIRECT(RIGHT(F$2,LEN(F$2)-4)&amp;"!$J:$J"),MATCH($B91,INDIRECT(RIGHT(F$2,LEN(F$2)-4)&amp;"!$B:$B"),0),1)),ISERR(INDEX(INDIRECT(RIGHT(F$2,LEN(F$2)-4)&amp;"!$J:$J"),MATCH($B91,INDIRECT(RIGHT(F$2,LEN(F$2)-4)&amp;"!$B:$B"),0),1))),0,INDEX(INDIRECT(RIGHT(F$2,LEN(F$2)-4)&amp;"!$J:$J"),MATCH($B91,INDIRECT(RIGHT(F$2,LEN(F$2)-4)&amp;"!$B:$B"),0),1))</f>
        <v>0</v>
      </c>
      <c r="G91" s="46">
        <f t="shared" ca="1" si="180"/>
        <v>0</v>
      </c>
      <c r="H91" s="46">
        <f t="shared" ca="1" si="180"/>
        <v>0</v>
      </c>
      <c r="I91" s="46">
        <f t="shared" ca="1" si="180"/>
        <v>0</v>
      </c>
      <c r="J91" s="46">
        <f t="shared" ca="1" si="180"/>
        <v>0</v>
      </c>
      <c r="K91" s="46">
        <f t="shared" ca="1" si="180"/>
        <v>0</v>
      </c>
      <c r="L91" s="46">
        <f t="shared" ca="1" si="180"/>
        <v>0</v>
      </c>
      <c r="M91" s="46">
        <f t="shared" ca="1" si="180"/>
        <v>0</v>
      </c>
      <c r="N91" s="46">
        <f t="shared" ca="1" si="180"/>
        <v>0</v>
      </c>
      <c r="O91" s="46">
        <f t="shared" ca="1" si="180"/>
        <v>0</v>
      </c>
      <c r="P91" s="46">
        <f t="shared" ca="1" si="180"/>
        <v>0</v>
      </c>
      <c r="Q91" s="46">
        <f t="shared" ca="1" si="180"/>
        <v>0</v>
      </c>
      <c r="R91" s="46">
        <f t="shared" ca="1" si="180"/>
        <v>0</v>
      </c>
      <c r="S91" s="46">
        <f t="shared" ca="1" si="180"/>
        <v>0</v>
      </c>
      <c r="T91" s="46">
        <f t="shared" ca="1" si="180"/>
        <v>0</v>
      </c>
      <c r="U91" s="46">
        <f t="shared" ca="1" si="180"/>
        <v>0</v>
      </c>
      <c r="V91" s="46">
        <f t="shared" ca="1" si="180"/>
        <v>0</v>
      </c>
      <c r="W91" s="190">
        <f t="shared" ca="1" si="150"/>
        <v>0</v>
      </c>
      <c r="X91" s="195" t="str">
        <f>'PLANTILLA V6'!$D201</f>
        <v>pza</v>
      </c>
      <c r="Y91" s="53">
        <f t="shared" ref="Y91:AO91" ca="1" si="181">IF(OR(Y$3="",ISNA(INDEX(INDIRECT(RIGHT(Y$2,LEN(Y$2)-4)&amp;"!$J:$J"),MATCH($B91,INDIRECT(RIGHT(Y$2,LEN(Y$2)-4)&amp;"!$B:$B"),0),1)), ISERR(INDEX(INDIRECT(RIGHT(Y$2,LEN(Y$2)-4)&amp;"!$J:$J"),MATCH($B91,INDIRECT(RIGHT(Y$2,LEN(Y$2)-4)&amp;"!$B:$B"),0),1))),0,INDEX(INDIRECT(RIGHT(Y$2,LEN(Y$2)-4)&amp;"!$J:$J"),MATCH($B91,INDIRECT(RIGHT(Y$2,LEN(Y$2)-4)&amp;"!$B:$B"),0),1))</f>
        <v>0</v>
      </c>
      <c r="Z91" s="53">
        <f t="shared" ca="1" si="181"/>
        <v>0</v>
      </c>
      <c r="AA91" s="53">
        <f t="shared" ca="1" si="181"/>
        <v>0</v>
      </c>
      <c r="AB91" s="53">
        <f t="shared" ca="1" si="181"/>
        <v>0</v>
      </c>
      <c r="AC91" s="53">
        <f t="shared" ca="1" si="181"/>
        <v>0</v>
      </c>
      <c r="AD91" s="53">
        <f t="shared" ca="1" si="181"/>
        <v>0</v>
      </c>
      <c r="AE91" s="53">
        <f t="shared" ca="1" si="181"/>
        <v>0</v>
      </c>
      <c r="AF91" s="53">
        <f t="shared" ca="1" si="181"/>
        <v>0</v>
      </c>
      <c r="AG91" s="53">
        <f t="shared" ca="1" si="181"/>
        <v>0</v>
      </c>
      <c r="AH91" s="53">
        <f t="shared" ca="1" si="181"/>
        <v>0</v>
      </c>
      <c r="AI91" s="53">
        <f t="shared" ca="1" si="181"/>
        <v>0</v>
      </c>
      <c r="AJ91" s="53">
        <f t="shared" ca="1" si="181"/>
        <v>0</v>
      </c>
      <c r="AK91" s="53">
        <f t="shared" ca="1" si="181"/>
        <v>0</v>
      </c>
      <c r="AL91" s="53">
        <f t="shared" ca="1" si="181"/>
        <v>0</v>
      </c>
      <c r="AM91" s="53">
        <f t="shared" ca="1" si="181"/>
        <v>0</v>
      </c>
      <c r="AN91" s="53">
        <f t="shared" ca="1" si="181"/>
        <v>0</v>
      </c>
      <c r="AO91" s="53">
        <f t="shared" ca="1" si="181"/>
        <v>0</v>
      </c>
      <c r="AP91" s="66">
        <f ca="1">SUM(D91,W91)</f>
        <v>0</v>
      </c>
      <c r="AQ91" s="44" t="str">
        <f>'PLANTILLA V6'!$D201</f>
        <v>pza</v>
      </c>
    </row>
    <row r="92" spans="1:43" ht="15.75" customHeight="1" x14ac:dyDescent="0.45">
      <c r="A92" s="52" t="str">
        <f>'PLANTILLA V6'!A202</f>
        <v>Co</v>
      </c>
      <c r="B92" s="52" t="str">
        <f>'PLANTILLA V6'!B202</f>
        <v>Paquete de 10 barritas de plastilina de colores</v>
      </c>
      <c r="C92" s="45">
        <f>'PLANTILLA V6'!C202</f>
        <v>1</v>
      </c>
      <c r="D92" s="64">
        <f t="shared" ca="1" si="148"/>
        <v>0</v>
      </c>
      <c r="E92" s="42" t="str">
        <f>'PLANTILLA V6'!$D202</f>
        <v>pza</v>
      </c>
      <c r="F92" s="46">
        <f t="shared" ref="F92:V92" ca="1" si="182">IF(OR(F$3="", ISNA(INDEX(INDIRECT(RIGHT(F$2,LEN(F$2)-4)&amp;"!$J:$J"),MATCH($B92,INDIRECT(RIGHT(F$2,LEN(F$2)-4)&amp;"!$B:$B"),0),1)),ISERR(INDEX(INDIRECT(RIGHT(F$2,LEN(F$2)-4)&amp;"!$J:$J"),MATCH($B92,INDIRECT(RIGHT(F$2,LEN(F$2)-4)&amp;"!$B:$B"),0),1))),0,INDEX(INDIRECT(RIGHT(F$2,LEN(F$2)-4)&amp;"!$J:$J"),MATCH($B92,INDIRECT(RIGHT(F$2,LEN(F$2)-4)&amp;"!$B:$B"),0),1))</f>
        <v>0</v>
      </c>
      <c r="G92" s="46">
        <f t="shared" ca="1" si="182"/>
        <v>0</v>
      </c>
      <c r="H92" s="46">
        <f t="shared" ca="1" si="182"/>
        <v>0</v>
      </c>
      <c r="I92" s="46">
        <f t="shared" ca="1" si="182"/>
        <v>0</v>
      </c>
      <c r="J92" s="46">
        <f t="shared" ca="1" si="182"/>
        <v>0</v>
      </c>
      <c r="K92" s="46">
        <f t="shared" ca="1" si="182"/>
        <v>0</v>
      </c>
      <c r="L92" s="46">
        <f t="shared" ca="1" si="182"/>
        <v>0</v>
      </c>
      <c r="M92" s="46">
        <f t="shared" ca="1" si="182"/>
        <v>0</v>
      </c>
      <c r="N92" s="46">
        <f t="shared" ca="1" si="182"/>
        <v>0</v>
      </c>
      <c r="O92" s="46">
        <f t="shared" ca="1" si="182"/>
        <v>0</v>
      </c>
      <c r="P92" s="46">
        <f t="shared" ca="1" si="182"/>
        <v>0</v>
      </c>
      <c r="Q92" s="46">
        <f t="shared" ca="1" si="182"/>
        <v>0</v>
      </c>
      <c r="R92" s="46">
        <f t="shared" ca="1" si="182"/>
        <v>0</v>
      </c>
      <c r="S92" s="46">
        <f t="shared" ca="1" si="182"/>
        <v>0</v>
      </c>
      <c r="T92" s="46">
        <f t="shared" ca="1" si="182"/>
        <v>0</v>
      </c>
      <c r="U92" s="46">
        <f t="shared" ca="1" si="182"/>
        <v>0</v>
      </c>
      <c r="V92" s="46">
        <f t="shared" ca="1" si="182"/>
        <v>0</v>
      </c>
      <c r="W92" s="190">
        <f t="shared" ca="1" si="150"/>
        <v>0</v>
      </c>
      <c r="X92" s="195" t="str">
        <f>'PLANTILLA V6'!$D202</f>
        <v>pza</v>
      </c>
      <c r="Y92" s="53">
        <f t="shared" ref="Y92:AO92" ca="1" si="183">IF(OR(Y$3="",ISNA(INDEX(INDIRECT(RIGHT(Y$2,LEN(Y$2)-4)&amp;"!$J:$J"),MATCH($B92,INDIRECT(RIGHT(Y$2,LEN(Y$2)-4)&amp;"!$B:$B"),0),1)), ISERR(INDEX(INDIRECT(RIGHT(Y$2,LEN(Y$2)-4)&amp;"!$J:$J"),MATCH($B92,INDIRECT(RIGHT(Y$2,LEN(Y$2)-4)&amp;"!$B:$B"),0),1))),0,INDEX(INDIRECT(RIGHT(Y$2,LEN(Y$2)-4)&amp;"!$J:$J"),MATCH($B92,INDIRECT(RIGHT(Y$2,LEN(Y$2)-4)&amp;"!$B:$B"),0),1))</f>
        <v>0</v>
      </c>
      <c r="Z92" s="53">
        <f t="shared" ca="1" si="183"/>
        <v>0</v>
      </c>
      <c r="AA92" s="53">
        <f t="shared" ca="1" si="183"/>
        <v>0</v>
      </c>
      <c r="AB92" s="53">
        <f t="shared" ca="1" si="183"/>
        <v>0</v>
      </c>
      <c r="AC92" s="53">
        <f t="shared" ca="1" si="183"/>
        <v>0</v>
      </c>
      <c r="AD92" s="53">
        <f t="shared" ca="1" si="183"/>
        <v>0</v>
      </c>
      <c r="AE92" s="53">
        <f t="shared" ca="1" si="183"/>
        <v>0</v>
      </c>
      <c r="AF92" s="53">
        <f t="shared" ca="1" si="183"/>
        <v>0</v>
      </c>
      <c r="AG92" s="53">
        <f t="shared" ca="1" si="183"/>
        <v>0</v>
      </c>
      <c r="AH92" s="53">
        <f t="shared" ca="1" si="183"/>
        <v>0</v>
      </c>
      <c r="AI92" s="53">
        <f t="shared" ca="1" si="183"/>
        <v>0</v>
      </c>
      <c r="AJ92" s="53">
        <f t="shared" ca="1" si="183"/>
        <v>0</v>
      </c>
      <c r="AK92" s="53">
        <f t="shared" ca="1" si="183"/>
        <v>0</v>
      </c>
      <c r="AL92" s="53">
        <f t="shared" ca="1" si="183"/>
        <v>0</v>
      </c>
      <c r="AM92" s="53">
        <f t="shared" ca="1" si="183"/>
        <v>0</v>
      </c>
      <c r="AN92" s="53">
        <f t="shared" ca="1" si="183"/>
        <v>0</v>
      </c>
      <c r="AO92" s="53">
        <f t="shared" ca="1" si="183"/>
        <v>0</v>
      </c>
      <c r="AP92" s="65">
        <f ca="1">SUM(D92,W92)</f>
        <v>0</v>
      </c>
      <c r="AQ92" s="48" t="str">
        <f>'PLANTILLA V6'!$D202</f>
        <v>pza</v>
      </c>
    </row>
    <row r="93" spans="1:43" ht="15.75" customHeight="1" x14ac:dyDescent="0.45">
      <c r="A93" s="55" t="str">
        <f>'PLANTILLA V6'!A203</f>
        <v>Co</v>
      </c>
      <c r="B93" s="55" t="str">
        <f>'PLANTILLA V6'!B203</f>
        <v>Fomi moldeable</v>
      </c>
      <c r="C93" s="49">
        <f>'PLANTILLA V6'!C203</f>
        <v>1</v>
      </c>
      <c r="D93" s="64">
        <f t="shared" ca="1" si="148"/>
        <v>0</v>
      </c>
      <c r="E93" s="42" t="str">
        <f>'PLANTILLA V6'!$D203</f>
        <v>bolsa</v>
      </c>
      <c r="F93" s="46">
        <f t="shared" ref="F93:V93" ca="1" si="184">IF(OR(F$3="", ISNA(INDEX(INDIRECT(RIGHT(F$2,LEN(F$2)-4)&amp;"!$J:$J"),MATCH($B93,INDIRECT(RIGHT(F$2,LEN(F$2)-4)&amp;"!$B:$B"),0),1)),ISERR(INDEX(INDIRECT(RIGHT(F$2,LEN(F$2)-4)&amp;"!$J:$J"),MATCH($B93,INDIRECT(RIGHT(F$2,LEN(F$2)-4)&amp;"!$B:$B"),0),1))),0,INDEX(INDIRECT(RIGHT(F$2,LEN(F$2)-4)&amp;"!$J:$J"),MATCH($B93,INDIRECT(RIGHT(F$2,LEN(F$2)-4)&amp;"!$B:$B"),0),1))</f>
        <v>0</v>
      </c>
      <c r="G93" s="46">
        <f t="shared" ca="1" si="184"/>
        <v>0</v>
      </c>
      <c r="H93" s="46">
        <f t="shared" ca="1" si="184"/>
        <v>0</v>
      </c>
      <c r="I93" s="46">
        <f t="shared" ca="1" si="184"/>
        <v>0</v>
      </c>
      <c r="J93" s="46">
        <f t="shared" ca="1" si="184"/>
        <v>0</v>
      </c>
      <c r="K93" s="46">
        <f t="shared" ca="1" si="184"/>
        <v>0</v>
      </c>
      <c r="L93" s="46">
        <f t="shared" ca="1" si="184"/>
        <v>0</v>
      </c>
      <c r="M93" s="46">
        <f t="shared" ca="1" si="184"/>
        <v>0</v>
      </c>
      <c r="N93" s="46">
        <f t="shared" ca="1" si="184"/>
        <v>0</v>
      </c>
      <c r="O93" s="46">
        <f t="shared" ca="1" si="184"/>
        <v>0</v>
      </c>
      <c r="P93" s="46">
        <f t="shared" ca="1" si="184"/>
        <v>0</v>
      </c>
      <c r="Q93" s="46">
        <f t="shared" ca="1" si="184"/>
        <v>0</v>
      </c>
      <c r="R93" s="46">
        <f t="shared" ca="1" si="184"/>
        <v>0</v>
      </c>
      <c r="S93" s="46">
        <f t="shared" ca="1" si="184"/>
        <v>0</v>
      </c>
      <c r="T93" s="46">
        <f t="shared" ca="1" si="184"/>
        <v>0</v>
      </c>
      <c r="U93" s="46">
        <f t="shared" ca="1" si="184"/>
        <v>0</v>
      </c>
      <c r="V93" s="46">
        <f t="shared" ca="1" si="184"/>
        <v>0</v>
      </c>
      <c r="W93" s="190">
        <f t="shared" ca="1" si="150"/>
        <v>0</v>
      </c>
      <c r="X93" s="195" t="str">
        <f>'PLANTILLA V6'!$D203</f>
        <v>bolsa</v>
      </c>
      <c r="Y93" s="53">
        <f t="shared" ref="Y93:AO93" ca="1" si="185">IF(OR(Y$3="",ISNA(INDEX(INDIRECT(RIGHT(Y$2,LEN(Y$2)-4)&amp;"!$J:$J"),MATCH($B93,INDIRECT(RIGHT(Y$2,LEN(Y$2)-4)&amp;"!$B:$B"),0),1)), ISERR(INDEX(INDIRECT(RIGHT(Y$2,LEN(Y$2)-4)&amp;"!$J:$J"),MATCH($B93,INDIRECT(RIGHT(Y$2,LEN(Y$2)-4)&amp;"!$B:$B"),0),1))),0,INDEX(INDIRECT(RIGHT(Y$2,LEN(Y$2)-4)&amp;"!$J:$J"),MATCH($B93,INDIRECT(RIGHT(Y$2,LEN(Y$2)-4)&amp;"!$B:$B"),0),1))</f>
        <v>0</v>
      </c>
      <c r="Z93" s="53">
        <f t="shared" ca="1" si="185"/>
        <v>0</v>
      </c>
      <c r="AA93" s="53">
        <f t="shared" ca="1" si="185"/>
        <v>0</v>
      </c>
      <c r="AB93" s="53">
        <f t="shared" ca="1" si="185"/>
        <v>0</v>
      </c>
      <c r="AC93" s="53">
        <f t="shared" ca="1" si="185"/>
        <v>0</v>
      </c>
      <c r="AD93" s="53">
        <f t="shared" ca="1" si="185"/>
        <v>0</v>
      </c>
      <c r="AE93" s="53">
        <f t="shared" ca="1" si="185"/>
        <v>0</v>
      </c>
      <c r="AF93" s="53">
        <f t="shared" ca="1" si="185"/>
        <v>0</v>
      </c>
      <c r="AG93" s="53">
        <f t="shared" ca="1" si="185"/>
        <v>0</v>
      </c>
      <c r="AH93" s="53">
        <f t="shared" ca="1" si="185"/>
        <v>0</v>
      </c>
      <c r="AI93" s="53">
        <f t="shared" ca="1" si="185"/>
        <v>0</v>
      </c>
      <c r="AJ93" s="53">
        <f t="shared" ca="1" si="185"/>
        <v>0</v>
      </c>
      <c r="AK93" s="53">
        <f t="shared" ca="1" si="185"/>
        <v>0</v>
      </c>
      <c r="AL93" s="53">
        <f t="shared" ca="1" si="185"/>
        <v>0</v>
      </c>
      <c r="AM93" s="53">
        <f t="shared" ca="1" si="185"/>
        <v>0</v>
      </c>
      <c r="AN93" s="53">
        <f t="shared" ca="1" si="185"/>
        <v>0</v>
      </c>
      <c r="AO93" s="53">
        <f t="shared" ca="1" si="185"/>
        <v>0</v>
      </c>
      <c r="AP93" s="66">
        <f ca="1">SUM(D93,W93)</f>
        <v>0</v>
      </c>
      <c r="AQ93" s="44" t="str">
        <f>'PLANTILLA V6'!$D203</f>
        <v>bolsa</v>
      </c>
    </row>
    <row r="94" spans="1:43" ht="15.75" customHeight="1" x14ac:dyDescent="0.45">
      <c r="A94" s="52" t="str">
        <f>'PLANTILLA V6'!A204</f>
        <v>Co</v>
      </c>
      <c r="B94" s="52" t="str">
        <f>'PLANTILLA V6'!B204</f>
        <v>Pasta para modelar</v>
      </c>
      <c r="C94" s="45">
        <f>'PLANTILLA V6'!C204</f>
        <v>1</v>
      </c>
      <c r="D94" s="64">
        <f t="shared" ca="1" si="148"/>
        <v>0</v>
      </c>
      <c r="E94" s="42" t="str">
        <f>'PLANTILLA V6'!$D204</f>
        <v>pza</v>
      </c>
      <c r="F94" s="46">
        <f t="shared" ref="F94:V94" ca="1" si="186">IF(OR(F$3="", ISNA(INDEX(INDIRECT(RIGHT(F$2,LEN(F$2)-4)&amp;"!$J:$J"),MATCH($B94,INDIRECT(RIGHT(F$2,LEN(F$2)-4)&amp;"!$B:$B"),0),1)),ISERR(INDEX(INDIRECT(RIGHT(F$2,LEN(F$2)-4)&amp;"!$J:$J"),MATCH($B94,INDIRECT(RIGHT(F$2,LEN(F$2)-4)&amp;"!$B:$B"),0),1))),0,INDEX(INDIRECT(RIGHT(F$2,LEN(F$2)-4)&amp;"!$J:$J"),MATCH($B94,INDIRECT(RIGHT(F$2,LEN(F$2)-4)&amp;"!$B:$B"),0),1))</f>
        <v>0</v>
      </c>
      <c r="G94" s="46">
        <f t="shared" ca="1" si="186"/>
        <v>0</v>
      </c>
      <c r="H94" s="46">
        <f t="shared" ca="1" si="186"/>
        <v>0</v>
      </c>
      <c r="I94" s="46">
        <f t="shared" ca="1" si="186"/>
        <v>0</v>
      </c>
      <c r="J94" s="46">
        <f t="shared" ca="1" si="186"/>
        <v>0</v>
      </c>
      <c r="K94" s="46">
        <f t="shared" ca="1" si="186"/>
        <v>0</v>
      </c>
      <c r="L94" s="46">
        <f t="shared" ca="1" si="186"/>
        <v>0</v>
      </c>
      <c r="M94" s="46">
        <f t="shared" ca="1" si="186"/>
        <v>0</v>
      </c>
      <c r="N94" s="46">
        <f t="shared" ca="1" si="186"/>
        <v>0</v>
      </c>
      <c r="O94" s="46">
        <f t="shared" ca="1" si="186"/>
        <v>0</v>
      </c>
      <c r="P94" s="46">
        <f t="shared" ca="1" si="186"/>
        <v>0</v>
      </c>
      <c r="Q94" s="46">
        <f t="shared" ca="1" si="186"/>
        <v>0</v>
      </c>
      <c r="R94" s="46">
        <f t="shared" ca="1" si="186"/>
        <v>0</v>
      </c>
      <c r="S94" s="46">
        <f t="shared" ca="1" si="186"/>
        <v>0</v>
      </c>
      <c r="T94" s="46">
        <f t="shared" ca="1" si="186"/>
        <v>0</v>
      </c>
      <c r="U94" s="46">
        <f t="shared" ca="1" si="186"/>
        <v>0</v>
      </c>
      <c r="V94" s="46">
        <f t="shared" ca="1" si="186"/>
        <v>0</v>
      </c>
      <c r="W94" s="190">
        <f t="shared" ca="1" si="150"/>
        <v>0</v>
      </c>
      <c r="X94" s="195" t="str">
        <f>'PLANTILLA V6'!$D204</f>
        <v>pza</v>
      </c>
      <c r="Y94" s="53">
        <f t="shared" ref="Y94:AO94" ca="1" si="187">IF(OR(Y$3="",ISNA(INDEX(INDIRECT(RIGHT(Y$2,LEN(Y$2)-4)&amp;"!$J:$J"),MATCH($B94,INDIRECT(RIGHT(Y$2,LEN(Y$2)-4)&amp;"!$B:$B"),0),1)), ISERR(INDEX(INDIRECT(RIGHT(Y$2,LEN(Y$2)-4)&amp;"!$J:$J"),MATCH($B94,INDIRECT(RIGHT(Y$2,LEN(Y$2)-4)&amp;"!$B:$B"),0),1))),0,INDEX(INDIRECT(RIGHT(Y$2,LEN(Y$2)-4)&amp;"!$J:$J"),MATCH($B94,INDIRECT(RIGHT(Y$2,LEN(Y$2)-4)&amp;"!$B:$B"),0),1))</f>
        <v>0</v>
      </c>
      <c r="Z94" s="53">
        <f t="shared" ca="1" si="187"/>
        <v>0</v>
      </c>
      <c r="AA94" s="53">
        <f t="shared" ca="1" si="187"/>
        <v>0</v>
      </c>
      <c r="AB94" s="53">
        <f t="shared" ca="1" si="187"/>
        <v>0</v>
      </c>
      <c r="AC94" s="53">
        <f t="shared" ca="1" si="187"/>
        <v>0</v>
      </c>
      <c r="AD94" s="53">
        <f t="shared" ca="1" si="187"/>
        <v>0</v>
      </c>
      <c r="AE94" s="53">
        <f t="shared" ca="1" si="187"/>
        <v>0</v>
      </c>
      <c r="AF94" s="53">
        <f t="shared" ca="1" si="187"/>
        <v>0</v>
      </c>
      <c r="AG94" s="53">
        <f t="shared" ca="1" si="187"/>
        <v>0</v>
      </c>
      <c r="AH94" s="53">
        <f t="shared" ca="1" si="187"/>
        <v>0</v>
      </c>
      <c r="AI94" s="53">
        <f t="shared" ca="1" si="187"/>
        <v>0</v>
      </c>
      <c r="AJ94" s="53">
        <f t="shared" ca="1" si="187"/>
        <v>0</v>
      </c>
      <c r="AK94" s="53">
        <f t="shared" ca="1" si="187"/>
        <v>0</v>
      </c>
      <c r="AL94" s="53">
        <f t="shared" ca="1" si="187"/>
        <v>0</v>
      </c>
      <c r="AM94" s="53">
        <f t="shared" ca="1" si="187"/>
        <v>0</v>
      </c>
      <c r="AN94" s="53">
        <f t="shared" ca="1" si="187"/>
        <v>0</v>
      </c>
      <c r="AO94" s="53">
        <f t="shared" ca="1" si="187"/>
        <v>0</v>
      </c>
      <c r="AP94" s="65">
        <f ca="1">SUM(D94,W94)</f>
        <v>0</v>
      </c>
      <c r="AQ94" s="48" t="str">
        <f>'PLANTILLA V6'!$D204</f>
        <v>pza</v>
      </c>
    </row>
    <row r="95" spans="1:43" ht="15.75" customHeight="1" x14ac:dyDescent="0.45">
      <c r="A95" s="55" t="str">
        <f>'PLANTILLA V6'!A205</f>
        <v>Co</v>
      </c>
      <c r="B95" s="55" t="str">
        <f>'PLANTILLA V6'!B205</f>
        <v>Silicón frío (bote de 250 ml)</v>
      </c>
      <c r="C95" s="49">
        <f>'PLANTILLA V6'!C205</f>
        <v>1</v>
      </c>
      <c r="D95" s="64">
        <f t="shared" ca="1" si="148"/>
        <v>0</v>
      </c>
      <c r="E95" s="42" t="str">
        <f>'PLANTILLA V6'!$D205</f>
        <v>pza</v>
      </c>
      <c r="F95" s="46">
        <f t="shared" ref="F95:V95" ca="1" si="188">IF(OR(F$3="", ISNA(INDEX(INDIRECT(RIGHT(F$2,LEN(F$2)-4)&amp;"!$J:$J"),MATCH($B95,INDIRECT(RIGHT(F$2,LEN(F$2)-4)&amp;"!$B:$B"),0),1)),ISERR(INDEX(INDIRECT(RIGHT(F$2,LEN(F$2)-4)&amp;"!$J:$J"),MATCH($B95,INDIRECT(RIGHT(F$2,LEN(F$2)-4)&amp;"!$B:$B"),0),1))),0,INDEX(INDIRECT(RIGHT(F$2,LEN(F$2)-4)&amp;"!$J:$J"),MATCH($B95,INDIRECT(RIGHT(F$2,LEN(F$2)-4)&amp;"!$B:$B"),0),1))</f>
        <v>0</v>
      </c>
      <c r="G95" s="46">
        <f t="shared" ca="1" si="188"/>
        <v>0</v>
      </c>
      <c r="H95" s="46">
        <f t="shared" ca="1" si="188"/>
        <v>0</v>
      </c>
      <c r="I95" s="46">
        <f t="shared" ca="1" si="188"/>
        <v>0</v>
      </c>
      <c r="J95" s="46">
        <f t="shared" ca="1" si="188"/>
        <v>0</v>
      </c>
      <c r="K95" s="46">
        <f t="shared" ca="1" si="188"/>
        <v>0</v>
      </c>
      <c r="L95" s="46">
        <f t="shared" ca="1" si="188"/>
        <v>0</v>
      </c>
      <c r="M95" s="46">
        <f t="shared" ca="1" si="188"/>
        <v>0</v>
      </c>
      <c r="N95" s="46">
        <f t="shared" ca="1" si="188"/>
        <v>0</v>
      </c>
      <c r="O95" s="46">
        <f t="shared" ca="1" si="188"/>
        <v>0</v>
      </c>
      <c r="P95" s="46">
        <f t="shared" ca="1" si="188"/>
        <v>0</v>
      </c>
      <c r="Q95" s="46">
        <f t="shared" ca="1" si="188"/>
        <v>0</v>
      </c>
      <c r="R95" s="46">
        <f t="shared" ca="1" si="188"/>
        <v>0</v>
      </c>
      <c r="S95" s="46">
        <f t="shared" ca="1" si="188"/>
        <v>0</v>
      </c>
      <c r="T95" s="46">
        <f t="shared" ca="1" si="188"/>
        <v>0</v>
      </c>
      <c r="U95" s="46">
        <f t="shared" ca="1" si="188"/>
        <v>0</v>
      </c>
      <c r="V95" s="46">
        <f t="shared" ca="1" si="188"/>
        <v>0</v>
      </c>
      <c r="W95" s="190">
        <f t="shared" ca="1" si="150"/>
        <v>0</v>
      </c>
      <c r="X95" s="195" t="str">
        <f>'PLANTILLA V6'!$D205</f>
        <v>pza</v>
      </c>
      <c r="Y95" s="53">
        <f t="shared" ref="Y95:AO95" ca="1" si="189">IF(OR(Y$3="",ISNA(INDEX(INDIRECT(RIGHT(Y$2,LEN(Y$2)-4)&amp;"!$J:$J"),MATCH($B95,INDIRECT(RIGHT(Y$2,LEN(Y$2)-4)&amp;"!$B:$B"),0),1)), ISERR(INDEX(INDIRECT(RIGHT(Y$2,LEN(Y$2)-4)&amp;"!$J:$J"),MATCH($B95,INDIRECT(RIGHT(Y$2,LEN(Y$2)-4)&amp;"!$B:$B"),0),1))),0,INDEX(INDIRECT(RIGHT(Y$2,LEN(Y$2)-4)&amp;"!$J:$J"),MATCH($B95,INDIRECT(RIGHT(Y$2,LEN(Y$2)-4)&amp;"!$B:$B"),0),1))</f>
        <v>0</v>
      </c>
      <c r="Z95" s="53">
        <f t="shared" ca="1" si="189"/>
        <v>0</v>
      </c>
      <c r="AA95" s="53">
        <f t="shared" ca="1" si="189"/>
        <v>0</v>
      </c>
      <c r="AB95" s="53">
        <f t="shared" ca="1" si="189"/>
        <v>0</v>
      </c>
      <c r="AC95" s="53">
        <f t="shared" ca="1" si="189"/>
        <v>0</v>
      </c>
      <c r="AD95" s="53">
        <f t="shared" ca="1" si="189"/>
        <v>0</v>
      </c>
      <c r="AE95" s="53">
        <f t="shared" ca="1" si="189"/>
        <v>0</v>
      </c>
      <c r="AF95" s="53">
        <f t="shared" ca="1" si="189"/>
        <v>0</v>
      </c>
      <c r="AG95" s="53">
        <f t="shared" ca="1" si="189"/>
        <v>0</v>
      </c>
      <c r="AH95" s="53">
        <f t="shared" ca="1" si="189"/>
        <v>0</v>
      </c>
      <c r="AI95" s="53">
        <f t="shared" ca="1" si="189"/>
        <v>0</v>
      </c>
      <c r="AJ95" s="53">
        <f t="shared" ca="1" si="189"/>
        <v>0</v>
      </c>
      <c r="AK95" s="53">
        <f t="shared" ca="1" si="189"/>
        <v>0</v>
      </c>
      <c r="AL95" s="53">
        <f t="shared" ca="1" si="189"/>
        <v>0</v>
      </c>
      <c r="AM95" s="53">
        <f t="shared" ca="1" si="189"/>
        <v>0</v>
      </c>
      <c r="AN95" s="53">
        <f t="shared" ca="1" si="189"/>
        <v>0</v>
      </c>
      <c r="AO95" s="53">
        <f t="shared" ca="1" si="189"/>
        <v>0</v>
      </c>
      <c r="AP95" s="66">
        <f ca="1">SUM(D95,W95)</f>
        <v>0</v>
      </c>
      <c r="AQ95" s="44" t="str">
        <f>'PLANTILLA V6'!$D205</f>
        <v>pza</v>
      </c>
    </row>
    <row r="96" spans="1:43" ht="15.75" customHeight="1" x14ac:dyDescent="0.45">
      <c r="A96" s="52" t="str">
        <f>'PLANTILLA V6'!A206</f>
        <v>Co</v>
      </c>
      <c r="B96" s="52" t="str">
        <f>'PLANTILLA V6'!B206</f>
        <v>Barra de silicón (tubito del diámetro de la pistola de silicón)</v>
      </c>
      <c r="C96" s="45">
        <f>'PLANTILLA V6'!C206</f>
        <v>1</v>
      </c>
      <c r="D96" s="64">
        <f t="shared" ca="1" si="148"/>
        <v>0</v>
      </c>
      <c r="E96" s="42" t="str">
        <f>'PLANTILLA V6'!$D206</f>
        <v>pza</v>
      </c>
      <c r="F96" s="46">
        <f t="shared" ref="F96:V96" ca="1" si="190">IF(OR(F$3="", ISNA(INDEX(INDIRECT(RIGHT(F$2,LEN(F$2)-4)&amp;"!$J:$J"),MATCH($B96,INDIRECT(RIGHT(F$2,LEN(F$2)-4)&amp;"!$B:$B"),0),1)),ISERR(INDEX(INDIRECT(RIGHT(F$2,LEN(F$2)-4)&amp;"!$J:$J"),MATCH($B96,INDIRECT(RIGHT(F$2,LEN(F$2)-4)&amp;"!$B:$B"),0),1))),0,INDEX(INDIRECT(RIGHT(F$2,LEN(F$2)-4)&amp;"!$J:$J"),MATCH($B96,INDIRECT(RIGHT(F$2,LEN(F$2)-4)&amp;"!$B:$B"),0),1))</f>
        <v>0</v>
      </c>
      <c r="G96" s="46">
        <f t="shared" ca="1" si="190"/>
        <v>0</v>
      </c>
      <c r="H96" s="46">
        <f t="shared" ca="1" si="190"/>
        <v>0</v>
      </c>
      <c r="I96" s="46">
        <f t="shared" ca="1" si="190"/>
        <v>0</v>
      </c>
      <c r="J96" s="46">
        <f t="shared" ca="1" si="190"/>
        <v>0</v>
      </c>
      <c r="K96" s="46">
        <f t="shared" ca="1" si="190"/>
        <v>0</v>
      </c>
      <c r="L96" s="46">
        <f t="shared" ca="1" si="190"/>
        <v>0</v>
      </c>
      <c r="M96" s="46">
        <f t="shared" ca="1" si="190"/>
        <v>0</v>
      </c>
      <c r="N96" s="46">
        <f t="shared" ca="1" si="190"/>
        <v>0</v>
      </c>
      <c r="O96" s="46">
        <f t="shared" ca="1" si="190"/>
        <v>0</v>
      </c>
      <c r="P96" s="46">
        <f t="shared" ca="1" si="190"/>
        <v>0</v>
      </c>
      <c r="Q96" s="46">
        <f t="shared" ca="1" si="190"/>
        <v>0</v>
      </c>
      <c r="R96" s="46">
        <f t="shared" ca="1" si="190"/>
        <v>0</v>
      </c>
      <c r="S96" s="46">
        <f t="shared" ca="1" si="190"/>
        <v>0</v>
      </c>
      <c r="T96" s="46">
        <f t="shared" ca="1" si="190"/>
        <v>0</v>
      </c>
      <c r="U96" s="46">
        <f t="shared" ca="1" si="190"/>
        <v>0</v>
      </c>
      <c r="V96" s="46">
        <f t="shared" ca="1" si="190"/>
        <v>0</v>
      </c>
      <c r="W96" s="190">
        <f t="shared" ca="1" si="150"/>
        <v>0</v>
      </c>
      <c r="X96" s="195" t="str">
        <f>'PLANTILLA V6'!$D206</f>
        <v>pza</v>
      </c>
      <c r="Y96" s="53">
        <f t="shared" ref="Y96:AO96" ca="1" si="191">IF(OR(Y$3="",ISNA(INDEX(INDIRECT(RIGHT(Y$2,LEN(Y$2)-4)&amp;"!$J:$J"),MATCH($B96,INDIRECT(RIGHT(Y$2,LEN(Y$2)-4)&amp;"!$B:$B"),0),1)), ISERR(INDEX(INDIRECT(RIGHT(Y$2,LEN(Y$2)-4)&amp;"!$J:$J"),MATCH($B96,INDIRECT(RIGHT(Y$2,LEN(Y$2)-4)&amp;"!$B:$B"),0),1))),0,INDEX(INDIRECT(RIGHT(Y$2,LEN(Y$2)-4)&amp;"!$J:$J"),MATCH($B96,INDIRECT(RIGHT(Y$2,LEN(Y$2)-4)&amp;"!$B:$B"),0),1))</f>
        <v>0</v>
      </c>
      <c r="Z96" s="53">
        <f t="shared" ca="1" si="191"/>
        <v>0</v>
      </c>
      <c r="AA96" s="53">
        <f t="shared" ca="1" si="191"/>
        <v>0</v>
      </c>
      <c r="AB96" s="53">
        <f t="shared" ca="1" si="191"/>
        <v>0</v>
      </c>
      <c r="AC96" s="53">
        <f t="shared" ca="1" si="191"/>
        <v>0</v>
      </c>
      <c r="AD96" s="53">
        <f t="shared" ca="1" si="191"/>
        <v>0</v>
      </c>
      <c r="AE96" s="53">
        <f t="shared" ca="1" si="191"/>
        <v>0</v>
      </c>
      <c r="AF96" s="53">
        <f t="shared" ca="1" si="191"/>
        <v>0</v>
      </c>
      <c r="AG96" s="53">
        <f t="shared" ca="1" si="191"/>
        <v>0</v>
      </c>
      <c r="AH96" s="53">
        <f t="shared" ca="1" si="191"/>
        <v>0</v>
      </c>
      <c r="AI96" s="53">
        <f t="shared" ca="1" si="191"/>
        <v>0</v>
      </c>
      <c r="AJ96" s="53">
        <f t="shared" ca="1" si="191"/>
        <v>0</v>
      </c>
      <c r="AK96" s="53">
        <f t="shared" ca="1" si="191"/>
        <v>0</v>
      </c>
      <c r="AL96" s="53">
        <f t="shared" ca="1" si="191"/>
        <v>0</v>
      </c>
      <c r="AM96" s="53">
        <f t="shared" ca="1" si="191"/>
        <v>0</v>
      </c>
      <c r="AN96" s="53">
        <f t="shared" ca="1" si="191"/>
        <v>0</v>
      </c>
      <c r="AO96" s="53">
        <f t="shared" ca="1" si="191"/>
        <v>0</v>
      </c>
      <c r="AP96" s="65">
        <f ca="1">SUM(D96,W96)</f>
        <v>0</v>
      </c>
      <c r="AQ96" s="48" t="str">
        <f>'PLANTILLA V6'!$D206</f>
        <v>pza</v>
      </c>
    </row>
    <row r="97" spans="1:43" ht="15.75" customHeight="1" x14ac:dyDescent="0.45">
      <c r="A97" s="55" t="str">
        <f>'PLANTILLA V6'!A207</f>
        <v>Co</v>
      </c>
      <c r="B97" s="55" t="str">
        <f>'PLANTILLA V6'!B207</f>
        <v>Pegamento blanco (Resistol) bote de 250 ml</v>
      </c>
      <c r="C97" s="49">
        <f>'PLANTILLA V6'!C207</f>
        <v>1</v>
      </c>
      <c r="D97" s="64">
        <f t="shared" ca="1" si="148"/>
        <v>0</v>
      </c>
      <c r="E97" s="42" t="str">
        <f>'PLANTILLA V6'!$D207</f>
        <v>pza</v>
      </c>
      <c r="F97" s="46">
        <f t="shared" ref="F97:V97" ca="1" si="192">IF(OR(F$3="", ISNA(INDEX(INDIRECT(RIGHT(F$2,LEN(F$2)-4)&amp;"!$J:$J"),MATCH($B97,INDIRECT(RIGHT(F$2,LEN(F$2)-4)&amp;"!$B:$B"),0),1)),ISERR(INDEX(INDIRECT(RIGHT(F$2,LEN(F$2)-4)&amp;"!$J:$J"),MATCH($B97,INDIRECT(RIGHT(F$2,LEN(F$2)-4)&amp;"!$B:$B"),0),1))),0,INDEX(INDIRECT(RIGHT(F$2,LEN(F$2)-4)&amp;"!$J:$J"),MATCH($B97,INDIRECT(RIGHT(F$2,LEN(F$2)-4)&amp;"!$B:$B"),0),1))</f>
        <v>0</v>
      </c>
      <c r="G97" s="46">
        <f t="shared" ca="1" si="192"/>
        <v>0</v>
      </c>
      <c r="H97" s="46">
        <f t="shared" ca="1" si="192"/>
        <v>0</v>
      </c>
      <c r="I97" s="46">
        <f t="shared" ca="1" si="192"/>
        <v>0</v>
      </c>
      <c r="J97" s="46">
        <f t="shared" ca="1" si="192"/>
        <v>0</v>
      </c>
      <c r="K97" s="46">
        <f t="shared" ca="1" si="192"/>
        <v>0</v>
      </c>
      <c r="L97" s="46">
        <f t="shared" ca="1" si="192"/>
        <v>0</v>
      </c>
      <c r="M97" s="46">
        <f t="shared" ca="1" si="192"/>
        <v>0</v>
      </c>
      <c r="N97" s="46">
        <f t="shared" ca="1" si="192"/>
        <v>0</v>
      </c>
      <c r="O97" s="46">
        <f t="shared" ca="1" si="192"/>
        <v>0</v>
      </c>
      <c r="P97" s="46">
        <f t="shared" ca="1" si="192"/>
        <v>0</v>
      </c>
      <c r="Q97" s="46">
        <f t="shared" ca="1" si="192"/>
        <v>0</v>
      </c>
      <c r="R97" s="46">
        <f t="shared" ca="1" si="192"/>
        <v>0</v>
      </c>
      <c r="S97" s="46">
        <f t="shared" ca="1" si="192"/>
        <v>0</v>
      </c>
      <c r="T97" s="46">
        <f t="shared" ca="1" si="192"/>
        <v>0</v>
      </c>
      <c r="U97" s="46">
        <f t="shared" ca="1" si="192"/>
        <v>0</v>
      </c>
      <c r="V97" s="46">
        <f t="shared" ca="1" si="192"/>
        <v>0</v>
      </c>
      <c r="W97" s="190">
        <f t="shared" ca="1" si="150"/>
        <v>0</v>
      </c>
      <c r="X97" s="195" t="str">
        <f>'PLANTILLA V6'!$D207</f>
        <v>pza</v>
      </c>
      <c r="Y97" s="53">
        <f t="shared" ref="Y97:AO97" ca="1" si="193">IF(OR(Y$3="",ISNA(INDEX(INDIRECT(RIGHT(Y$2,LEN(Y$2)-4)&amp;"!$J:$J"),MATCH($B97,INDIRECT(RIGHT(Y$2,LEN(Y$2)-4)&amp;"!$B:$B"),0),1)), ISERR(INDEX(INDIRECT(RIGHT(Y$2,LEN(Y$2)-4)&amp;"!$J:$J"),MATCH($B97,INDIRECT(RIGHT(Y$2,LEN(Y$2)-4)&amp;"!$B:$B"),0),1))),0,INDEX(INDIRECT(RIGHT(Y$2,LEN(Y$2)-4)&amp;"!$J:$J"),MATCH($B97,INDIRECT(RIGHT(Y$2,LEN(Y$2)-4)&amp;"!$B:$B"),0),1))</f>
        <v>0</v>
      </c>
      <c r="Z97" s="53">
        <f t="shared" ca="1" si="193"/>
        <v>0</v>
      </c>
      <c r="AA97" s="53">
        <f t="shared" ca="1" si="193"/>
        <v>0</v>
      </c>
      <c r="AB97" s="53">
        <f t="shared" ca="1" si="193"/>
        <v>0</v>
      </c>
      <c r="AC97" s="53">
        <f t="shared" ca="1" si="193"/>
        <v>0</v>
      </c>
      <c r="AD97" s="53">
        <f t="shared" ca="1" si="193"/>
        <v>0</v>
      </c>
      <c r="AE97" s="53">
        <f t="shared" ca="1" si="193"/>
        <v>0</v>
      </c>
      <c r="AF97" s="53">
        <f t="shared" ca="1" si="193"/>
        <v>0</v>
      </c>
      <c r="AG97" s="53">
        <f t="shared" ca="1" si="193"/>
        <v>0</v>
      </c>
      <c r="AH97" s="53">
        <f t="shared" ca="1" si="193"/>
        <v>0</v>
      </c>
      <c r="AI97" s="53">
        <f t="shared" ca="1" si="193"/>
        <v>0</v>
      </c>
      <c r="AJ97" s="53">
        <f t="shared" ca="1" si="193"/>
        <v>0</v>
      </c>
      <c r="AK97" s="53">
        <f t="shared" ca="1" si="193"/>
        <v>0</v>
      </c>
      <c r="AL97" s="53">
        <f t="shared" ca="1" si="193"/>
        <v>0</v>
      </c>
      <c r="AM97" s="53">
        <f t="shared" ca="1" si="193"/>
        <v>0</v>
      </c>
      <c r="AN97" s="53">
        <f t="shared" ca="1" si="193"/>
        <v>0</v>
      </c>
      <c r="AO97" s="53">
        <f t="shared" ca="1" si="193"/>
        <v>0</v>
      </c>
      <c r="AP97" s="66">
        <f ca="1">SUM(D97,W97)</f>
        <v>0</v>
      </c>
      <c r="AQ97" s="44" t="str">
        <f>'PLANTILLA V6'!$D207</f>
        <v>pza</v>
      </c>
    </row>
    <row r="98" spans="1:43" ht="15.75" customHeight="1" x14ac:dyDescent="0.45">
      <c r="A98" s="52" t="str">
        <f>'PLANTILLA V6'!A208</f>
        <v>Co</v>
      </c>
      <c r="B98" s="52" t="str">
        <f>'PLANTILLA V6'!B208</f>
        <v>Cinta adhesiva (masking tape 110 o cinta azul de pintor) 12 mm ancho x 50 m o similar</v>
      </c>
      <c r="C98" s="45">
        <f>'PLANTILLA V6'!C208</f>
        <v>1</v>
      </c>
      <c r="D98" s="64">
        <f t="shared" ca="1" si="148"/>
        <v>0</v>
      </c>
      <c r="E98" s="42" t="str">
        <f>'PLANTILLA V6'!$D208</f>
        <v>pza</v>
      </c>
      <c r="F98" s="46">
        <f t="shared" ref="F98:V98" ca="1" si="194">IF(OR(F$3="", ISNA(INDEX(INDIRECT(RIGHT(F$2,LEN(F$2)-4)&amp;"!$J:$J"),MATCH($B98,INDIRECT(RIGHT(F$2,LEN(F$2)-4)&amp;"!$B:$B"),0),1)),ISERR(INDEX(INDIRECT(RIGHT(F$2,LEN(F$2)-4)&amp;"!$J:$J"),MATCH($B98,INDIRECT(RIGHT(F$2,LEN(F$2)-4)&amp;"!$B:$B"),0),1))),0,INDEX(INDIRECT(RIGHT(F$2,LEN(F$2)-4)&amp;"!$J:$J"),MATCH($B98,INDIRECT(RIGHT(F$2,LEN(F$2)-4)&amp;"!$B:$B"),0),1))</f>
        <v>0</v>
      </c>
      <c r="G98" s="46">
        <f t="shared" ca="1" si="194"/>
        <v>0</v>
      </c>
      <c r="H98" s="46">
        <f t="shared" ca="1" si="194"/>
        <v>0</v>
      </c>
      <c r="I98" s="46">
        <f t="shared" ca="1" si="194"/>
        <v>0</v>
      </c>
      <c r="J98" s="46">
        <f t="shared" ca="1" si="194"/>
        <v>0</v>
      </c>
      <c r="K98" s="46">
        <f t="shared" ca="1" si="194"/>
        <v>0</v>
      </c>
      <c r="L98" s="46">
        <f t="shared" ca="1" si="194"/>
        <v>0</v>
      </c>
      <c r="M98" s="46">
        <f t="shared" ca="1" si="194"/>
        <v>0</v>
      </c>
      <c r="N98" s="46">
        <f t="shared" ca="1" si="194"/>
        <v>0</v>
      </c>
      <c r="O98" s="46">
        <f t="shared" ca="1" si="194"/>
        <v>0</v>
      </c>
      <c r="P98" s="46">
        <f t="shared" ca="1" si="194"/>
        <v>0</v>
      </c>
      <c r="Q98" s="46">
        <f t="shared" ca="1" si="194"/>
        <v>0</v>
      </c>
      <c r="R98" s="46">
        <f t="shared" ca="1" si="194"/>
        <v>0</v>
      </c>
      <c r="S98" s="46">
        <f t="shared" ca="1" si="194"/>
        <v>0</v>
      </c>
      <c r="T98" s="46">
        <f t="shared" ca="1" si="194"/>
        <v>0</v>
      </c>
      <c r="U98" s="46">
        <f t="shared" ca="1" si="194"/>
        <v>0</v>
      </c>
      <c r="V98" s="46">
        <f t="shared" ca="1" si="194"/>
        <v>0</v>
      </c>
      <c r="W98" s="190">
        <f t="shared" ca="1" si="150"/>
        <v>0</v>
      </c>
      <c r="X98" s="195" t="str">
        <f>'PLANTILLA V6'!$D208</f>
        <v>pza</v>
      </c>
      <c r="Y98" s="53">
        <f t="shared" ref="Y98:AO98" ca="1" si="195">IF(OR(Y$3="",ISNA(INDEX(INDIRECT(RIGHT(Y$2,LEN(Y$2)-4)&amp;"!$J:$J"),MATCH($B98,INDIRECT(RIGHT(Y$2,LEN(Y$2)-4)&amp;"!$B:$B"),0),1)), ISERR(INDEX(INDIRECT(RIGHT(Y$2,LEN(Y$2)-4)&amp;"!$J:$J"),MATCH($B98,INDIRECT(RIGHT(Y$2,LEN(Y$2)-4)&amp;"!$B:$B"),0),1))),0,INDEX(INDIRECT(RIGHT(Y$2,LEN(Y$2)-4)&amp;"!$J:$J"),MATCH($B98,INDIRECT(RIGHT(Y$2,LEN(Y$2)-4)&amp;"!$B:$B"),0),1))</f>
        <v>0</v>
      </c>
      <c r="Z98" s="53">
        <f t="shared" ca="1" si="195"/>
        <v>0</v>
      </c>
      <c r="AA98" s="53">
        <f t="shared" ca="1" si="195"/>
        <v>0</v>
      </c>
      <c r="AB98" s="53">
        <f t="shared" ca="1" si="195"/>
        <v>0</v>
      </c>
      <c r="AC98" s="53">
        <f t="shared" ca="1" si="195"/>
        <v>0</v>
      </c>
      <c r="AD98" s="53">
        <f t="shared" ca="1" si="195"/>
        <v>0</v>
      </c>
      <c r="AE98" s="53">
        <f t="shared" ca="1" si="195"/>
        <v>0</v>
      </c>
      <c r="AF98" s="53">
        <f t="shared" ca="1" si="195"/>
        <v>0</v>
      </c>
      <c r="AG98" s="53">
        <f t="shared" ca="1" si="195"/>
        <v>0</v>
      </c>
      <c r="AH98" s="53">
        <f t="shared" ca="1" si="195"/>
        <v>0</v>
      </c>
      <c r="AI98" s="53">
        <f t="shared" ca="1" si="195"/>
        <v>0</v>
      </c>
      <c r="AJ98" s="53">
        <f t="shared" ca="1" si="195"/>
        <v>0</v>
      </c>
      <c r="AK98" s="53">
        <f t="shared" ca="1" si="195"/>
        <v>0</v>
      </c>
      <c r="AL98" s="53">
        <f t="shared" ca="1" si="195"/>
        <v>0</v>
      </c>
      <c r="AM98" s="53">
        <f t="shared" ca="1" si="195"/>
        <v>0</v>
      </c>
      <c r="AN98" s="53">
        <f t="shared" ca="1" si="195"/>
        <v>0</v>
      </c>
      <c r="AO98" s="53">
        <f t="shared" ca="1" si="195"/>
        <v>0</v>
      </c>
      <c r="AP98" s="65">
        <f ca="1">SUM(D98,W98)</f>
        <v>0</v>
      </c>
      <c r="AQ98" s="48" t="str">
        <f>'PLANTILLA V6'!$D208</f>
        <v>pza</v>
      </c>
    </row>
    <row r="99" spans="1:43" ht="15.75" customHeight="1" x14ac:dyDescent="0.45">
      <c r="A99" s="55" t="str">
        <f>'PLANTILLA V6'!A209</f>
        <v>Co</v>
      </c>
      <c r="B99" s="55" t="str">
        <f>'PLANTILLA V6'!B209</f>
        <v>Cinta adhesiva transparente (diurex) 18 mm ancho x 33 m o similar</v>
      </c>
      <c r="C99" s="49">
        <f>'PLANTILLA V6'!C209</f>
        <v>1</v>
      </c>
      <c r="D99" s="64">
        <f t="shared" ca="1" si="148"/>
        <v>0</v>
      </c>
      <c r="E99" s="42" t="str">
        <f>'PLANTILLA V6'!$D209</f>
        <v>pza</v>
      </c>
      <c r="F99" s="46">
        <f t="shared" ref="F99:V99" ca="1" si="196">IF(OR(F$3="", ISNA(INDEX(INDIRECT(RIGHT(F$2,LEN(F$2)-4)&amp;"!$J:$J"),MATCH($B99,INDIRECT(RIGHT(F$2,LEN(F$2)-4)&amp;"!$B:$B"),0),1)),ISERR(INDEX(INDIRECT(RIGHT(F$2,LEN(F$2)-4)&amp;"!$J:$J"),MATCH($B99,INDIRECT(RIGHT(F$2,LEN(F$2)-4)&amp;"!$B:$B"),0),1))),0,INDEX(INDIRECT(RIGHT(F$2,LEN(F$2)-4)&amp;"!$J:$J"),MATCH($B99,INDIRECT(RIGHT(F$2,LEN(F$2)-4)&amp;"!$B:$B"),0),1))</f>
        <v>0</v>
      </c>
      <c r="G99" s="46">
        <f t="shared" ca="1" si="196"/>
        <v>0</v>
      </c>
      <c r="H99" s="46">
        <f t="shared" ca="1" si="196"/>
        <v>0</v>
      </c>
      <c r="I99" s="46">
        <f t="shared" ca="1" si="196"/>
        <v>0</v>
      </c>
      <c r="J99" s="46">
        <f t="shared" ca="1" si="196"/>
        <v>0</v>
      </c>
      <c r="K99" s="46">
        <f t="shared" ca="1" si="196"/>
        <v>0</v>
      </c>
      <c r="L99" s="46">
        <f t="shared" ca="1" si="196"/>
        <v>0</v>
      </c>
      <c r="M99" s="46">
        <f t="shared" ca="1" si="196"/>
        <v>0</v>
      </c>
      <c r="N99" s="46">
        <f t="shared" ca="1" si="196"/>
        <v>0</v>
      </c>
      <c r="O99" s="46">
        <f t="shared" ca="1" si="196"/>
        <v>0</v>
      </c>
      <c r="P99" s="46">
        <f t="shared" ca="1" si="196"/>
        <v>0</v>
      </c>
      <c r="Q99" s="46">
        <f t="shared" ca="1" si="196"/>
        <v>0</v>
      </c>
      <c r="R99" s="46">
        <f t="shared" ca="1" si="196"/>
        <v>0</v>
      </c>
      <c r="S99" s="46">
        <f t="shared" ca="1" si="196"/>
        <v>0</v>
      </c>
      <c r="T99" s="46">
        <f t="shared" ca="1" si="196"/>
        <v>0</v>
      </c>
      <c r="U99" s="46">
        <f t="shared" ca="1" si="196"/>
        <v>0</v>
      </c>
      <c r="V99" s="46">
        <f t="shared" ca="1" si="196"/>
        <v>0</v>
      </c>
      <c r="W99" s="190">
        <f t="shared" ca="1" si="150"/>
        <v>0</v>
      </c>
      <c r="X99" s="195" t="str">
        <f>'PLANTILLA V6'!$D209</f>
        <v>pza</v>
      </c>
      <c r="Y99" s="53">
        <f t="shared" ref="Y99:AO99" ca="1" si="197">IF(OR(Y$3="",ISNA(INDEX(INDIRECT(RIGHT(Y$2,LEN(Y$2)-4)&amp;"!$J:$J"),MATCH($B99,INDIRECT(RIGHT(Y$2,LEN(Y$2)-4)&amp;"!$B:$B"),0),1)), ISERR(INDEX(INDIRECT(RIGHT(Y$2,LEN(Y$2)-4)&amp;"!$J:$J"),MATCH($B99,INDIRECT(RIGHT(Y$2,LEN(Y$2)-4)&amp;"!$B:$B"),0),1))),0,INDEX(INDIRECT(RIGHT(Y$2,LEN(Y$2)-4)&amp;"!$J:$J"),MATCH($B99,INDIRECT(RIGHT(Y$2,LEN(Y$2)-4)&amp;"!$B:$B"),0),1))</f>
        <v>0</v>
      </c>
      <c r="Z99" s="53">
        <f t="shared" ca="1" si="197"/>
        <v>0</v>
      </c>
      <c r="AA99" s="53">
        <f t="shared" ca="1" si="197"/>
        <v>0</v>
      </c>
      <c r="AB99" s="53">
        <f t="shared" ca="1" si="197"/>
        <v>0</v>
      </c>
      <c r="AC99" s="53">
        <f t="shared" ca="1" si="197"/>
        <v>0</v>
      </c>
      <c r="AD99" s="53">
        <f t="shared" ca="1" si="197"/>
        <v>0</v>
      </c>
      <c r="AE99" s="53">
        <f t="shared" ca="1" si="197"/>
        <v>0</v>
      </c>
      <c r="AF99" s="53">
        <f t="shared" ca="1" si="197"/>
        <v>0</v>
      </c>
      <c r="AG99" s="53">
        <f t="shared" ca="1" si="197"/>
        <v>0</v>
      </c>
      <c r="AH99" s="53">
        <f t="shared" ca="1" si="197"/>
        <v>0</v>
      </c>
      <c r="AI99" s="53">
        <f t="shared" ca="1" si="197"/>
        <v>0</v>
      </c>
      <c r="AJ99" s="53">
        <f t="shared" ca="1" si="197"/>
        <v>0</v>
      </c>
      <c r="AK99" s="53">
        <f t="shared" ca="1" si="197"/>
        <v>0</v>
      </c>
      <c r="AL99" s="53">
        <f t="shared" ca="1" si="197"/>
        <v>0</v>
      </c>
      <c r="AM99" s="53">
        <f t="shared" ca="1" si="197"/>
        <v>0</v>
      </c>
      <c r="AN99" s="53">
        <f t="shared" ca="1" si="197"/>
        <v>0</v>
      </c>
      <c r="AO99" s="53">
        <f t="shared" ca="1" si="197"/>
        <v>0</v>
      </c>
      <c r="AP99" s="66">
        <f ca="1">SUM(D99,W99)</f>
        <v>0</v>
      </c>
      <c r="AQ99" s="44" t="str">
        <f>'PLANTILLA V6'!$D209</f>
        <v>pza</v>
      </c>
    </row>
    <row r="100" spans="1:43" ht="15.75" customHeight="1" x14ac:dyDescent="0.45">
      <c r="A100" s="52" t="str">
        <f>'PLANTILLA V6'!A210</f>
        <v>Co</v>
      </c>
      <c r="B100" s="52" t="str">
        <f>'PLANTILLA V6'!B210</f>
        <v>Liga grande #18 (8 cm largo aproximadamente)</v>
      </c>
      <c r="C100" s="45">
        <f>'PLANTILLA V6'!C210</f>
        <v>1</v>
      </c>
      <c r="D100" s="64">
        <f t="shared" ca="1" si="148"/>
        <v>34.5</v>
      </c>
      <c r="E100" s="42" t="str">
        <f>'PLANTILLA V6'!$D210</f>
        <v>pza</v>
      </c>
      <c r="F100" s="46">
        <f t="shared" ref="F100:V100" ca="1" si="198">IF(OR(F$3="", ISNA(INDEX(INDIRECT(RIGHT(F$2,LEN(F$2)-4)&amp;"!$J:$J"),MATCH($B100,INDIRECT(RIGHT(F$2,LEN(F$2)-4)&amp;"!$B:$B"),0),1)),ISERR(INDEX(INDIRECT(RIGHT(F$2,LEN(F$2)-4)&amp;"!$J:$J"),MATCH($B100,INDIRECT(RIGHT(F$2,LEN(F$2)-4)&amp;"!$B:$B"),0),1))),0,INDEX(INDIRECT(RIGHT(F$2,LEN(F$2)-4)&amp;"!$J:$J"),MATCH($B100,INDIRECT(RIGHT(F$2,LEN(F$2)-4)&amp;"!$B:$B"),0),1))</f>
        <v>0</v>
      </c>
      <c r="G100" s="46">
        <f t="shared" ca="1" si="198"/>
        <v>0</v>
      </c>
      <c r="H100" s="46">
        <f t="shared" ca="1" si="198"/>
        <v>0</v>
      </c>
      <c r="I100" s="46">
        <f t="shared" ca="1" si="198"/>
        <v>34.5</v>
      </c>
      <c r="J100" s="46">
        <f t="shared" ca="1" si="198"/>
        <v>0</v>
      </c>
      <c r="K100" s="46">
        <f t="shared" ca="1" si="198"/>
        <v>0</v>
      </c>
      <c r="L100" s="46">
        <f t="shared" ca="1" si="198"/>
        <v>0</v>
      </c>
      <c r="M100" s="46">
        <f t="shared" ca="1" si="198"/>
        <v>0</v>
      </c>
      <c r="N100" s="46">
        <f t="shared" ca="1" si="198"/>
        <v>0</v>
      </c>
      <c r="O100" s="46">
        <f t="shared" ca="1" si="198"/>
        <v>0</v>
      </c>
      <c r="P100" s="46">
        <f t="shared" ca="1" si="198"/>
        <v>0</v>
      </c>
      <c r="Q100" s="46">
        <f t="shared" ca="1" si="198"/>
        <v>0</v>
      </c>
      <c r="R100" s="46">
        <f t="shared" ca="1" si="198"/>
        <v>0</v>
      </c>
      <c r="S100" s="46">
        <f t="shared" ca="1" si="198"/>
        <v>0</v>
      </c>
      <c r="T100" s="46">
        <f t="shared" ca="1" si="198"/>
        <v>0</v>
      </c>
      <c r="U100" s="46">
        <f t="shared" ca="1" si="198"/>
        <v>0</v>
      </c>
      <c r="V100" s="46">
        <f t="shared" ca="1" si="198"/>
        <v>0</v>
      </c>
      <c r="W100" s="190">
        <f t="shared" ca="1" si="150"/>
        <v>0</v>
      </c>
      <c r="X100" s="195" t="str">
        <f>'PLANTILLA V6'!$D210</f>
        <v>pza</v>
      </c>
      <c r="Y100" s="53">
        <f t="shared" ref="Y100:AO100" ca="1" si="199">IF(OR(Y$3="",ISNA(INDEX(INDIRECT(RIGHT(Y$2,LEN(Y$2)-4)&amp;"!$J:$J"),MATCH($B100,INDIRECT(RIGHT(Y$2,LEN(Y$2)-4)&amp;"!$B:$B"),0),1)), ISERR(INDEX(INDIRECT(RIGHT(Y$2,LEN(Y$2)-4)&amp;"!$J:$J"),MATCH($B100,INDIRECT(RIGHT(Y$2,LEN(Y$2)-4)&amp;"!$B:$B"),0),1))),0,INDEX(INDIRECT(RIGHT(Y$2,LEN(Y$2)-4)&amp;"!$J:$J"),MATCH($B100,INDIRECT(RIGHT(Y$2,LEN(Y$2)-4)&amp;"!$B:$B"),0),1))</f>
        <v>0</v>
      </c>
      <c r="Z100" s="53">
        <f t="shared" ca="1" si="199"/>
        <v>0</v>
      </c>
      <c r="AA100" s="53">
        <f t="shared" ca="1" si="199"/>
        <v>0</v>
      </c>
      <c r="AB100" s="53">
        <f t="shared" ca="1" si="199"/>
        <v>0</v>
      </c>
      <c r="AC100" s="53">
        <f t="shared" ca="1" si="199"/>
        <v>0</v>
      </c>
      <c r="AD100" s="53">
        <f t="shared" ca="1" si="199"/>
        <v>0</v>
      </c>
      <c r="AE100" s="53">
        <f t="shared" ca="1" si="199"/>
        <v>0</v>
      </c>
      <c r="AF100" s="53">
        <f t="shared" ca="1" si="199"/>
        <v>0</v>
      </c>
      <c r="AG100" s="53">
        <f t="shared" ca="1" si="199"/>
        <v>0</v>
      </c>
      <c r="AH100" s="53">
        <f t="shared" ca="1" si="199"/>
        <v>0</v>
      </c>
      <c r="AI100" s="53">
        <f t="shared" ca="1" si="199"/>
        <v>0</v>
      </c>
      <c r="AJ100" s="53">
        <f t="shared" ca="1" si="199"/>
        <v>0</v>
      </c>
      <c r="AK100" s="53">
        <f t="shared" ca="1" si="199"/>
        <v>0</v>
      </c>
      <c r="AL100" s="53">
        <f t="shared" ca="1" si="199"/>
        <v>0</v>
      </c>
      <c r="AM100" s="53">
        <f t="shared" ca="1" si="199"/>
        <v>0</v>
      </c>
      <c r="AN100" s="53">
        <f t="shared" ca="1" si="199"/>
        <v>0</v>
      </c>
      <c r="AO100" s="53">
        <f t="shared" ca="1" si="199"/>
        <v>0</v>
      </c>
      <c r="AP100" s="65">
        <f ca="1">SUM(D100,W100)</f>
        <v>34.5</v>
      </c>
      <c r="AQ100" s="48" t="str">
        <f>'PLANTILLA V6'!$D210</f>
        <v>pza</v>
      </c>
    </row>
    <row r="101" spans="1:43" ht="15.75" customHeight="1" x14ac:dyDescent="0.45">
      <c r="A101" s="55" t="str">
        <f>'PLANTILLA V6'!A211</f>
        <v>Co</v>
      </c>
      <c r="B101" s="55" t="str">
        <f>'PLANTILLA V6'!B211</f>
        <v>Caja de 100 clips</v>
      </c>
      <c r="C101" s="49">
        <f>'PLANTILLA V6'!C211</f>
        <v>1</v>
      </c>
      <c r="D101" s="64">
        <f t="shared" ca="1" si="148"/>
        <v>0</v>
      </c>
      <c r="E101" s="42" t="str">
        <f>'PLANTILLA V6'!$D211</f>
        <v>pza</v>
      </c>
      <c r="F101" s="46">
        <f t="shared" ref="F101:V101" ca="1" si="200">IF(OR(F$3="", ISNA(INDEX(INDIRECT(RIGHT(F$2,LEN(F$2)-4)&amp;"!$J:$J"),MATCH($B101,INDIRECT(RIGHT(F$2,LEN(F$2)-4)&amp;"!$B:$B"),0),1)),ISERR(INDEX(INDIRECT(RIGHT(F$2,LEN(F$2)-4)&amp;"!$J:$J"),MATCH($B101,INDIRECT(RIGHT(F$2,LEN(F$2)-4)&amp;"!$B:$B"),0),1))),0,INDEX(INDIRECT(RIGHT(F$2,LEN(F$2)-4)&amp;"!$J:$J"),MATCH($B101,INDIRECT(RIGHT(F$2,LEN(F$2)-4)&amp;"!$B:$B"),0),1))</f>
        <v>0</v>
      </c>
      <c r="G101" s="46">
        <f t="shared" ca="1" si="200"/>
        <v>0</v>
      </c>
      <c r="H101" s="46">
        <f t="shared" ca="1" si="200"/>
        <v>0</v>
      </c>
      <c r="I101" s="46">
        <f t="shared" ca="1" si="200"/>
        <v>0</v>
      </c>
      <c r="J101" s="46">
        <f t="shared" ca="1" si="200"/>
        <v>0</v>
      </c>
      <c r="K101" s="46">
        <f t="shared" ca="1" si="200"/>
        <v>0</v>
      </c>
      <c r="L101" s="46">
        <f t="shared" ca="1" si="200"/>
        <v>0</v>
      </c>
      <c r="M101" s="46">
        <f t="shared" ca="1" si="200"/>
        <v>0</v>
      </c>
      <c r="N101" s="46">
        <f t="shared" ca="1" si="200"/>
        <v>0</v>
      </c>
      <c r="O101" s="46">
        <f t="shared" ca="1" si="200"/>
        <v>0</v>
      </c>
      <c r="P101" s="46">
        <f t="shared" ca="1" si="200"/>
        <v>0</v>
      </c>
      <c r="Q101" s="46">
        <f t="shared" ca="1" si="200"/>
        <v>0</v>
      </c>
      <c r="R101" s="46">
        <f t="shared" ca="1" si="200"/>
        <v>0</v>
      </c>
      <c r="S101" s="46">
        <f t="shared" ca="1" si="200"/>
        <v>0</v>
      </c>
      <c r="T101" s="46">
        <f t="shared" ca="1" si="200"/>
        <v>0</v>
      </c>
      <c r="U101" s="46">
        <f t="shared" ca="1" si="200"/>
        <v>0</v>
      </c>
      <c r="V101" s="46">
        <f t="shared" ca="1" si="200"/>
        <v>0</v>
      </c>
      <c r="W101" s="190">
        <f t="shared" ca="1" si="150"/>
        <v>0</v>
      </c>
      <c r="X101" s="195" t="str">
        <f>'PLANTILLA V6'!$D211</f>
        <v>pza</v>
      </c>
      <c r="Y101" s="53">
        <f t="shared" ref="Y101:AO101" ca="1" si="201">IF(OR(Y$3="",ISNA(INDEX(INDIRECT(RIGHT(Y$2,LEN(Y$2)-4)&amp;"!$J:$J"),MATCH($B101,INDIRECT(RIGHT(Y$2,LEN(Y$2)-4)&amp;"!$B:$B"),0),1)), ISERR(INDEX(INDIRECT(RIGHT(Y$2,LEN(Y$2)-4)&amp;"!$J:$J"),MATCH($B101,INDIRECT(RIGHT(Y$2,LEN(Y$2)-4)&amp;"!$B:$B"),0),1))),0,INDEX(INDIRECT(RIGHT(Y$2,LEN(Y$2)-4)&amp;"!$J:$J"),MATCH($B101,INDIRECT(RIGHT(Y$2,LEN(Y$2)-4)&amp;"!$B:$B"),0),1))</f>
        <v>0</v>
      </c>
      <c r="Z101" s="53">
        <f t="shared" ca="1" si="201"/>
        <v>0</v>
      </c>
      <c r="AA101" s="53">
        <f t="shared" ca="1" si="201"/>
        <v>0</v>
      </c>
      <c r="AB101" s="53">
        <f t="shared" ca="1" si="201"/>
        <v>0</v>
      </c>
      <c r="AC101" s="53">
        <f t="shared" ca="1" si="201"/>
        <v>0</v>
      </c>
      <c r="AD101" s="53">
        <f t="shared" ca="1" si="201"/>
        <v>0</v>
      </c>
      <c r="AE101" s="53">
        <f t="shared" ca="1" si="201"/>
        <v>0</v>
      </c>
      <c r="AF101" s="53">
        <f t="shared" ca="1" si="201"/>
        <v>0</v>
      </c>
      <c r="AG101" s="53">
        <f t="shared" ca="1" si="201"/>
        <v>0</v>
      </c>
      <c r="AH101" s="53">
        <f t="shared" ca="1" si="201"/>
        <v>0</v>
      </c>
      <c r="AI101" s="53">
        <f t="shared" ca="1" si="201"/>
        <v>0</v>
      </c>
      <c r="AJ101" s="53">
        <f t="shared" ca="1" si="201"/>
        <v>0</v>
      </c>
      <c r="AK101" s="53">
        <f t="shared" ca="1" si="201"/>
        <v>0</v>
      </c>
      <c r="AL101" s="53">
        <f t="shared" ca="1" si="201"/>
        <v>0</v>
      </c>
      <c r="AM101" s="53">
        <f t="shared" ca="1" si="201"/>
        <v>0</v>
      </c>
      <c r="AN101" s="53">
        <f t="shared" ca="1" si="201"/>
        <v>0</v>
      </c>
      <c r="AO101" s="53">
        <f t="shared" ca="1" si="201"/>
        <v>0</v>
      </c>
      <c r="AP101" s="66">
        <f ca="1">SUM(D101,W101)</f>
        <v>0</v>
      </c>
      <c r="AQ101" s="44" t="str">
        <f>'PLANTILLA V6'!$D211</f>
        <v>pza</v>
      </c>
    </row>
    <row r="102" spans="1:43" ht="15.75" customHeight="1" x14ac:dyDescent="0.45">
      <c r="A102" s="52" t="str">
        <f>'PLANTILLA V6'!A212</f>
        <v>Co</v>
      </c>
      <c r="B102" s="52" t="str">
        <f>'PLANTILLA V6'!B212</f>
        <v>Caja de 100 chinchetas</v>
      </c>
      <c r="C102" s="45">
        <f>'PLANTILLA V6'!C212</f>
        <v>1</v>
      </c>
      <c r="D102" s="64">
        <f t="shared" ca="1" si="148"/>
        <v>0</v>
      </c>
      <c r="E102" s="42" t="str">
        <f>'PLANTILLA V6'!$D212</f>
        <v>pza</v>
      </c>
      <c r="F102" s="46">
        <f t="shared" ref="F102:V102" ca="1" si="202">IF(OR(F$3="", ISNA(INDEX(INDIRECT(RIGHT(F$2,LEN(F$2)-4)&amp;"!$J:$J"),MATCH($B102,INDIRECT(RIGHT(F$2,LEN(F$2)-4)&amp;"!$B:$B"),0),1)),ISERR(INDEX(INDIRECT(RIGHT(F$2,LEN(F$2)-4)&amp;"!$J:$J"),MATCH($B102,INDIRECT(RIGHT(F$2,LEN(F$2)-4)&amp;"!$B:$B"),0),1))),0,INDEX(INDIRECT(RIGHT(F$2,LEN(F$2)-4)&amp;"!$J:$J"),MATCH($B102,INDIRECT(RIGHT(F$2,LEN(F$2)-4)&amp;"!$B:$B"),0),1))</f>
        <v>0</v>
      </c>
      <c r="G102" s="46">
        <f t="shared" ca="1" si="202"/>
        <v>0</v>
      </c>
      <c r="H102" s="46">
        <f t="shared" ca="1" si="202"/>
        <v>0</v>
      </c>
      <c r="I102" s="46">
        <f t="shared" ca="1" si="202"/>
        <v>0</v>
      </c>
      <c r="J102" s="46">
        <f t="shared" ca="1" si="202"/>
        <v>0</v>
      </c>
      <c r="K102" s="46">
        <f t="shared" ca="1" si="202"/>
        <v>0</v>
      </c>
      <c r="L102" s="46">
        <f t="shared" ca="1" si="202"/>
        <v>0</v>
      </c>
      <c r="M102" s="46">
        <f t="shared" ca="1" si="202"/>
        <v>0</v>
      </c>
      <c r="N102" s="46">
        <f t="shared" ca="1" si="202"/>
        <v>0</v>
      </c>
      <c r="O102" s="46">
        <f t="shared" ca="1" si="202"/>
        <v>0</v>
      </c>
      <c r="P102" s="46">
        <f t="shared" ca="1" si="202"/>
        <v>0</v>
      </c>
      <c r="Q102" s="46">
        <f t="shared" ca="1" si="202"/>
        <v>0</v>
      </c>
      <c r="R102" s="46">
        <f t="shared" ca="1" si="202"/>
        <v>0</v>
      </c>
      <c r="S102" s="46">
        <f t="shared" ca="1" si="202"/>
        <v>0</v>
      </c>
      <c r="T102" s="46">
        <f t="shared" ca="1" si="202"/>
        <v>0</v>
      </c>
      <c r="U102" s="46">
        <f t="shared" ca="1" si="202"/>
        <v>0</v>
      </c>
      <c r="V102" s="46">
        <f t="shared" ca="1" si="202"/>
        <v>0</v>
      </c>
      <c r="W102" s="190">
        <f t="shared" ca="1" si="150"/>
        <v>0</v>
      </c>
      <c r="X102" s="195" t="str">
        <f>'PLANTILLA V6'!$D212</f>
        <v>pza</v>
      </c>
      <c r="Y102" s="53">
        <f t="shared" ref="Y102:AO102" ca="1" si="203">IF(OR(Y$3="",ISNA(INDEX(INDIRECT(RIGHT(Y$2,LEN(Y$2)-4)&amp;"!$J:$J"),MATCH($B102,INDIRECT(RIGHT(Y$2,LEN(Y$2)-4)&amp;"!$B:$B"),0),1)), ISERR(INDEX(INDIRECT(RIGHT(Y$2,LEN(Y$2)-4)&amp;"!$J:$J"),MATCH($B102,INDIRECT(RIGHT(Y$2,LEN(Y$2)-4)&amp;"!$B:$B"),0),1))),0,INDEX(INDIRECT(RIGHT(Y$2,LEN(Y$2)-4)&amp;"!$J:$J"),MATCH($B102,INDIRECT(RIGHT(Y$2,LEN(Y$2)-4)&amp;"!$B:$B"),0),1))</f>
        <v>0</v>
      </c>
      <c r="Z102" s="53">
        <f t="shared" ca="1" si="203"/>
        <v>0</v>
      </c>
      <c r="AA102" s="53">
        <f t="shared" ca="1" si="203"/>
        <v>0</v>
      </c>
      <c r="AB102" s="53">
        <f t="shared" ca="1" si="203"/>
        <v>0</v>
      </c>
      <c r="AC102" s="53">
        <f t="shared" ca="1" si="203"/>
        <v>0</v>
      </c>
      <c r="AD102" s="53">
        <f t="shared" ca="1" si="203"/>
        <v>0</v>
      </c>
      <c r="AE102" s="53">
        <f t="shared" ca="1" si="203"/>
        <v>0</v>
      </c>
      <c r="AF102" s="53">
        <f t="shared" ca="1" si="203"/>
        <v>0</v>
      </c>
      <c r="AG102" s="53">
        <f t="shared" ca="1" si="203"/>
        <v>0</v>
      </c>
      <c r="AH102" s="53">
        <f t="shared" ca="1" si="203"/>
        <v>0</v>
      </c>
      <c r="AI102" s="53">
        <f t="shared" ca="1" si="203"/>
        <v>0</v>
      </c>
      <c r="AJ102" s="53">
        <f t="shared" ca="1" si="203"/>
        <v>0</v>
      </c>
      <c r="AK102" s="53">
        <f t="shared" ca="1" si="203"/>
        <v>0</v>
      </c>
      <c r="AL102" s="53">
        <f t="shared" ca="1" si="203"/>
        <v>0</v>
      </c>
      <c r="AM102" s="53">
        <f t="shared" ca="1" si="203"/>
        <v>0</v>
      </c>
      <c r="AN102" s="53">
        <f t="shared" ca="1" si="203"/>
        <v>0</v>
      </c>
      <c r="AO102" s="53">
        <f t="shared" ca="1" si="203"/>
        <v>0</v>
      </c>
      <c r="AP102" s="65">
        <f ca="1">SUM(D102,W102)</f>
        <v>0</v>
      </c>
      <c r="AQ102" s="48" t="str">
        <f>'PLANTILLA V6'!$D212</f>
        <v>pza</v>
      </c>
    </row>
    <row r="103" spans="1:43" ht="15.75" customHeight="1" x14ac:dyDescent="0.45">
      <c r="A103" s="55" t="str">
        <f>'PLANTILLA V6'!A213</f>
        <v>Co</v>
      </c>
      <c r="B103" s="55" t="str">
        <f>'PLANTILLA V6'!B213</f>
        <v>Caja de 12 crayolas de diferentes colores</v>
      </c>
      <c r="C103" s="49">
        <f>'PLANTILLA V6'!C213</f>
        <v>1</v>
      </c>
      <c r="D103" s="64">
        <f t="shared" ca="1" si="148"/>
        <v>0</v>
      </c>
      <c r="E103" s="42" t="str">
        <f>'PLANTILLA V6'!$D213</f>
        <v>pza</v>
      </c>
      <c r="F103" s="46">
        <f t="shared" ref="F103:V103" ca="1" si="204">IF(OR(F$3="", ISNA(INDEX(INDIRECT(RIGHT(F$2,LEN(F$2)-4)&amp;"!$J:$J"),MATCH($B103,INDIRECT(RIGHT(F$2,LEN(F$2)-4)&amp;"!$B:$B"),0),1)),ISERR(INDEX(INDIRECT(RIGHT(F$2,LEN(F$2)-4)&amp;"!$J:$J"),MATCH($B103,INDIRECT(RIGHT(F$2,LEN(F$2)-4)&amp;"!$B:$B"),0),1))),0,INDEX(INDIRECT(RIGHT(F$2,LEN(F$2)-4)&amp;"!$J:$J"),MATCH($B103,INDIRECT(RIGHT(F$2,LEN(F$2)-4)&amp;"!$B:$B"),0),1))</f>
        <v>0</v>
      </c>
      <c r="G103" s="46">
        <f t="shared" ca="1" si="204"/>
        <v>0</v>
      </c>
      <c r="H103" s="46">
        <f t="shared" ca="1" si="204"/>
        <v>0</v>
      </c>
      <c r="I103" s="46">
        <f t="shared" ca="1" si="204"/>
        <v>0</v>
      </c>
      <c r="J103" s="46">
        <f t="shared" ca="1" si="204"/>
        <v>0</v>
      </c>
      <c r="K103" s="46">
        <f t="shared" ca="1" si="204"/>
        <v>0</v>
      </c>
      <c r="L103" s="46">
        <f t="shared" ca="1" si="204"/>
        <v>0</v>
      </c>
      <c r="M103" s="46">
        <f t="shared" ca="1" si="204"/>
        <v>0</v>
      </c>
      <c r="N103" s="46">
        <f t="shared" ca="1" si="204"/>
        <v>0</v>
      </c>
      <c r="O103" s="46">
        <f t="shared" ca="1" si="204"/>
        <v>0</v>
      </c>
      <c r="P103" s="46">
        <f t="shared" ca="1" si="204"/>
        <v>0</v>
      </c>
      <c r="Q103" s="46">
        <f t="shared" ca="1" si="204"/>
        <v>0</v>
      </c>
      <c r="R103" s="46">
        <f t="shared" ca="1" si="204"/>
        <v>0</v>
      </c>
      <c r="S103" s="46">
        <f t="shared" ca="1" si="204"/>
        <v>0</v>
      </c>
      <c r="T103" s="46">
        <f t="shared" ca="1" si="204"/>
        <v>0</v>
      </c>
      <c r="U103" s="46">
        <f t="shared" ca="1" si="204"/>
        <v>0</v>
      </c>
      <c r="V103" s="46">
        <f t="shared" ca="1" si="204"/>
        <v>0</v>
      </c>
      <c r="W103" s="190">
        <f t="shared" ca="1" si="150"/>
        <v>0</v>
      </c>
      <c r="X103" s="195" t="str">
        <f>'PLANTILLA V6'!$D213</f>
        <v>pza</v>
      </c>
      <c r="Y103" s="53">
        <f t="shared" ref="Y103:AO103" ca="1" si="205">IF(OR(Y$3="",ISNA(INDEX(INDIRECT(RIGHT(Y$2,LEN(Y$2)-4)&amp;"!$J:$J"),MATCH($B103,INDIRECT(RIGHT(Y$2,LEN(Y$2)-4)&amp;"!$B:$B"),0),1)), ISERR(INDEX(INDIRECT(RIGHT(Y$2,LEN(Y$2)-4)&amp;"!$J:$J"),MATCH($B103,INDIRECT(RIGHT(Y$2,LEN(Y$2)-4)&amp;"!$B:$B"),0),1))),0,INDEX(INDIRECT(RIGHT(Y$2,LEN(Y$2)-4)&amp;"!$J:$J"),MATCH($B103,INDIRECT(RIGHT(Y$2,LEN(Y$2)-4)&amp;"!$B:$B"),0),1))</f>
        <v>0</v>
      </c>
      <c r="Z103" s="53">
        <f t="shared" ca="1" si="205"/>
        <v>0</v>
      </c>
      <c r="AA103" s="53">
        <f t="shared" ca="1" si="205"/>
        <v>0</v>
      </c>
      <c r="AB103" s="53">
        <f t="shared" ca="1" si="205"/>
        <v>0</v>
      </c>
      <c r="AC103" s="53">
        <f t="shared" ca="1" si="205"/>
        <v>0</v>
      </c>
      <c r="AD103" s="53">
        <f t="shared" ca="1" si="205"/>
        <v>0</v>
      </c>
      <c r="AE103" s="53">
        <f t="shared" ca="1" si="205"/>
        <v>0</v>
      </c>
      <c r="AF103" s="53">
        <f t="shared" ca="1" si="205"/>
        <v>0</v>
      </c>
      <c r="AG103" s="53">
        <f t="shared" ca="1" si="205"/>
        <v>0</v>
      </c>
      <c r="AH103" s="53">
        <f t="shared" ca="1" si="205"/>
        <v>0</v>
      </c>
      <c r="AI103" s="53">
        <f t="shared" ca="1" si="205"/>
        <v>0</v>
      </c>
      <c r="AJ103" s="53">
        <f t="shared" ca="1" si="205"/>
        <v>0</v>
      </c>
      <c r="AK103" s="53">
        <f t="shared" ca="1" si="205"/>
        <v>0</v>
      </c>
      <c r="AL103" s="53">
        <f t="shared" ca="1" si="205"/>
        <v>0</v>
      </c>
      <c r="AM103" s="53">
        <f t="shared" ca="1" si="205"/>
        <v>0</v>
      </c>
      <c r="AN103" s="53">
        <f t="shared" ca="1" si="205"/>
        <v>0</v>
      </c>
      <c r="AO103" s="53">
        <f t="shared" ca="1" si="205"/>
        <v>0</v>
      </c>
      <c r="AP103" s="66">
        <f ca="1">SUM(D103,W103)</f>
        <v>0</v>
      </c>
      <c r="AQ103" s="44" t="str">
        <f>'PLANTILLA V6'!$D213</f>
        <v>pza</v>
      </c>
    </row>
    <row r="104" spans="1:43" ht="15.75" customHeight="1" x14ac:dyDescent="0.45">
      <c r="A104" s="52" t="str">
        <f>'PLANTILLA V6'!A214</f>
        <v>Co</v>
      </c>
      <c r="B104" s="52" t="str">
        <f>'PLANTILLA V6'!B214</f>
        <v>Paquete de pinturas acrílicas 20 ml (blanco, negro, rojo, azul, amarillo)</v>
      </c>
      <c r="C104" s="45">
        <f>'PLANTILLA V6'!C214</f>
        <v>1</v>
      </c>
      <c r="D104" s="64">
        <f t="shared" ca="1" si="148"/>
        <v>0</v>
      </c>
      <c r="E104" s="42" t="str">
        <f>'PLANTILLA V6'!$D214</f>
        <v>pza</v>
      </c>
      <c r="F104" s="46">
        <f t="shared" ref="F104:V104" ca="1" si="206">IF(OR(F$3="", ISNA(INDEX(INDIRECT(RIGHT(F$2,LEN(F$2)-4)&amp;"!$J:$J"),MATCH($B104,INDIRECT(RIGHT(F$2,LEN(F$2)-4)&amp;"!$B:$B"),0),1)),ISERR(INDEX(INDIRECT(RIGHT(F$2,LEN(F$2)-4)&amp;"!$J:$J"),MATCH($B104,INDIRECT(RIGHT(F$2,LEN(F$2)-4)&amp;"!$B:$B"),0),1))),0,INDEX(INDIRECT(RIGHT(F$2,LEN(F$2)-4)&amp;"!$J:$J"),MATCH($B104,INDIRECT(RIGHT(F$2,LEN(F$2)-4)&amp;"!$B:$B"),0),1))</f>
        <v>0</v>
      </c>
      <c r="G104" s="46">
        <f t="shared" ca="1" si="206"/>
        <v>0</v>
      </c>
      <c r="H104" s="46">
        <f t="shared" ca="1" si="206"/>
        <v>0</v>
      </c>
      <c r="I104" s="46">
        <f t="shared" ca="1" si="206"/>
        <v>0</v>
      </c>
      <c r="J104" s="46">
        <f t="shared" ca="1" si="206"/>
        <v>0</v>
      </c>
      <c r="K104" s="46">
        <f t="shared" ca="1" si="206"/>
        <v>0</v>
      </c>
      <c r="L104" s="46">
        <f t="shared" ca="1" si="206"/>
        <v>0</v>
      </c>
      <c r="M104" s="46">
        <f t="shared" ca="1" si="206"/>
        <v>0</v>
      </c>
      <c r="N104" s="46">
        <f t="shared" ca="1" si="206"/>
        <v>0</v>
      </c>
      <c r="O104" s="46">
        <f t="shared" ca="1" si="206"/>
        <v>0</v>
      </c>
      <c r="P104" s="46">
        <f t="shared" ca="1" si="206"/>
        <v>0</v>
      </c>
      <c r="Q104" s="46">
        <f t="shared" ca="1" si="206"/>
        <v>0</v>
      </c>
      <c r="R104" s="46">
        <f t="shared" ca="1" si="206"/>
        <v>0</v>
      </c>
      <c r="S104" s="46">
        <f t="shared" ca="1" si="206"/>
        <v>0</v>
      </c>
      <c r="T104" s="46">
        <f t="shared" ca="1" si="206"/>
        <v>0</v>
      </c>
      <c r="U104" s="46">
        <f t="shared" ca="1" si="206"/>
        <v>0</v>
      </c>
      <c r="V104" s="46">
        <f t="shared" ca="1" si="206"/>
        <v>0</v>
      </c>
      <c r="W104" s="190">
        <f t="shared" ca="1" si="150"/>
        <v>0</v>
      </c>
      <c r="X104" s="195" t="str">
        <f>'PLANTILLA V6'!$D214</f>
        <v>pza</v>
      </c>
      <c r="Y104" s="53">
        <f t="shared" ref="Y104:AO104" ca="1" si="207">IF(OR(Y$3="",ISNA(INDEX(INDIRECT(RIGHT(Y$2,LEN(Y$2)-4)&amp;"!$J:$J"),MATCH($B104,INDIRECT(RIGHT(Y$2,LEN(Y$2)-4)&amp;"!$B:$B"),0),1)), ISERR(INDEX(INDIRECT(RIGHT(Y$2,LEN(Y$2)-4)&amp;"!$J:$J"),MATCH($B104,INDIRECT(RIGHT(Y$2,LEN(Y$2)-4)&amp;"!$B:$B"),0),1))),0,INDEX(INDIRECT(RIGHT(Y$2,LEN(Y$2)-4)&amp;"!$J:$J"),MATCH($B104,INDIRECT(RIGHT(Y$2,LEN(Y$2)-4)&amp;"!$B:$B"),0),1))</f>
        <v>0</v>
      </c>
      <c r="Z104" s="53">
        <f t="shared" ca="1" si="207"/>
        <v>0</v>
      </c>
      <c r="AA104" s="53">
        <f t="shared" ca="1" si="207"/>
        <v>0</v>
      </c>
      <c r="AB104" s="53">
        <f t="shared" ca="1" si="207"/>
        <v>0</v>
      </c>
      <c r="AC104" s="53">
        <f t="shared" ca="1" si="207"/>
        <v>0</v>
      </c>
      <c r="AD104" s="53">
        <f t="shared" ca="1" si="207"/>
        <v>0</v>
      </c>
      <c r="AE104" s="53">
        <f t="shared" ca="1" si="207"/>
        <v>0</v>
      </c>
      <c r="AF104" s="53">
        <f t="shared" ca="1" si="207"/>
        <v>0</v>
      </c>
      <c r="AG104" s="53">
        <f t="shared" ca="1" si="207"/>
        <v>0</v>
      </c>
      <c r="AH104" s="53">
        <f t="shared" ca="1" si="207"/>
        <v>0</v>
      </c>
      <c r="AI104" s="53">
        <f t="shared" ca="1" si="207"/>
        <v>0</v>
      </c>
      <c r="AJ104" s="53">
        <f t="shared" ca="1" si="207"/>
        <v>0</v>
      </c>
      <c r="AK104" s="53">
        <f t="shared" ca="1" si="207"/>
        <v>0</v>
      </c>
      <c r="AL104" s="53">
        <f t="shared" ca="1" si="207"/>
        <v>0</v>
      </c>
      <c r="AM104" s="53">
        <f t="shared" ca="1" si="207"/>
        <v>0</v>
      </c>
      <c r="AN104" s="53">
        <f t="shared" ca="1" si="207"/>
        <v>0</v>
      </c>
      <c r="AO104" s="53">
        <f t="shared" ca="1" si="207"/>
        <v>0</v>
      </c>
      <c r="AP104" s="65">
        <f ca="1">SUM(D104,W104)</f>
        <v>0</v>
      </c>
      <c r="AQ104" s="48" t="str">
        <f>'PLANTILLA V6'!$D214</f>
        <v>pza</v>
      </c>
    </row>
    <row r="105" spans="1:43" ht="15.75" customHeight="1" x14ac:dyDescent="0.45">
      <c r="A105" s="55" t="str">
        <f>'PLANTILLA V6'!A215</f>
        <v>Co</v>
      </c>
      <c r="B105" s="55" t="str">
        <f>'PLANTILLA V6'!B215</f>
        <v xml:space="preserve">1 paquete de 100 mondadientes </v>
      </c>
      <c r="C105" s="49">
        <f>'PLANTILLA V6'!C215</f>
        <v>1</v>
      </c>
      <c r="D105" s="64">
        <f t="shared" ca="1" si="148"/>
        <v>0</v>
      </c>
      <c r="E105" s="42" t="str">
        <f>'PLANTILLA V6'!$D215</f>
        <v>pza</v>
      </c>
      <c r="F105" s="46">
        <f t="shared" ref="F105:V105" ca="1" si="208">IF(OR(F$3="", ISNA(INDEX(INDIRECT(RIGHT(F$2,LEN(F$2)-4)&amp;"!$J:$J"),MATCH($B105,INDIRECT(RIGHT(F$2,LEN(F$2)-4)&amp;"!$B:$B"),0),1)),ISERR(INDEX(INDIRECT(RIGHT(F$2,LEN(F$2)-4)&amp;"!$J:$J"),MATCH($B105,INDIRECT(RIGHT(F$2,LEN(F$2)-4)&amp;"!$B:$B"),0),1))),0,INDEX(INDIRECT(RIGHT(F$2,LEN(F$2)-4)&amp;"!$J:$J"),MATCH($B105,INDIRECT(RIGHT(F$2,LEN(F$2)-4)&amp;"!$B:$B"),0),1))</f>
        <v>0</v>
      </c>
      <c r="G105" s="46">
        <f t="shared" ca="1" si="208"/>
        <v>0</v>
      </c>
      <c r="H105" s="46">
        <f t="shared" ca="1" si="208"/>
        <v>0</v>
      </c>
      <c r="I105" s="46">
        <f t="shared" ca="1" si="208"/>
        <v>0</v>
      </c>
      <c r="J105" s="46">
        <f t="shared" ca="1" si="208"/>
        <v>0</v>
      </c>
      <c r="K105" s="46">
        <f t="shared" ca="1" si="208"/>
        <v>0</v>
      </c>
      <c r="L105" s="46">
        <f t="shared" ca="1" si="208"/>
        <v>0</v>
      </c>
      <c r="M105" s="46">
        <f t="shared" ca="1" si="208"/>
        <v>0</v>
      </c>
      <c r="N105" s="46">
        <f t="shared" ca="1" si="208"/>
        <v>0</v>
      </c>
      <c r="O105" s="46">
        <f t="shared" ca="1" si="208"/>
        <v>0</v>
      </c>
      <c r="P105" s="46">
        <f t="shared" ca="1" si="208"/>
        <v>0</v>
      </c>
      <c r="Q105" s="46">
        <f t="shared" ca="1" si="208"/>
        <v>0</v>
      </c>
      <c r="R105" s="46">
        <f t="shared" ca="1" si="208"/>
        <v>0</v>
      </c>
      <c r="S105" s="46">
        <f t="shared" ca="1" si="208"/>
        <v>0</v>
      </c>
      <c r="T105" s="46">
        <f t="shared" ca="1" si="208"/>
        <v>0</v>
      </c>
      <c r="U105" s="46">
        <f t="shared" ca="1" si="208"/>
        <v>0</v>
      </c>
      <c r="V105" s="46">
        <f t="shared" ca="1" si="208"/>
        <v>0</v>
      </c>
      <c r="W105" s="190">
        <f t="shared" ca="1" si="150"/>
        <v>0</v>
      </c>
      <c r="X105" s="195" t="str">
        <f>'PLANTILLA V6'!$D215</f>
        <v>pza</v>
      </c>
      <c r="Y105" s="53">
        <f t="shared" ref="Y105:AO105" ca="1" si="209">IF(OR(Y$3="",ISNA(INDEX(INDIRECT(RIGHT(Y$2,LEN(Y$2)-4)&amp;"!$J:$J"),MATCH($B105,INDIRECT(RIGHT(Y$2,LEN(Y$2)-4)&amp;"!$B:$B"),0),1)), ISERR(INDEX(INDIRECT(RIGHT(Y$2,LEN(Y$2)-4)&amp;"!$J:$J"),MATCH($B105,INDIRECT(RIGHT(Y$2,LEN(Y$2)-4)&amp;"!$B:$B"),0),1))),0,INDEX(INDIRECT(RIGHT(Y$2,LEN(Y$2)-4)&amp;"!$J:$J"),MATCH($B105,INDIRECT(RIGHT(Y$2,LEN(Y$2)-4)&amp;"!$B:$B"),0),1))</f>
        <v>0</v>
      </c>
      <c r="Z105" s="53">
        <f t="shared" ca="1" si="209"/>
        <v>0</v>
      </c>
      <c r="AA105" s="53">
        <f t="shared" ca="1" si="209"/>
        <v>0</v>
      </c>
      <c r="AB105" s="53">
        <f t="shared" ca="1" si="209"/>
        <v>0</v>
      </c>
      <c r="AC105" s="53">
        <f t="shared" ca="1" si="209"/>
        <v>0</v>
      </c>
      <c r="AD105" s="53">
        <f t="shared" ca="1" si="209"/>
        <v>0</v>
      </c>
      <c r="AE105" s="53">
        <f t="shared" ca="1" si="209"/>
        <v>0</v>
      </c>
      <c r="AF105" s="53">
        <f t="shared" ca="1" si="209"/>
        <v>0</v>
      </c>
      <c r="AG105" s="53">
        <f t="shared" ca="1" si="209"/>
        <v>0</v>
      </c>
      <c r="AH105" s="53">
        <f t="shared" ca="1" si="209"/>
        <v>0</v>
      </c>
      <c r="AI105" s="53">
        <f t="shared" ca="1" si="209"/>
        <v>0</v>
      </c>
      <c r="AJ105" s="53">
        <f t="shared" ca="1" si="209"/>
        <v>0</v>
      </c>
      <c r="AK105" s="53">
        <f t="shared" ca="1" si="209"/>
        <v>0</v>
      </c>
      <c r="AL105" s="53">
        <f t="shared" ca="1" si="209"/>
        <v>0</v>
      </c>
      <c r="AM105" s="53">
        <f t="shared" ca="1" si="209"/>
        <v>0</v>
      </c>
      <c r="AN105" s="53">
        <f t="shared" ca="1" si="209"/>
        <v>0</v>
      </c>
      <c r="AO105" s="53">
        <f t="shared" ca="1" si="209"/>
        <v>0</v>
      </c>
      <c r="AP105" s="66">
        <f ca="1">SUM(D105,W105)</f>
        <v>0</v>
      </c>
      <c r="AQ105" s="44" t="str">
        <f>'PLANTILLA V6'!$D215</f>
        <v>pza</v>
      </c>
    </row>
    <row r="106" spans="1:43" ht="15.75" customHeight="1" x14ac:dyDescent="0.45">
      <c r="A106" s="52" t="str">
        <f>'PLANTILLA V6'!A216</f>
        <v>Co</v>
      </c>
      <c r="B106" s="52" t="str">
        <f>'PLANTILLA V6'!B216</f>
        <v>Sal de mesa</v>
      </c>
      <c r="C106" s="45">
        <f>'PLANTILLA V6'!C216</f>
        <v>1</v>
      </c>
      <c r="D106" s="64">
        <f t="shared" ca="1" si="148"/>
        <v>0</v>
      </c>
      <c r="E106" s="42" t="str">
        <f>'PLANTILLA V6'!$D216</f>
        <v>bolsita</v>
      </c>
      <c r="F106" s="46">
        <f t="shared" ref="F106:V106" ca="1" si="210">IF(OR(F$3="", ISNA(INDEX(INDIRECT(RIGHT(F$2,LEN(F$2)-4)&amp;"!$J:$J"),MATCH($B106,INDIRECT(RIGHT(F$2,LEN(F$2)-4)&amp;"!$B:$B"),0),1)),ISERR(INDEX(INDIRECT(RIGHT(F$2,LEN(F$2)-4)&amp;"!$J:$J"),MATCH($B106,INDIRECT(RIGHT(F$2,LEN(F$2)-4)&amp;"!$B:$B"),0),1))),0,INDEX(INDIRECT(RIGHT(F$2,LEN(F$2)-4)&amp;"!$J:$J"),MATCH($B106,INDIRECT(RIGHT(F$2,LEN(F$2)-4)&amp;"!$B:$B"),0),1))</f>
        <v>0</v>
      </c>
      <c r="G106" s="46">
        <f t="shared" ca="1" si="210"/>
        <v>0</v>
      </c>
      <c r="H106" s="46">
        <f t="shared" ca="1" si="210"/>
        <v>0</v>
      </c>
      <c r="I106" s="46">
        <f t="shared" ca="1" si="210"/>
        <v>0</v>
      </c>
      <c r="J106" s="46">
        <f t="shared" ca="1" si="210"/>
        <v>0</v>
      </c>
      <c r="K106" s="46">
        <f t="shared" ca="1" si="210"/>
        <v>0</v>
      </c>
      <c r="L106" s="46">
        <f t="shared" ca="1" si="210"/>
        <v>0</v>
      </c>
      <c r="M106" s="46">
        <f t="shared" ca="1" si="210"/>
        <v>0</v>
      </c>
      <c r="N106" s="46">
        <f t="shared" ca="1" si="210"/>
        <v>0</v>
      </c>
      <c r="O106" s="46">
        <f t="shared" ca="1" si="210"/>
        <v>0</v>
      </c>
      <c r="P106" s="46">
        <f t="shared" ca="1" si="210"/>
        <v>0</v>
      </c>
      <c r="Q106" s="46">
        <f t="shared" ca="1" si="210"/>
        <v>0</v>
      </c>
      <c r="R106" s="46">
        <f t="shared" ca="1" si="210"/>
        <v>0</v>
      </c>
      <c r="S106" s="46">
        <f t="shared" ca="1" si="210"/>
        <v>0</v>
      </c>
      <c r="T106" s="46">
        <f t="shared" ca="1" si="210"/>
        <v>0</v>
      </c>
      <c r="U106" s="46">
        <f t="shared" ca="1" si="210"/>
        <v>0</v>
      </c>
      <c r="V106" s="46">
        <f t="shared" ca="1" si="210"/>
        <v>0</v>
      </c>
      <c r="W106" s="190">
        <f t="shared" ca="1" si="150"/>
        <v>0</v>
      </c>
      <c r="X106" s="195" t="str">
        <f>'PLANTILLA V6'!$D216</f>
        <v>bolsita</v>
      </c>
      <c r="Y106" s="53">
        <f t="shared" ref="Y106:AO106" ca="1" si="211">IF(OR(Y$3="",ISNA(INDEX(INDIRECT(RIGHT(Y$2,LEN(Y$2)-4)&amp;"!$J:$J"),MATCH($B106,INDIRECT(RIGHT(Y$2,LEN(Y$2)-4)&amp;"!$B:$B"),0),1)), ISERR(INDEX(INDIRECT(RIGHT(Y$2,LEN(Y$2)-4)&amp;"!$J:$J"),MATCH($B106,INDIRECT(RIGHT(Y$2,LEN(Y$2)-4)&amp;"!$B:$B"),0),1))),0,INDEX(INDIRECT(RIGHT(Y$2,LEN(Y$2)-4)&amp;"!$J:$J"),MATCH($B106,INDIRECT(RIGHT(Y$2,LEN(Y$2)-4)&amp;"!$B:$B"),0),1))</f>
        <v>0</v>
      </c>
      <c r="Z106" s="53">
        <f t="shared" ca="1" si="211"/>
        <v>0</v>
      </c>
      <c r="AA106" s="53">
        <f t="shared" ca="1" si="211"/>
        <v>0</v>
      </c>
      <c r="AB106" s="53">
        <f t="shared" ca="1" si="211"/>
        <v>0</v>
      </c>
      <c r="AC106" s="53">
        <f t="shared" ca="1" si="211"/>
        <v>0</v>
      </c>
      <c r="AD106" s="53">
        <f t="shared" ca="1" si="211"/>
        <v>0</v>
      </c>
      <c r="AE106" s="53">
        <f t="shared" ca="1" si="211"/>
        <v>0</v>
      </c>
      <c r="AF106" s="53">
        <f t="shared" ca="1" si="211"/>
        <v>0</v>
      </c>
      <c r="AG106" s="53">
        <f t="shared" ca="1" si="211"/>
        <v>0</v>
      </c>
      <c r="AH106" s="53">
        <f t="shared" ca="1" si="211"/>
        <v>0</v>
      </c>
      <c r="AI106" s="53">
        <f t="shared" ca="1" si="211"/>
        <v>0</v>
      </c>
      <c r="AJ106" s="53">
        <f t="shared" ca="1" si="211"/>
        <v>0</v>
      </c>
      <c r="AK106" s="53">
        <f t="shared" ca="1" si="211"/>
        <v>0</v>
      </c>
      <c r="AL106" s="53">
        <f t="shared" ca="1" si="211"/>
        <v>0</v>
      </c>
      <c r="AM106" s="53">
        <f t="shared" ca="1" si="211"/>
        <v>0</v>
      </c>
      <c r="AN106" s="53">
        <f t="shared" ca="1" si="211"/>
        <v>0</v>
      </c>
      <c r="AO106" s="53">
        <f t="shared" ca="1" si="211"/>
        <v>0</v>
      </c>
      <c r="AP106" s="65">
        <f ca="1">SUM(D106,W106)</f>
        <v>0</v>
      </c>
      <c r="AQ106" s="48" t="str">
        <f>'PLANTILLA V6'!$D216</f>
        <v>bolsita</v>
      </c>
    </row>
    <row r="107" spans="1:43" ht="15.75" customHeight="1" x14ac:dyDescent="0.45">
      <c r="A107" s="55" t="str">
        <f>'PLANTILLA V6'!A217</f>
        <v>Co</v>
      </c>
      <c r="B107" s="55" t="str">
        <f>'PLANTILLA V6'!B217</f>
        <v>Hojas tamaño carta cuadriculadas</v>
      </c>
      <c r="C107" s="49">
        <f>'PLANTILLA V6'!C217</f>
        <v>1</v>
      </c>
      <c r="D107" s="64">
        <f t="shared" ca="1" si="148"/>
        <v>0</v>
      </c>
      <c r="E107" s="42" t="str">
        <f>'PLANTILLA V6'!$D217</f>
        <v>pza</v>
      </c>
      <c r="F107" s="46">
        <f t="shared" ref="F107:V107" ca="1" si="212">IF(OR(F$3="", ISNA(INDEX(INDIRECT(RIGHT(F$2,LEN(F$2)-4)&amp;"!$J:$J"),MATCH($B107,INDIRECT(RIGHT(F$2,LEN(F$2)-4)&amp;"!$B:$B"),0),1)),ISERR(INDEX(INDIRECT(RIGHT(F$2,LEN(F$2)-4)&amp;"!$J:$J"),MATCH($B107,INDIRECT(RIGHT(F$2,LEN(F$2)-4)&amp;"!$B:$B"),0),1))),0,INDEX(INDIRECT(RIGHT(F$2,LEN(F$2)-4)&amp;"!$J:$J"),MATCH($B107,INDIRECT(RIGHT(F$2,LEN(F$2)-4)&amp;"!$B:$B"),0),1))</f>
        <v>0</v>
      </c>
      <c r="G107" s="46">
        <f t="shared" ca="1" si="212"/>
        <v>0</v>
      </c>
      <c r="H107" s="46">
        <f t="shared" ca="1" si="212"/>
        <v>0</v>
      </c>
      <c r="I107" s="46">
        <f t="shared" ca="1" si="212"/>
        <v>0</v>
      </c>
      <c r="J107" s="46">
        <f t="shared" ca="1" si="212"/>
        <v>0</v>
      </c>
      <c r="K107" s="46">
        <f t="shared" ca="1" si="212"/>
        <v>0</v>
      </c>
      <c r="L107" s="46">
        <f t="shared" ca="1" si="212"/>
        <v>0</v>
      </c>
      <c r="M107" s="46">
        <f t="shared" ca="1" si="212"/>
        <v>0</v>
      </c>
      <c r="N107" s="46">
        <f t="shared" ca="1" si="212"/>
        <v>0</v>
      </c>
      <c r="O107" s="46">
        <f t="shared" ca="1" si="212"/>
        <v>0</v>
      </c>
      <c r="P107" s="46">
        <f t="shared" ca="1" si="212"/>
        <v>0</v>
      </c>
      <c r="Q107" s="46">
        <f t="shared" ca="1" si="212"/>
        <v>0</v>
      </c>
      <c r="R107" s="46">
        <f t="shared" ca="1" si="212"/>
        <v>0</v>
      </c>
      <c r="S107" s="46">
        <f t="shared" ca="1" si="212"/>
        <v>0</v>
      </c>
      <c r="T107" s="46">
        <f t="shared" ca="1" si="212"/>
        <v>0</v>
      </c>
      <c r="U107" s="46">
        <f t="shared" ca="1" si="212"/>
        <v>0</v>
      </c>
      <c r="V107" s="46">
        <f t="shared" ca="1" si="212"/>
        <v>0</v>
      </c>
      <c r="W107" s="190">
        <f t="shared" ca="1" si="150"/>
        <v>0</v>
      </c>
      <c r="X107" s="195" t="str">
        <f>'PLANTILLA V6'!$D217</f>
        <v>pza</v>
      </c>
      <c r="Y107" s="53">
        <f t="shared" ref="Y107:AO107" ca="1" si="213">IF(OR(Y$3="",ISNA(INDEX(INDIRECT(RIGHT(Y$2,LEN(Y$2)-4)&amp;"!$J:$J"),MATCH($B107,INDIRECT(RIGHT(Y$2,LEN(Y$2)-4)&amp;"!$B:$B"),0),1)), ISERR(INDEX(INDIRECT(RIGHT(Y$2,LEN(Y$2)-4)&amp;"!$J:$J"),MATCH($B107,INDIRECT(RIGHT(Y$2,LEN(Y$2)-4)&amp;"!$B:$B"),0),1))),0,INDEX(INDIRECT(RIGHT(Y$2,LEN(Y$2)-4)&amp;"!$J:$J"),MATCH($B107,INDIRECT(RIGHT(Y$2,LEN(Y$2)-4)&amp;"!$B:$B"),0),1))</f>
        <v>0</v>
      </c>
      <c r="Z107" s="53">
        <f t="shared" ca="1" si="213"/>
        <v>0</v>
      </c>
      <c r="AA107" s="53">
        <f t="shared" ca="1" si="213"/>
        <v>0</v>
      </c>
      <c r="AB107" s="53">
        <f t="shared" ca="1" si="213"/>
        <v>0</v>
      </c>
      <c r="AC107" s="53">
        <f t="shared" ca="1" si="213"/>
        <v>0</v>
      </c>
      <c r="AD107" s="53">
        <f t="shared" ca="1" si="213"/>
        <v>0</v>
      </c>
      <c r="AE107" s="53">
        <f t="shared" ca="1" si="213"/>
        <v>0</v>
      </c>
      <c r="AF107" s="53">
        <f t="shared" ca="1" si="213"/>
        <v>0</v>
      </c>
      <c r="AG107" s="53">
        <f t="shared" ca="1" si="213"/>
        <v>0</v>
      </c>
      <c r="AH107" s="53">
        <f t="shared" ca="1" si="213"/>
        <v>0</v>
      </c>
      <c r="AI107" s="53">
        <f t="shared" ca="1" si="213"/>
        <v>0</v>
      </c>
      <c r="AJ107" s="53">
        <f t="shared" ca="1" si="213"/>
        <v>0</v>
      </c>
      <c r="AK107" s="53">
        <f t="shared" ca="1" si="213"/>
        <v>0</v>
      </c>
      <c r="AL107" s="53">
        <f t="shared" ca="1" si="213"/>
        <v>0</v>
      </c>
      <c r="AM107" s="53">
        <f t="shared" ca="1" si="213"/>
        <v>0</v>
      </c>
      <c r="AN107" s="53">
        <f t="shared" ca="1" si="213"/>
        <v>0</v>
      </c>
      <c r="AO107" s="53">
        <f t="shared" ca="1" si="213"/>
        <v>0</v>
      </c>
      <c r="AP107" s="66">
        <f ca="1">SUM(D107,W107)</f>
        <v>0</v>
      </c>
      <c r="AQ107" s="44" t="str">
        <f>'PLANTILLA V6'!$D217</f>
        <v>pza</v>
      </c>
    </row>
    <row r="108" spans="1:43" ht="15.75" customHeight="1" x14ac:dyDescent="0.45">
      <c r="A108" s="52" t="str">
        <f>'PLANTILLA V6'!A218</f>
        <v>Co</v>
      </c>
      <c r="B108" s="51" t="str">
        <f>'PLANTILLA V6'!B218</f>
        <v>Tabla de madera de 3" de espesor de 30 cm x 30 cm (tabla de sacrificio)</v>
      </c>
      <c r="C108" s="45">
        <f>'PLANTILLA V6'!C218</f>
        <v>1</v>
      </c>
      <c r="D108" s="64">
        <f t="shared" ca="1" si="148"/>
        <v>0</v>
      </c>
      <c r="E108" s="42" t="str">
        <f>'PLANTILLA V6'!$D218</f>
        <v>pza</v>
      </c>
      <c r="F108" s="46">
        <f t="shared" ref="F108:V108" ca="1" si="214">IF(OR(F$3="", ISNA(INDEX(INDIRECT(RIGHT(F$2,LEN(F$2)-4)&amp;"!$J:$J"),MATCH($B108,INDIRECT(RIGHT(F$2,LEN(F$2)-4)&amp;"!$B:$B"),0),1)),ISERR(INDEX(INDIRECT(RIGHT(F$2,LEN(F$2)-4)&amp;"!$J:$J"),MATCH($B108,INDIRECT(RIGHT(F$2,LEN(F$2)-4)&amp;"!$B:$B"),0),1))),0,INDEX(INDIRECT(RIGHT(F$2,LEN(F$2)-4)&amp;"!$J:$J"),MATCH($B108,INDIRECT(RIGHT(F$2,LEN(F$2)-4)&amp;"!$B:$B"),0),1))</f>
        <v>0</v>
      </c>
      <c r="G108" s="46">
        <f t="shared" ca="1" si="214"/>
        <v>0</v>
      </c>
      <c r="H108" s="46">
        <f t="shared" ca="1" si="214"/>
        <v>0</v>
      </c>
      <c r="I108" s="46">
        <f t="shared" ca="1" si="214"/>
        <v>0</v>
      </c>
      <c r="J108" s="46">
        <f t="shared" ca="1" si="214"/>
        <v>0</v>
      </c>
      <c r="K108" s="46">
        <f t="shared" ca="1" si="214"/>
        <v>0</v>
      </c>
      <c r="L108" s="46">
        <f t="shared" ca="1" si="214"/>
        <v>0</v>
      </c>
      <c r="M108" s="46">
        <f t="shared" ca="1" si="214"/>
        <v>0</v>
      </c>
      <c r="N108" s="46">
        <f t="shared" ca="1" si="214"/>
        <v>0</v>
      </c>
      <c r="O108" s="46">
        <f t="shared" ca="1" si="214"/>
        <v>0</v>
      </c>
      <c r="P108" s="46">
        <f t="shared" ca="1" si="214"/>
        <v>0</v>
      </c>
      <c r="Q108" s="46">
        <f t="shared" ca="1" si="214"/>
        <v>0</v>
      </c>
      <c r="R108" s="46">
        <f t="shared" ca="1" si="214"/>
        <v>0</v>
      </c>
      <c r="S108" s="46">
        <f t="shared" ca="1" si="214"/>
        <v>0</v>
      </c>
      <c r="T108" s="46">
        <f t="shared" ca="1" si="214"/>
        <v>0</v>
      </c>
      <c r="U108" s="46">
        <f t="shared" ca="1" si="214"/>
        <v>0</v>
      </c>
      <c r="V108" s="46">
        <f t="shared" ca="1" si="214"/>
        <v>0</v>
      </c>
      <c r="W108" s="190">
        <f t="shared" ca="1" si="150"/>
        <v>0</v>
      </c>
      <c r="X108" s="195" t="str">
        <f>'PLANTILLA V6'!$D218</f>
        <v>pza</v>
      </c>
      <c r="Y108" s="53">
        <f t="shared" ref="Y108:AO108" ca="1" si="215">IF(OR(Y$3="",ISNA(INDEX(INDIRECT(RIGHT(Y$2,LEN(Y$2)-4)&amp;"!$J:$J"),MATCH($B108,INDIRECT(RIGHT(Y$2,LEN(Y$2)-4)&amp;"!$B:$B"),0),1)), ISERR(INDEX(INDIRECT(RIGHT(Y$2,LEN(Y$2)-4)&amp;"!$J:$J"),MATCH($B108,INDIRECT(RIGHT(Y$2,LEN(Y$2)-4)&amp;"!$B:$B"),0),1))),0,INDEX(INDIRECT(RIGHT(Y$2,LEN(Y$2)-4)&amp;"!$J:$J"),MATCH($B108,INDIRECT(RIGHT(Y$2,LEN(Y$2)-4)&amp;"!$B:$B"),0),1))</f>
        <v>0</v>
      </c>
      <c r="Z108" s="53">
        <f t="shared" ca="1" si="215"/>
        <v>0</v>
      </c>
      <c r="AA108" s="53">
        <f t="shared" ca="1" si="215"/>
        <v>0</v>
      </c>
      <c r="AB108" s="53">
        <f t="shared" ca="1" si="215"/>
        <v>0</v>
      </c>
      <c r="AC108" s="53">
        <f t="shared" ca="1" si="215"/>
        <v>0</v>
      </c>
      <c r="AD108" s="53">
        <f t="shared" ca="1" si="215"/>
        <v>0</v>
      </c>
      <c r="AE108" s="53">
        <f t="shared" ca="1" si="215"/>
        <v>0</v>
      </c>
      <c r="AF108" s="53">
        <f t="shared" ca="1" si="215"/>
        <v>0</v>
      </c>
      <c r="AG108" s="53">
        <f t="shared" ca="1" si="215"/>
        <v>0</v>
      </c>
      <c r="AH108" s="53">
        <f t="shared" ca="1" si="215"/>
        <v>0</v>
      </c>
      <c r="AI108" s="53">
        <f t="shared" ca="1" si="215"/>
        <v>0</v>
      </c>
      <c r="AJ108" s="53">
        <f t="shared" ca="1" si="215"/>
        <v>0</v>
      </c>
      <c r="AK108" s="53">
        <f t="shared" ca="1" si="215"/>
        <v>0</v>
      </c>
      <c r="AL108" s="53">
        <f t="shared" ca="1" si="215"/>
        <v>0</v>
      </c>
      <c r="AM108" s="53">
        <f t="shared" ca="1" si="215"/>
        <v>0</v>
      </c>
      <c r="AN108" s="53">
        <f t="shared" ca="1" si="215"/>
        <v>0</v>
      </c>
      <c r="AO108" s="53">
        <f t="shared" ca="1" si="215"/>
        <v>0</v>
      </c>
      <c r="AP108" s="65">
        <f ca="1">SUM(D108,W108)</f>
        <v>0</v>
      </c>
      <c r="AQ108" s="48" t="str">
        <f>'PLANTILLA V6'!$D218</f>
        <v>pza</v>
      </c>
    </row>
    <row r="109" spans="1:43" ht="15.75" customHeight="1" x14ac:dyDescent="0.45">
      <c r="A109" s="55" t="str">
        <f>'PLANTILLA V6'!A219</f>
        <v>Co</v>
      </c>
      <c r="B109" s="54" t="str">
        <f>'PLANTILLA V6'!B219</f>
        <v>Tabla salvacortes de 45 x 30 cm (recomendado opcional)</v>
      </c>
      <c r="C109" s="49">
        <f>'PLANTILLA V6'!C219</f>
        <v>1</v>
      </c>
      <c r="D109" s="64">
        <f t="shared" ca="1" si="148"/>
        <v>0</v>
      </c>
      <c r="E109" s="42" t="str">
        <f>'PLANTILLA V6'!$D219</f>
        <v>pza</v>
      </c>
      <c r="F109" s="46">
        <f t="shared" ref="F109:V109" ca="1" si="216">IF(OR(F$3="", ISNA(INDEX(INDIRECT(RIGHT(F$2,LEN(F$2)-4)&amp;"!$J:$J"),MATCH($B109,INDIRECT(RIGHT(F$2,LEN(F$2)-4)&amp;"!$B:$B"),0),1)),ISERR(INDEX(INDIRECT(RIGHT(F$2,LEN(F$2)-4)&amp;"!$J:$J"),MATCH($B109,INDIRECT(RIGHT(F$2,LEN(F$2)-4)&amp;"!$B:$B"),0),1))),0,INDEX(INDIRECT(RIGHT(F$2,LEN(F$2)-4)&amp;"!$J:$J"),MATCH($B109,INDIRECT(RIGHT(F$2,LEN(F$2)-4)&amp;"!$B:$B"),0),1))</f>
        <v>0</v>
      </c>
      <c r="G109" s="46">
        <f t="shared" ca="1" si="216"/>
        <v>0</v>
      </c>
      <c r="H109" s="46">
        <f t="shared" ca="1" si="216"/>
        <v>0</v>
      </c>
      <c r="I109" s="46">
        <f t="shared" ca="1" si="216"/>
        <v>0</v>
      </c>
      <c r="J109" s="46">
        <f t="shared" ca="1" si="216"/>
        <v>0</v>
      </c>
      <c r="K109" s="46">
        <f t="shared" ca="1" si="216"/>
        <v>0</v>
      </c>
      <c r="L109" s="46">
        <f t="shared" ca="1" si="216"/>
        <v>0</v>
      </c>
      <c r="M109" s="46">
        <f t="shared" ca="1" si="216"/>
        <v>0</v>
      </c>
      <c r="N109" s="46">
        <f t="shared" ca="1" si="216"/>
        <v>0</v>
      </c>
      <c r="O109" s="46">
        <f t="shared" ca="1" si="216"/>
        <v>0</v>
      </c>
      <c r="P109" s="46">
        <f t="shared" ca="1" si="216"/>
        <v>0</v>
      </c>
      <c r="Q109" s="46">
        <f t="shared" ca="1" si="216"/>
        <v>0</v>
      </c>
      <c r="R109" s="46">
        <f t="shared" ca="1" si="216"/>
        <v>0</v>
      </c>
      <c r="S109" s="46">
        <f t="shared" ca="1" si="216"/>
        <v>0</v>
      </c>
      <c r="T109" s="46">
        <f t="shared" ca="1" si="216"/>
        <v>0</v>
      </c>
      <c r="U109" s="46">
        <f t="shared" ca="1" si="216"/>
        <v>0</v>
      </c>
      <c r="V109" s="46">
        <f t="shared" ca="1" si="216"/>
        <v>0</v>
      </c>
      <c r="W109" s="190">
        <f t="shared" ca="1" si="150"/>
        <v>0</v>
      </c>
      <c r="X109" s="195" t="str">
        <f>'PLANTILLA V6'!$D219</f>
        <v>pza</v>
      </c>
      <c r="Y109" s="53">
        <f t="shared" ref="Y109:AO109" ca="1" si="217">IF(OR(Y$3="",ISNA(INDEX(INDIRECT(RIGHT(Y$2,LEN(Y$2)-4)&amp;"!$J:$J"),MATCH($B109,INDIRECT(RIGHT(Y$2,LEN(Y$2)-4)&amp;"!$B:$B"),0),1)), ISERR(INDEX(INDIRECT(RIGHT(Y$2,LEN(Y$2)-4)&amp;"!$J:$J"),MATCH($B109,INDIRECT(RIGHT(Y$2,LEN(Y$2)-4)&amp;"!$B:$B"),0),1))),0,INDEX(INDIRECT(RIGHT(Y$2,LEN(Y$2)-4)&amp;"!$J:$J"),MATCH($B109,INDIRECT(RIGHT(Y$2,LEN(Y$2)-4)&amp;"!$B:$B"),0),1))</f>
        <v>0</v>
      </c>
      <c r="Z109" s="53">
        <f t="shared" ca="1" si="217"/>
        <v>0</v>
      </c>
      <c r="AA109" s="53">
        <f t="shared" ca="1" si="217"/>
        <v>0</v>
      </c>
      <c r="AB109" s="53">
        <f t="shared" ca="1" si="217"/>
        <v>0</v>
      </c>
      <c r="AC109" s="53">
        <f t="shared" ca="1" si="217"/>
        <v>0</v>
      </c>
      <c r="AD109" s="53">
        <f t="shared" ca="1" si="217"/>
        <v>0</v>
      </c>
      <c r="AE109" s="53">
        <f t="shared" ca="1" si="217"/>
        <v>0</v>
      </c>
      <c r="AF109" s="53">
        <f t="shared" ca="1" si="217"/>
        <v>0</v>
      </c>
      <c r="AG109" s="53">
        <f t="shared" ca="1" si="217"/>
        <v>0</v>
      </c>
      <c r="AH109" s="53">
        <f t="shared" ca="1" si="217"/>
        <v>0</v>
      </c>
      <c r="AI109" s="53">
        <f t="shared" ca="1" si="217"/>
        <v>0</v>
      </c>
      <c r="AJ109" s="53">
        <f t="shared" ca="1" si="217"/>
        <v>0</v>
      </c>
      <c r="AK109" s="53">
        <f t="shared" ca="1" si="217"/>
        <v>0</v>
      </c>
      <c r="AL109" s="53">
        <f t="shared" ca="1" si="217"/>
        <v>0</v>
      </c>
      <c r="AM109" s="53">
        <f t="shared" ca="1" si="217"/>
        <v>0</v>
      </c>
      <c r="AN109" s="53">
        <f t="shared" ca="1" si="217"/>
        <v>0</v>
      </c>
      <c r="AO109" s="53">
        <f t="shared" ca="1" si="217"/>
        <v>0</v>
      </c>
      <c r="AP109" s="66">
        <f ca="1">SUM(D109,W109)</f>
        <v>0</v>
      </c>
      <c r="AQ109" s="44" t="str">
        <f>'PLANTILLA V6'!$D219</f>
        <v>pza</v>
      </c>
    </row>
    <row r="110" spans="1:43" ht="15.75" customHeight="1" x14ac:dyDescent="0.45">
      <c r="A110" s="52" t="str">
        <f>'PLANTILLA V6'!A220</f>
        <v>Co</v>
      </c>
      <c r="B110" s="51" t="str">
        <f>'PLANTILLA V6'!B220</f>
        <v>Cronómetro</v>
      </c>
      <c r="C110" s="45">
        <f>'PLANTILLA V6'!C220</f>
        <v>1</v>
      </c>
      <c r="D110" s="64">
        <f t="shared" ca="1" si="148"/>
        <v>0</v>
      </c>
      <c r="E110" s="42" t="str">
        <f>'PLANTILLA V6'!$D220</f>
        <v>pza</v>
      </c>
      <c r="F110" s="46">
        <f t="shared" ref="F110:V110" ca="1" si="218">IF(OR(F$3="", ISNA(INDEX(INDIRECT(RIGHT(F$2,LEN(F$2)-4)&amp;"!$J:$J"),MATCH($B110,INDIRECT(RIGHT(F$2,LEN(F$2)-4)&amp;"!$B:$B"),0),1)),ISERR(INDEX(INDIRECT(RIGHT(F$2,LEN(F$2)-4)&amp;"!$J:$J"),MATCH($B110,INDIRECT(RIGHT(F$2,LEN(F$2)-4)&amp;"!$B:$B"),0),1))),0,INDEX(INDIRECT(RIGHT(F$2,LEN(F$2)-4)&amp;"!$J:$J"),MATCH($B110,INDIRECT(RIGHT(F$2,LEN(F$2)-4)&amp;"!$B:$B"),0),1))</f>
        <v>0</v>
      </c>
      <c r="G110" s="46">
        <f t="shared" ca="1" si="218"/>
        <v>0</v>
      </c>
      <c r="H110" s="46">
        <f t="shared" ca="1" si="218"/>
        <v>0</v>
      </c>
      <c r="I110" s="46">
        <f t="shared" ca="1" si="218"/>
        <v>0</v>
      </c>
      <c r="J110" s="46">
        <f t="shared" ca="1" si="218"/>
        <v>0</v>
      </c>
      <c r="K110" s="46">
        <f t="shared" ca="1" si="218"/>
        <v>0</v>
      </c>
      <c r="L110" s="46">
        <f t="shared" ca="1" si="218"/>
        <v>0</v>
      </c>
      <c r="M110" s="46">
        <f t="shared" ca="1" si="218"/>
        <v>0</v>
      </c>
      <c r="N110" s="46">
        <f t="shared" ca="1" si="218"/>
        <v>0</v>
      </c>
      <c r="O110" s="46">
        <f t="shared" ca="1" si="218"/>
        <v>0</v>
      </c>
      <c r="P110" s="46">
        <f t="shared" ca="1" si="218"/>
        <v>0</v>
      </c>
      <c r="Q110" s="46">
        <f t="shared" ca="1" si="218"/>
        <v>0</v>
      </c>
      <c r="R110" s="46">
        <f t="shared" ca="1" si="218"/>
        <v>0</v>
      </c>
      <c r="S110" s="46">
        <f t="shared" ca="1" si="218"/>
        <v>0</v>
      </c>
      <c r="T110" s="46">
        <f t="shared" ca="1" si="218"/>
        <v>0</v>
      </c>
      <c r="U110" s="46">
        <f t="shared" ca="1" si="218"/>
        <v>0</v>
      </c>
      <c r="V110" s="46">
        <f t="shared" ca="1" si="218"/>
        <v>0</v>
      </c>
      <c r="W110" s="190">
        <f t="shared" ca="1" si="150"/>
        <v>0</v>
      </c>
      <c r="X110" s="195" t="str">
        <f>'PLANTILLA V6'!$D220</f>
        <v>pza</v>
      </c>
      <c r="Y110" s="53">
        <f t="shared" ref="Y110:AO110" ca="1" si="219">IF(OR(Y$3="",ISNA(INDEX(INDIRECT(RIGHT(Y$2,LEN(Y$2)-4)&amp;"!$J:$J"),MATCH($B110,INDIRECT(RIGHT(Y$2,LEN(Y$2)-4)&amp;"!$B:$B"),0),1)), ISERR(INDEX(INDIRECT(RIGHT(Y$2,LEN(Y$2)-4)&amp;"!$J:$J"),MATCH($B110,INDIRECT(RIGHT(Y$2,LEN(Y$2)-4)&amp;"!$B:$B"),0),1))),0,INDEX(INDIRECT(RIGHT(Y$2,LEN(Y$2)-4)&amp;"!$J:$J"),MATCH($B110,INDIRECT(RIGHT(Y$2,LEN(Y$2)-4)&amp;"!$B:$B"),0),1))</f>
        <v>0</v>
      </c>
      <c r="Z110" s="53">
        <f t="shared" ca="1" si="219"/>
        <v>0</v>
      </c>
      <c r="AA110" s="53">
        <f t="shared" ca="1" si="219"/>
        <v>0</v>
      </c>
      <c r="AB110" s="53">
        <f t="shared" ca="1" si="219"/>
        <v>0</v>
      </c>
      <c r="AC110" s="53">
        <f t="shared" ca="1" si="219"/>
        <v>0</v>
      </c>
      <c r="AD110" s="53">
        <f t="shared" ca="1" si="219"/>
        <v>0</v>
      </c>
      <c r="AE110" s="53">
        <f t="shared" ca="1" si="219"/>
        <v>0</v>
      </c>
      <c r="AF110" s="53">
        <f t="shared" ca="1" si="219"/>
        <v>0</v>
      </c>
      <c r="AG110" s="53">
        <f t="shared" ca="1" si="219"/>
        <v>0</v>
      </c>
      <c r="AH110" s="53">
        <f t="shared" ca="1" si="219"/>
        <v>0</v>
      </c>
      <c r="AI110" s="53">
        <f t="shared" ca="1" si="219"/>
        <v>0</v>
      </c>
      <c r="AJ110" s="53">
        <f t="shared" ca="1" si="219"/>
        <v>0</v>
      </c>
      <c r="AK110" s="53">
        <f t="shared" ca="1" si="219"/>
        <v>0</v>
      </c>
      <c r="AL110" s="53">
        <f t="shared" ca="1" si="219"/>
        <v>0</v>
      </c>
      <c r="AM110" s="53">
        <f t="shared" ca="1" si="219"/>
        <v>0</v>
      </c>
      <c r="AN110" s="53">
        <f t="shared" ca="1" si="219"/>
        <v>0</v>
      </c>
      <c r="AO110" s="53">
        <f t="shared" ca="1" si="219"/>
        <v>0</v>
      </c>
      <c r="AP110" s="65">
        <f ca="1">SUM(D110,W110)</f>
        <v>0</v>
      </c>
      <c r="AQ110" s="48" t="str">
        <f>'PLANTILLA V6'!$D220</f>
        <v>pza</v>
      </c>
    </row>
    <row r="111" spans="1:43" ht="15.75" customHeight="1" x14ac:dyDescent="0.45">
      <c r="A111" s="55" t="str">
        <f>'PLANTILLA V6'!A221</f>
        <v>Co</v>
      </c>
      <c r="B111" s="54" t="str">
        <f>'PLANTILLA V6'!B221</f>
        <v>Pliego de papel bond</v>
      </c>
      <c r="C111" s="49">
        <f>'PLANTILLA V6'!C221</f>
        <v>1</v>
      </c>
      <c r="D111" s="64">
        <f t="shared" ca="1" si="148"/>
        <v>0</v>
      </c>
      <c r="E111" s="42" t="str">
        <f>'PLANTILLA V6'!$D221</f>
        <v>pza</v>
      </c>
      <c r="F111" s="46">
        <f t="shared" ref="F111:V111" ca="1" si="220">IF(OR(F$3="", ISNA(INDEX(INDIRECT(RIGHT(F$2,LEN(F$2)-4)&amp;"!$J:$J"),MATCH($B111,INDIRECT(RIGHT(F$2,LEN(F$2)-4)&amp;"!$B:$B"),0),1)),ISERR(INDEX(INDIRECT(RIGHT(F$2,LEN(F$2)-4)&amp;"!$J:$J"),MATCH($B111,INDIRECT(RIGHT(F$2,LEN(F$2)-4)&amp;"!$B:$B"),0),1))),0,INDEX(INDIRECT(RIGHT(F$2,LEN(F$2)-4)&amp;"!$J:$J"),MATCH($B111,INDIRECT(RIGHT(F$2,LEN(F$2)-4)&amp;"!$B:$B"),0),1))</f>
        <v>0</v>
      </c>
      <c r="G111" s="46">
        <f t="shared" ca="1" si="220"/>
        <v>0</v>
      </c>
      <c r="H111" s="46">
        <f t="shared" ca="1" si="220"/>
        <v>0</v>
      </c>
      <c r="I111" s="46">
        <f t="shared" ca="1" si="220"/>
        <v>0</v>
      </c>
      <c r="J111" s="46">
        <f t="shared" ca="1" si="220"/>
        <v>0</v>
      </c>
      <c r="K111" s="46">
        <f t="shared" ca="1" si="220"/>
        <v>0</v>
      </c>
      <c r="L111" s="46">
        <f t="shared" ca="1" si="220"/>
        <v>0</v>
      </c>
      <c r="M111" s="46">
        <f t="shared" ca="1" si="220"/>
        <v>0</v>
      </c>
      <c r="N111" s="46">
        <f t="shared" ca="1" si="220"/>
        <v>0</v>
      </c>
      <c r="O111" s="46">
        <f t="shared" ca="1" si="220"/>
        <v>0</v>
      </c>
      <c r="P111" s="46">
        <f t="shared" ca="1" si="220"/>
        <v>0</v>
      </c>
      <c r="Q111" s="46">
        <f t="shared" ca="1" si="220"/>
        <v>0</v>
      </c>
      <c r="R111" s="46">
        <f t="shared" ca="1" si="220"/>
        <v>0</v>
      </c>
      <c r="S111" s="46">
        <f t="shared" ca="1" si="220"/>
        <v>0</v>
      </c>
      <c r="T111" s="46">
        <f t="shared" ca="1" si="220"/>
        <v>0</v>
      </c>
      <c r="U111" s="46">
        <f t="shared" ca="1" si="220"/>
        <v>0</v>
      </c>
      <c r="V111" s="46">
        <f t="shared" ca="1" si="220"/>
        <v>0</v>
      </c>
      <c r="W111" s="190">
        <f t="shared" ca="1" si="150"/>
        <v>0</v>
      </c>
      <c r="X111" s="195" t="str">
        <f>'PLANTILLA V6'!$D221</f>
        <v>pza</v>
      </c>
      <c r="Y111" s="53">
        <f t="shared" ref="Y111:AO111" ca="1" si="221">IF(OR(Y$3="",ISNA(INDEX(INDIRECT(RIGHT(Y$2,LEN(Y$2)-4)&amp;"!$J:$J"),MATCH($B111,INDIRECT(RIGHT(Y$2,LEN(Y$2)-4)&amp;"!$B:$B"),0),1)), ISERR(INDEX(INDIRECT(RIGHT(Y$2,LEN(Y$2)-4)&amp;"!$J:$J"),MATCH($B111,INDIRECT(RIGHT(Y$2,LEN(Y$2)-4)&amp;"!$B:$B"),0),1))),0,INDEX(INDIRECT(RIGHT(Y$2,LEN(Y$2)-4)&amp;"!$J:$J"),MATCH($B111,INDIRECT(RIGHT(Y$2,LEN(Y$2)-4)&amp;"!$B:$B"),0),1))</f>
        <v>0</v>
      </c>
      <c r="Z111" s="53">
        <f t="shared" ca="1" si="221"/>
        <v>0</v>
      </c>
      <c r="AA111" s="53">
        <f t="shared" ca="1" si="221"/>
        <v>0</v>
      </c>
      <c r="AB111" s="53">
        <f t="shared" ca="1" si="221"/>
        <v>0</v>
      </c>
      <c r="AC111" s="53">
        <f t="shared" ca="1" si="221"/>
        <v>0</v>
      </c>
      <c r="AD111" s="53">
        <f t="shared" ca="1" si="221"/>
        <v>0</v>
      </c>
      <c r="AE111" s="53">
        <f t="shared" ca="1" si="221"/>
        <v>0</v>
      </c>
      <c r="AF111" s="53">
        <f t="shared" ca="1" si="221"/>
        <v>0</v>
      </c>
      <c r="AG111" s="53">
        <f t="shared" ca="1" si="221"/>
        <v>0</v>
      </c>
      <c r="AH111" s="53">
        <f t="shared" ca="1" si="221"/>
        <v>0</v>
      </c>
      <c r="AI111" s="53">
        <f t="shared" ca="1" si="221"/>
        <v>0</v>
      </c>
      <c r="AJ111" s="53">
        <f t="shared" ca="1" si="221"/>
        <v>0</v>
      </c>
      <c r="AK111" s="53">
        <f t="shared" ca="1" si="221"/>
        <v>0</v>
      </c>
      <c r="AL111" s="53">
        <f t="shared" ca="1" si="221"/>
        <v>0</v>
      </c>
      <c r="AM111" s="53">
        <f t="shared" ca="1" si="221"/>
        <v>0</v>
      </c>
      <c r="AN111" s="53">
        <f t="shared" ca="1" si="221"/>
        <v>0</v>
      </c>
      <c r="AO111" s="53">
        <f t="shared" ca="1" si="221"/>
        <v>0</v>
      </c>
      <c r="AP111" s="66">
        <f ca="1">SUM(D111,W111)</f>
        <v>0</v>
      </c>
      <c r="AQ111" s="44" t="str">
        <f>'PLANTILLA V6'!$D221</f>
        <v>pza</v>
      </c>
    </row>
    <row r="112" spans="1:43" ht="15.75" customHeight="1" x14ac:dyDescent="0.45">
      <c r="A112" s="52" t="str">
        <f>'PLANTILLA V6'!A222</f>
        <v>Co</v>
      </c>
      <c r="B112" s="51" t="str">
        <f>'PLANTILLA V6'!B222</f>
        <v>Dado</v>
      </c>
      <c r="C112" s="45">
        <f>'PLANTILLA V6'!C222</f>
        <v>1</v>
      </c>
      <c r="D112" s="64">
        <f t="shared" ca="1" si="148"/>
        <v>0</v>
      </c>
      <c r="E112" s="42" t="str">
        <f>'PLANTILLA V6'!$D222</f>
        <v>pza</v>
      </c>
      <c r="F112" s="46">
        <f t="shared" ref="F112:V112" ca="1" si="222">IF(OR(F$3="", ISNA(INDEX(INDIRECT(RIGHT(F$2,LEN(F$2)-4)&amp;"!$J:$J"),MATCH($B112,INDIRECT(RIGHT(F$2,LEN(F$2)-4)&amp;"!$B:$B"),0),1)),ISERR(INDEX(INDIRECT(RIGHT(F$2,LEN(F$2)-4)&amp;"!$J:$J"),MATCH($B112,INDIRECT(RIGHT(F$2,LEN(F$2)-4)&amp;"!$B:$B"),0),1))),0,INDEX(INDIRECT(RIGHT(F$2,LEN(F$2)-4)&amp;"!$J:$J"),MATCH($B112,INDIRECT(RIGHT(F$2,LEN(F$2)-4)&amp;"!$B:$B"),0),1))</f>
        <v>0</v>
      </c>
      <c r="G112" s="46">
        <f t="shared" ca="1" si="222"/>
        <v>0</v>
      </c>
      <c r="H112" s="46">
        <f t="shared" ca="1" si="222"/>
        <v>0</v>
      </c>
      <c r="I112" s="46">
        <f t="shared" ca="1" si="222"/>
        <v>0</v>
      </c>
      <c r="J112" s="46">
        <f t="shared" ca="1" si="222"/>
        <v>0</v>
      </c>
      <c r="K112" s="46">
        <f t="shared" ca="1" si="222"/>
        <v>0</v>
      </c>
      <c r="L112" s="46">
        <f t="shared" ca="1" si="222"/>
        <v>0</v>
      </c>
      <c r="M112" s="46">
        <f t="shared" ca="1" si="222"/>
        <v>0</v>
      </c>
      <c r="N112" s="46">
        <f t="shared" ca="1" si="222"/>
        <v>0</v>
      </c>
      <c r="O112" s="46">
        <f t="shared" ca="1" si="222"/>
        <v>0</v>
      </c>
      <c r="P112" s="46">
        <f t="shared" ca="1" si="222"/>
        <v>0</v>
      </c>
      <c r="Q112" s="46">
        <f t="shared" ca="1" si="222"/>
        <v>0</v>
      </c>
      <c r="R112" s="46">
        <f t="shared" ca="1" si="222"/>
        <v>0</v>
      </c>
      <c r="S112" s="46">
        <f t="shared" ca="1" si="222"/>
        <v>0</v>
      </c>
      <c r="T112" s="46">
        <f t="shared" ca="1" si="222"/>
        <v>0</v>
      </c>
      <c r="U112" s="46">
        <f t="shared" ca="1" si="222"/>
        <v>0</v>
      </c>
      <c r="V112" s="46">
        <f t="shared" ca="1" si="222"/>
        <v>0</v>
      </c>
      <c r="W112" s="190">
        <f t="shared" ca="1" si="150"/>
        <v>0</v>
      </c>
      <c r="X112" s="195" t="str">
        <f>'PLANTILLA V6'!$D222</f>
        <v>pza</v>
      </c>
      <c r="Y112" s="53">
        <f t="shared" ref="Y112:AO112" ca="1" si="223">IF(OR(Y$3="",ISNA(INDEX(INDIRECT(RIGHT(Y$2,LEN(Y$2)-4)&amp;"!$J:$J"),MATCH($B112,INDIRECT(RIGHT(Y$2,LEN(Y$2)-4)&amp;"!$B:$B"),0),1)), ISERR(INDEX(INDIRECT(RIGHT(Y$2,LEN(Y$2)-4)&amp;"!$J:$J"),MATCH($B112,INDIRECT(RIGHT(Y$2,LEN(Y$2)-4)&amp;"!$B:$B"),0),1))),0,INDEX(INDIRECT(RIGHT(Y$2,LEN(Y$2)-4)&amp;"!$J:$J"),MATCH($B112,INDIRECT(RIGHT(Y$2,LEN(Y$2)-4)&amp;"!$B:$B"),0),1))</f>
        <v>0</v>
      </c>
      <c r="Z112" s="53">
        <f t="shared" ca="1" si="223"/>
        <v>0</v>
      </c>
      <c r="AA112" s="53">
        <f t="shared" ca="1" si="223"/>
        <v>0</v>
      </c>
      <c r="AB112" s="53">
        <f t="shared" ca="1" si="223"/>
        <v>0</v>
      </c>
      <c r="AC112" s="53">
        <f t="shared" ca="1" si="223"/>
        <v>0</v>
      </c>
      <c r="AD112" s="53">
        <f t="shared" ca="1" si="223"/>
        <v>0</v>
      </c>
      <c r="AE112" s="53">
        <f t="shared" ca="1" si="223"/>
        <v>0</v>
      </c>
      <c r="AF112" s="53">
        <f t="shared" ca="1" si="223"/>
        <v>0</v>
      </c>
      <c r="AG112" s="53">
        <f t="shared" ca="1" si="223"/>
        <v>0</v>
      </c>
      <c r="AH112" s="53">
        <f t="shared" ca="1" si="223"/>
        <v>0</v>
      </c>
      <c r="AI112" s="53">
        <f t="shared" ca="1" si="223"/>
        <v>0</v>
      </c>
      <c r="AJ112" s="53">
        <f t="shared" ca="1" si="223"/>
        <v>0</v>
      </c>
      <c r="AK112" s="53">
        <f t="shared" ca="1" si="223"/>
        <v>0</v>
      </c>
      <c r="AL112" s="53">
        <f t="shared" ca="1" si="223"/>
        <v>0</v>
      </c>
      <c r="AM112" s="53">
        <f t="shared" ca="1" si="223"/>
        <v>0</v>
      </c>
      <c r="AN112" s="53">
        <f t="shared" ca="1" si="223"/>
        <v>0</v>
      </c>
      <c r="AO112" s="53">
        <f t="shared" ca="1" si="223"/>
        <v>0</v>
      </c>
      <c r="AP112" s="65">
        <f ca="1">SUM(D112,W112)</f>
        <v>0</v>
      </c>
      <c r="AQ112" s="48" t="str">
        <f>'PLANTILLA V6'!$D222</f>
        <v>pza</v>
      </c>
    </row>
    <row r="113" spans="1:43" ht="15.75" customHeight="1" x14ac:dyDescent="0.45">
      <c r="A113" s="55" t="str">
        <f>'PLANTILLA V6'!A223</f>
        <v>Co</v>
      </c>
      <c r="B113" s="54" t="str">
        <f>'PLANTILLA V6'!B223</f>
        <v>Broche latonado tipo alemán de 16 mm de largo  (caja 100 piezas)</v>
      </c>
      <c r="C113" s="49">
        <f>'PLANTILLA V6'!C223</f>
        <v>1</v>
      </c>
      <c r="D113" s="64">
        <f t="shared" ca="1" si="148"/>
        <v>0</v>
      </c>
      <c r="E113" s="42" t="str">
        <f>'PLANTILLA V6'!$D223</f>
        <v>caja</v>
      </c>
      <c r="F113" s="46">
        <f t="shared" ref="F113:V113" ca="1" si="224">IF(OR(F$3="", ISNA(INDEX(INDIRECT(RIGHT(F$2,LEN(F$2)-4)&amp;"!$J:$J"),MATCH($B113,INDIRECT(RIGHT(F$2,LEN(F$2)-4)&amp;"!$B:$B"),0),1)),ISERR(INDEX(INDIRECT(RIGHT(F$2,LEN(F$2)-4)&amp;"!$J:$J"),MATCH($B113,INDIRECT(RIGHT(F$2,LEN(F$2)-4)&amp;"!$B:$B"),0),1))),0,INDEX(INDIRECT(RIGHT(F$2,LEN(F$2)-4)&amp;"!$J:$J"),MATCH($B113,INDIRECT(RIGHT(F$2,LEN(F$2)-4)&amp;"!$B:$B"),0),1))</f>
        <v>0</v>
      </c>
      <c r="G113" s="46">
        <f t="shared" ca="1" si="224"/>
        <v>0</v>
      </c>
      <c r="H113" s="46">
        <f t="shared" ca="1" si="224"/>
        <v>0</v>
      </c>
      <c r="I113" s="46">
        <f t="shared" ca="1" si="224"/>
        <v>0</v>
      </c>
      <c r="J113" s="46">
        <f t="shared" ca="1" si="224"/>
        <v>0</v>
      </c>
      <c r="K113" s="46">
        <f t="shared" ca="1" si="224"/>
        <v>0</v>
      </c>
      <c r="L113" s="46">
        <f t="shared" ca="1" si="224"/>
        <v>0</v>
      </c>
      <c r="M113" s="46">
        <f t="shared" ca="1" si="224"/>
        <v>0</v>
      </c>
      <c r="N113" s="46">
        <f t="shared" ca="1" si="224"/>
        <v>0</v>
      </c>
      <c r="O113" s="46">
        <f t="shared" ca="1" si="224"/>
        <v>0</v>
      </c>
      <c r="P113" s="46">
        <f t="shared" ca="1" si="224"/>
        <v>0</v>
      </c>
      <c r="Q113" s="46">
        <f t="shared" ca="1" si="224"/>
        <v>0</v>
      </c>
      <c r="R113" s="46">
        <f t="shared" ca="1" si="224"/>
        <v>0</v>
      </c>
      <c r="S113" s="46">
        <f t="shared" ca="1" si="224"/>
        <v>0</v>
      </c>
      <c r="T113" s="46">
        <f t="shared" ca="1" si="224"/>
        <v>0</v>
      </c>
      <c r="U113" s="46">
        <f t="shared" ca="1" si="224"/>
        <v>0</v>
      </c>
      <c r="V113" s="46">
        <f t="shared" ca="1" si="224"/>
        <v>0</v>
      </c>
      <c r="W113" s="190">
        <f t="shared" ca="1" si="150"/>
        <v>5.75</v>
      </c>
      <c r="X113" s="195" t="str">
        <f>'PLANTILLA V6'!$D223</f>
        <v>caja</v>
      </c>
      <c r="Y113" s="53">
        <f t="shared" ref="Y113:AO113" ca="1" si="225">IF(OR(Y$3="",ISNA(INDEX(INDIRECT(RIGHT(Y$2,LEN(Y$2)-4)&amp;"!$J:$J"),MATCH($B113,INDIRECT(RIGHT(Y$2,LEN(Y$2)-4)&amp;"!$B:$B"),0),1)), ISERR(INDEX(INDIRECT(RIGHT(Y$2,LEN(Y$2)-4)&amp;"!$J:$J"),MATCH($B113,INDIRECT(RIGHT(Y$2,LEN(Y$2)-4)&amp;"!$B:$B"),0),1))),0,INDEX(INDIRECT(RIGHT(Y$2,LEN(Y$2)-4)&amp;"!$J:$J"),MATCH($B113,INDIRECT(RIGHT(Y$2,LEN(Y$2)-4)&amp;"!$B:$B"),0),1))</f>
        <v>0</v>
      </c>
      <c r="Z113" s="53">
        <f t="shared" ca="1" si="225"/>
        <v>0</v>
      </c>
      <c r="AA113" s="53">
        <f t="shared" ca="1" si="225"/>
        <v>0</v>
      </c>
      <c r="AB113" s="53">
        <f t="shared" ca="1" si="225"/>
        <v>0</v>
      </c>
      <c r="AC113" s="53">
        <f t="shared" ca="1" si="225"/>
        <v>0</v>
      </c>
      <c r="AD113" s="53">
        <f t="shared" ca="1" si="225"/>
        <v>0</v>
      </c>
      <c r="AE113" s="53">
        <f t="shared" ca="1" si="225"/>
        <v>0</v>
      </c>
      <c r="AF113" s="53">
        <f t="shared" ca="1" si="225"/>
        <v>0</v>
      </c>
      <c r="AG113" s="53">
        <f t="shared" ca="1" si="225"/>
        <v>0</v>
      </c>
      <c r="AH113" s="53">
        <f t="shared" ca="1" si="225"/>
        <v>0</v>
      </c>
      <c r="AI113" s="53">
        <f t="shared" ca="1" si="225"/>
        <v>5.75</v>
      </c>
      <c r="AJ113" s="53">
        <f t="shared" ca="1" si="225"/>
        <v>0</v>
      </c>
      <c r="AK113" s="53">
        <f t="shared" ca="1" si="225"/>
        <v>0</v>
      </c>
      <c r="AL113" s="53">
        <f t="shared" ca="1" si="225"/>
        <v>0</v>
      </c>
      <c r="AM113" s="53">
        <f t="shared" ca="1" si="225"/>
        <v>0</v>
      </c>
      <c r="AN113" s="53">
        <f t="shared" ca="1" si="225"/>
        <v>0</v>
      </c>
      <c r="AO113" s="53">
        <f t="shared" ca="1" si="225"/>
        <v>0</v>
      </c>
      <c r="AP113" s="66">
        <f ca="1">SUM(D113,W113)</f>
        <v>5.75</v>
      </c>
      <c r="AQ113" s="44" t="str">
        <f>'PLANTILLA V6'!$D223</f>
        <v>caja</v>
      </c>
    </row>
    <row r="114" spans="1:43" ht="15.75" customHeight="1" x14ac:dyDescent="0.45">
      <c r="A114" s="52" t="str">
        <f>'PLANTILLA V6'!A224</f>
        <v>Co</v>
      </c>
      <c r="B114" s="51" t="str">
        <f>'PLANTILLA V6'!B224</f>
        <v>Broche Sujetadocumentos chico (3/4" o 19 mm)</v>
      </c>
      <c r="C114" s="45">
        <f>'PLANTILLA V6'!C224</f>
        <v>1</v>
      </c>
      <c r="D114" s="64">
        <f t="shared" ca="1" si="148"/>
        <v>0</v>
      </c>
      <c r="E114" s="42" t="str">
        <f>'PLANTILLA V6'!$D224</f>
        <v>pza</v>
      </c>
      <c r="F114" s="46">
        <f t="shared" ref="F114:V114" ca="1" si="226">IF(OR(F$3="", ISNA(INDEX(INDIRECT(RIGHT(F$2,LEN(F$2)-4)&amp;"!$J:$J"),MATCH($B114,INDIRECT(RIGHT(F$2,LEN(F$2)-4)&amp;"!$B:$B"),0),1)),ISERR(INDEX(INDIRECT(RIGHT(F$2,LEN(F$2)-4)&amp;"!$J:$J"),MATCH($B114,INDIRECT(RIGHT(F$2,LEN(F$2)-4)&amp;"!$B:$B"),0),1))),0,INDEX(INDIRECT(RIGHT(F$2,LEN(F$2)-4)&amp;"!$J:$J"),MATCH($B114,INDIRECT(RIGHT(F$2,LEN(F$2)-4)&amp;"!$B:$B"),0),1))</f>
        <v>0</v>
      </c>
      <c r="G114" s="46">
        <f t="shared" ca="1" si="226"/>
        <v>0</v>
      </c>
      <c r="H114" s="46">
        <f t="shared" ca="1" si="226"/>
        <v>0</v>
      </c>
      <c r="I114" s="46">
        <f t="shared" ca="1" si="226"/>
        <v>0</v>
      </c>
      <c r="J114" s="46">
        <f t="shared" ca="1" si="226"/>
        <v>0</v>
      </c>
      <c r="K114" s="46">
        <f t="shared" ca="1" si="226"/>
        <v>0</v>
      </c>
      <c r="L114" s="46">
        <f t="shared" ca="1" si="226"/>
        <v>0</v>
      </c>
      <c r="M114" s="46">
        <f t="shared" ca="1" si="226"/>
        <v>0</v>
      </c>
      <c r="N114" s="46">
        <f t="shared" ca="1" si="226"/>
        <v>0</v>
      </c>
      <c r="O114" s="46">
        <f t="shared" ca="1" si="226"/>
        <v>0</v>
      </c>
      <c r="P114" s="46">
        <f t="shared" ca="1" si="226"/>
        <v>0</v>
      </c>
      <c r="Q114" s="46">
        <f t="shared" ca="1" si="226"/>
        <v>0</v>
      </c>
      <c r="R114" s="46">
        <f t="shared" ca="1" si="226"/>
        <v>0</v>
      </c>
      <c r="S114" s="46">
        <f t="shared" ca="1" si="226"/>
        <v>0</v>
      </c>
      <c r="T114" s="46">
        <f t="shared" ca="1" si="226"/>
        <v>0</v>
      </c>
      <c r="U114" s="46">
        <f t="shared" ca="1" si="226"/>
        <v>0</v>
      </c>
      <c r="V114" s="46">
        <f t="shared" ca="1" si="226"/>
        <v>0</v>
      </c>
      <c r="W114" s="190">
        <f t="shared" ca="1" si="150"/>
        <v>0</v>
      </c>
      <c r="X114" s="195" t="str">
        <f>'PLANTILLA V6'!$D224</f>
        <v>pza</v>
      </c>
      <c r="Y114" s="53">
        <f t="shared" ref="Y114:AO114" ca="1" si="227">IF(OR(Y$3="",ISNA(INDEX(INDIRECT(RIGHT(Y$2,LEN(Y$2)-4)&amp;"!$J:$J"),MATCH($B114,INDIRECT(RIGHT(Y$2,LEN(Y$2)-4)&amp;"!$B:$B"),0),1)), ISERR(INDEX(INDIRECT(RIGHT(Y$2,LEN(Y$2)-4)&amp;"!$J:$J"),MATCH($B114,INDIRECT(RIGHT(Y$2,LEN(Y$2)-4)&amp;"!$B:$B"),0),1))),0,INDEX(INDIRECT(RIGHT(Y$2,LEN(Y$2)-4)&amp;"!$J:$J"),MATCH($B114,INDIRECT(RIGHT(Y$2,LEN(Y$2)-4)&amp;"!$B:$B"),0),1))</f>
        <v>0</v>
      </c>
      <c r="Z114" s="53">
        <f t="shared" ca="1" si="227"/>
        <v>0</v>
      </c>
      <c r="AA114" s="53">
        <f t="shared" ca="1" si="227"/>
        <v>0</v>
      </c>
      <c r="AB114" s="53">
        <f t="shared" ca="1" si="227"/>
        <v>0</v>
      </c>
      <c r="AC114" s="53">
        <f t="shared" ca="1" si="227"/>
        <v>0</v>
      </c>
      <c r="AD114" s="53">
        <f t="shared" ca="1" si="227"/>
        <v>0</v>
      </c>
      <c r="AE114" s="53">
        <f t="shared" ca="1" si="227"/>
        <v>0</v>
      </c>
      <c r="AF114" s="53">
        <f t="shared" ca="1" si="227"/>
        <v>0</v>
      </c>
      <c r="AG114" s="53">
        <f t="shared" ca="1" si="227"/>
        <v>0</v>
      </c>
      <c r="AH114" s="53">
        <f t="shared" ca="1" si="227"/>
        <v>0</v>
      </c>
      <c r="AI114" s="53">
        <f t="shared" ca="1" si="227"/>
        <v>0</v>
      </c>
      <c r="AJ114" s="53">
        <f t="shared" ca="1" si="227"/>
        <v>0</v>
      </c>
      <c r="AK114" s="53">
        <f t="shared" ca="1" si="227"/>
        <v>0</v>
      </c>
      <c r="AL114" s="53">
        <f t="shared" ca="1" si="227"/>
        <v>0</v>
      </c>
      <c r="AM114" s="53">
        <f t="shared" ca="1" si="227"/>
        <v>0</v>
      </c>
      <c r="AN114" s="53">
        <f t="shared" ca="1" si="227"/>
        <v>0</v>
      </c>
      <c r="AO114" s="53">
        <f t="shared" ca="1" si="227"/>
        <v>0</v>
      </c>
      <c r="AP114" s="65">
        <f ca="1">SUM(D114,W114)</f>
        <v>0</v>
      </c>
      <c r="AQ114" s="48" t="str">
        <f>'PLANTILLA V6'!$D224</f>
        <v>pza</v>
      </c>
    </row>
    <row r="115" spans="1:43" ht="15.75" customHeight="1" x14ac:dyDescent="0.45">
      <c r="A115" s="55" t="str">
        <f>'PLANTILLA V6'!A225</f>
        <v>Co</v>
      </c>
      <c r="B115" s="54" t="str">
        <f>'PLANTILLA V6'!B225</f>
        <v>Palito plano de madera medidas 0.7 X 7.5 cm.(tipo paleta de hielo)</v>
      </c>
      <c r="C115" s="49">
        <f>'PLANTILLA V6'!C225</f>
        <v>1</v>
      </c>
      <c r="D115" s="64">
        <f t="shared" ca="1" si="148"/>
        <v>0</v>
      </c>
      <c r="E115" s="42" t="str">
        <f>'PLANTILLA V6'!$D225</f>
        <v>pza</v>
      </c>
      <c r="F115" s="46">
        <f t="shared" ref="F115:V115" ca="1" si="228">IF(OR(F$3="", ISNA(INDEX(INDIRECT(RIGHT(F$2,LEN(F$2)-4)&amp;"!$J:$J"),MATCH($B115,INDIRECT(RIGHT(F$2,LEN(F$2)-4)&amp;"!$B:$B"),0),1)),ISERR(INDEX(INDIRECT(RIGHT(F$2,LEN(F$2)-4)&amp;"!$J:$J"),MATCH($B115,INDIRECT(RIGHT(F$2,LEN(F$2)-4)&amp;"!$B:$B"),0),1))),0,INDEX(INDIRECT(RIGHT(F$2,LEN(F$2)-4)&amp;"!$J:$J"),MATCH($B115,INDIRECT(RIGHT(F$2,LEN(F$2)-4)&amp;"!$B:$B"),0),1))</f>
        <v>0</v>
      </c>
      <c r="G115" s="46">
        <f t="shared" ca="1" si="228"/>
        <v>0</v>
      </c>
      <c r="H115" s="46">
        <f t="shared" ca="1" si="228"/>
        <v>0</v>
      </c>
      <c r="I115" s="46">
        <f t="shared" ca="1" si="228"/>
        <v>0</v>
      </c>
      <c r="J115" s="46">
        <f t="shared" ca="1" si="228"/>
        <v>0</v>
      </c>
      <c r="K115" s="46">
        <f t="shared" ca="1" si="228"/>
        <v>0</v>
      </c>
      <c r="L115" s="46">
        <f t="shared" ca="1" si="228"/>
        <v>0</v>
      </c>
      <c r="M115" s="46">
        <f t="shared" ca="1" si="228"/>
        <v>0</v>
      </c>
      <c r="N115" s="46">
        <f t="shared" ca="1" si="228"/>
        <v>0</v>
      </c>
      <c r="O115" s="46">
        <f t="shared" ca="1" si="228"/>
        <v>0</v>
      </c>
      <c r="P115" s="46">
        <f t="shared" ca="1" si="228"/>
        <v>0</v>
      </c>
      <c r="Q115" s="46">
        <f t="shared" ca="1" si="228"/>
        <v>0</v>
      </c>
      <c r="R115" s="46">
        <f t="shared" ca="1" si="228"/>
        <v>0</v>
      </c>
      <c r="S115" s="46">
        <f t="shared" ca="1" si="228"/>
        <v>0</v>
      </c>
      <c r="T115" s="46">
        <f t="shared" ca="1" si="228"/>
        <v>0</v>
      </c>
      <c r="U115" s="46">
        <f t="shared" ca="1" si="228"/>
        <v>0</v>
      </c>
      <c r="V115" s="46">
        <f t="shared" ca="1" si="228"/>
        <v>0</v>
      </c>
      <c r="W115" s="190">
        <f t="shared" ca="1" si="150"/>
        <v>0</v>
      </c>
      <c r="X115" s="195" t="str">
        <f>'PLANTILLA V6'!$D225</f>
        <v>pza</v>
      </c>
      <c r="Y115" s="53">
        <f t="shared" ref="Y115:AO115" ca="1" si="229">IF(OR(Y$3="",ISNA(INDEX(INDIRECT(RIGHT(Y$2,LEN(Y$2)-4)&amp;"!$J:$J"),MATCH($B115,INDIRECT(RIGHT(Y$2,LEN(Y$2)-4)&amp;"!$B:$B"),0),1)), ISERR(INDEX(INDIRECT(RIGHT(Y$2,LEN(Y$2)-4)&amp;"!$J:$J"),MATCH($B115,INDIRECT(RIGHT(Y$2,LEN(Y$2)-4)&amp;"!$B:$B"),0),1))),0,INDEX(INDIRECT(RIGHT(Y$2,LEN(Y$2)-4)&amp;"!$J:$J"),MATCH($B115,INDIRECT(RIGHT(Y$2,LEN(Y$2)-4)&amp;"!$B:$B"),0),1))</f>
        <v>0</v>
      </c>
      <c r="Z115" s="53">
        <f t="shared" ca="1" si="229"/>
        <v>0</v>
      </c>
      <c r="AA115" s="53">
        <f t="shared" ca="1" si="229"/>
        <v>0</v>
      </c>
      <c r="AB115" s="53">
        <f t="shared" ca="1" si="229"/>
        <v>0</v>
      </c>
      <c r="AC115" s="53">
        <f t="shared" ca="1" si="229"/>
        <v>0</v>
      </c>
      <c r="AD115" s="53">
        <f t="shared" ca="1" si="229"/>
        <v>0</v>
      </c>
      <c r="AE115" s="53">
        <f t="shared" ca="1" si="229"/>
        <v>0</v>
      </c>
      <c r="AF115" s="53">
        <f t="shared" ca="1" si="229"/>
        <v>0</v>
      </c>
      <c r="AG115" s="53">
        <f t="shared" ca="1" si="229"/>
        <v>0</v>
      </c>
      <c r="AH115" s="53">
        <f t="shared" ca="1" si="229"/>
        <v>0</v>
      </c>
      <c r="AI115" s="53">
        <f t="shared" ca="1" si="229"/>
        <v>0</v>
      </c>
      <c r="AJ115" s="53">
        <f t="shared" ca="1" si="229"/>
        <v>0</v>
      </c>
      <c r="AK115" s="53">
        <f t="shared" ca="1" si="229"/>
        <v>0</v>
      </c>
      <c r="AL115" s="53">
        <f t="shared" ca="1" si="229"/>
        <v>0</v>
      </c>
      <c r="AM115" s="53">
        <f t="shared" ca="1" si="229"/>
        <v>0</v>
      </c>
      <c r="AN115" s="53">
        <f t="shared" ca="1" si="229"/>
        <v>0</v>
      </c>
      <c r="AO115" s="53">
        <f t="shared" ca="1" si="229"/>
        <v>0</v>
      </c>
      <c r="AP115" s="66">
        <f ca="1">SUM(D115,W115)</f>
        <v>0</v>
      </c>
      <c r="AQ115" s="44" t="str">
        <f>'PLANTILLA V6'!$D225</f>
        <v>pza</v>
      </c>
    </row>
    <row r="116" spans="1:43" ht="15.75" customHeight="1" x14ac:dyDescent="0.45">
      <c r="A116" s="52" t="str">
        <f>'PLANTILLA V6'!A226</f>
        <v>Co</v>
      </c>
      <c r="B116" s="51" t="str">
        <f>'PLANTILLA V6'!B226</f>
        <v>Palito de madera redondo 30 largo x 3 mm de diámetro  (tipo brocheta)</v>
      </c>
      <c r="C116" s="45">
        <f>'PLANTILLA V6'!C226</f>
        <v>1</v>
      </c>
      <c r="D116" s="64">
        <f t="shared" ca="1" si="148"/>
        <v>0</v>
      </c>
      <c r="E116" s="42" t="str">
        <f>'PLANTILLA V6'!$D226</f>
        <v>pza</v>
      </c>
      <c r="F116" s="46">
        <f t="shared" ref="F116:V116" ca="1" si="230">IF(OR(F$3="", ISNA(INDEX(INDIRECT(RIGHT(F$2,LEN(F$2)-4)&amp;"!$J:$J"),MATCH($B116,INDIRECT(RIGHT(F$2,LEN(F$2)-4)&amp;"!$B:$B"),0),1)),ISERR(INDEX(INDIRECT(RIGHT(F$2,LEN(F$2)-4)&amp;"!$J:$J"),MATCH($B116,INDIRECT(RIGHT(F$2,LEN(F$2)-4)&amp;"!$B:$B"),0),1))),0,INDEX(INDIRECT(RIGHT(F$2,LEN(F$2)-4)&amp;"!$J:$J"),MATCH($B116,INDIRECT(RIGHT(F$2,LEN(F$2)-4)&amp;"!$B:$B"),0),1))</f>
        <v>0</v>
      </c>
      <c r="G116" s="46">
        <f t="shared" ca="1" si="230"/>
        <v>0</v>
      </c>
      <c r="H116" s="46">
        <f t="shared" ca="1" si="230"/>
        <v>0</v>
      </c>
      <c r="I116" s="46">
        <f t="shared" ca="1" si="230"/>
        <v>0</v>
      </c>
      <c r="J116" s="46">
        <f t="shared" ca="1" si="230"/>
        <v>0</v>
      </c>
      <c r="K116" s="46">
        <f t="shared" ca="1" si="230"/>
        <v>0</v>
      </c>
      <c r="L116" s="46">
        <f t="shared" ca="1" si="230"/>
        <v>0</v>
      </c>
      <c r="M116" s="46">
        <f t="shared" ca="1" si="230"/>
        <v>0</v>
      </c>
      <c r="N116" s="46">
        <f t="shared" ca="1" si="230"/>
        <v>0</v>
      </c>
      <c r="O116" s="46">
        <f t="shared" ca="1" si="230"/>
        <v>0</v>
      </c>
      <c r="P116" s="46">
        <f t="shared" ca="1" si="230"/>
        <v>0</v>
      </c>
      <c r="Q116" s="46">
        <f t="shared" ca="1" si="230"/>
        <v>0</v>
      </c>
      <c r="R116" s="46">
        <f t="shared" ca="1" si="230"/>
        <v>0</v>
      </c>
      <c r="S116" s="46">
        <f t="shared" ca="1" si="230"/>
        <v>0</v>
      </c>
      <c r="T116" s="46">
        <f t="shared" ca="1" si="230"/>
        <v>0</v>
      </c>
      <c r="U116" s="46">
        <f t="shared" ca="1" si="230"/>
        <v>0</v>
      </c>
      <c r="V116" s="46">
        <f t="shared" ca="1" si="230"/>
        <v>0</v>
      </c>
      <c r="W116" s="190">
        <f t="shared" ca="1" si="150"/>
        <v>0</v>
      </c>
      <c r="X116" s="195" t="str">
        <f>'PLANTILLA V6'!$D226</f>
        <v>pza</v>
      </c>
      <c r="Y116" s="53">
        <f t="shared" ref="Y116:AO116" ca="1" si="231">IF(OR(Y$3="",ISNA(INDEX(INDIRECT(RIGHT(Y$2,LEN(Y$2)-4)&amp;"!$J:$J"),MATCH($B116,INDIRECT(RIGHT(Y$2,LEN(Y$2)-4)&amp;"!$B:$B"),0),1)), ISERR(INDEX(INDIRECT(RIGHT(Y$2,LEN(Y$2)-4)&amp;"!$J:$J"),MATCH($B116,INDIRECT(RIGHT(Y$2,LEN(Y$2)-4)&amp;"!$B:$B"),0),1))),0,INDEX(INDIRECT(RIGHT(Y$2,LEN(Y$2)-4)&amp;"!$J:$J"),MATCH($B116,INDIRECT(RIGHT(Y$2,LEN(Y$2)-4)&amp;"!$B:$B"),0),1))</f>
        <v>0</v>
      </c>
      <c r="Z116" s="53">
        <f t="shared" ca="1" si="231"/>
        <v>0</v>
      </c>
      <c r="AA116" s="53">
        <f t="shared" ca="1" si="231"/>
        <v>0</v>
      </c>
      <c r="AB116" s="53">
        <f t="shared" ca="1" si="231"/>
        <v>0</v>
      </c>
      <c r="AC116" s="53">
        <f t="shared" ca="1" si="231"/>
        <v>0</v>
      </c>
      <c r="AD116" s="53">
        <f t="shared" ca="1" si="231"/>
        <v>0</v>
      </c>
      <c r="AE116" s="53">
        <f t="shared" ca="1" si="231"/>
        <v>0</v>
      </c>
      <c r="AF116" s="53">
        <f t="shared" ca="1" si="231"/>
        <v>0</v>
      </c>
      <c r="AG116" s="53">
        <f t="shared" ca="1" si="231"/>
        <v>0</v>
      </c>
      <c r="AH116" s="53">
        <f t="shared" ca="1" si="231"/>
        <v>0</v>
      </c>
      <c r="AI116" s="53">
        <f t="shared" ca="1" si="231"/>
        <v>0</v>
      </c>
      <c r="AJ116" s="53">
        <f t="shared" ca="1" si="231"/>
        <v>0</v>
      </c>
      <c r="AK116" s="53">
        <f t="shared" ca="1" si="231"/>
        <v>0</v>
      </c>
      <c r="AL116" s="53">
        <f t="shared" ca="1" si="231"/>
        <v>0</v>
      </c>
      <c r="AM116" s="53">
        <f t="shared" ca="1" si="231"/>
        <v>0</v>
      </c>
      <c r="AN116" s="53">
        <f t="shared" ca="1" si="231"/>
        <v>0</v>
      </c>
      <c r="AO116" s="53">
        <f t="shared" ca="1" si="231"/>
        <v>0</v>
      </c>
      <c r="AP116" s="65">
        <f ca="1">SUM(D116,W116)</f>
        <v>0</v>
      </c>
      <c r="AQ116" s="48" t="str">
        <f>'PLANTILLA V6'!$D226</f>
        <v>pza</v>
      </c>
    </row>
    <row r="117" spans="1:43" ht="15.75" customHeight="1" x14ac:dyDescent="0.45">
      <c r="A117" s="55" t="str">
        <f>'PLANTILLA V6'!A227</f>
        <v>Co</v>
      </c>
      <c r="B117" s="54" t="str">
        <f>'PLANTILLA V6'!B227</f>
        <v>Imán refrigerador</v>
      </c>
      <c r="C117" s="49">
        <f>'PLANTILLA V6'!C227</f>
        <v>1</v>
      </c>
      <c r="D117" s="64">
        <f t="shared" ca="1" si="148"/>
        <v>7</v>
      </c>
      <c r="E117" s="42" t="str">
        <f>'PLANTILLA V6'!$D227</f>
        <v>pza</v>
      </c>
      <c r="F117" s="46">
        <f t="shared" ref="F117:V117" ca="1" si="232">IF(OR(F$3="", ISNA(INDEX(INDIRECT(RIGHT(F$2,LEN(F$2)-4)&amp;"!$J:$J"),MATCH($B117,INDIRECT(RIGHT(F$2,LEN(F$2)-4)&amp;"!$B:$B"),0),1)),ISERR(INDEX(INDIRECT(RIGHT(F$2,LEN(F$2)-4)&amp;"!$J:$J"),MATCH($B117,INDIRECT(RIGHT(F$2,LEN(F$2)-4)&amp;"!$B:$B"),0),1))),0,INDEX(INDIRECT(RIGHT(F$2,LEN(F$2)-4)&amp;"!$J:$J"),MATCH($B117,INDIRECT(RIGHT(F$2,LEN(F$2)-4)&amp;"!$B:$B"),0),1))</f>
        <v>0</v>
      </c>
      <c r="G117" s="46">
        <f t="shared" ca="1" si="232"/>
        <v>0</v>
      </c>
      <c r="H117" s="46">
        <f t="shared" ca="1" si="232"/>
        <v>0</v>
      </c>
      <c r="I117" s="46">
        <f t="shared" ca="1" si="232"/>
        <v>0</v>
      </c>
      <c r="J117" s="46">
        <f t="shared" ca="1" si="232"/>
        <v>0</v>
      </c>
      <c r="K117" s="46">
        <f t="shared" ca="1" si="232"/>
        <v>7</v>
      </c>
      <c r="L117" s="46">
        <f t="shared" ca="1" si="232"/>
        <v>0</v>
      </c>
      <c r="M117" s="46">
        <f t="shared" ca="1" si="232"/>
        <v>0</v>
      </c>
      <c r="N117" s="46">
        <f t="shared" ca="1" si="232"/>
        <v>0</v>
      </c>
      <c r="O117" s="46">
        <f t="shared" ca="1" si="232"/>
        <v>0</v>
      </c>
      <c r="P117" s="46">
        <f t="shared" ca="1" si="232"/>
        <v>0</v>
      </c>
      <c r="Q117" s="46">
        <f t="shared" ca="1" si="232"/>
        <v>0</v>
      </c>
      <c r="R117" s="46">
        <f t="shared" ca="1" si="232"/>
        <v>0</v>
      </c>
      <c r="S117" s="46">
        <f t="shared" ca="1" si="232"/>
        <v>0</v>
      </c>
      <c r="T117" s="46">
        <f t="shared" ca="1" si="232"/>
        <v>0</v>
      </c>
      <c r="U117" s="46">
        <f t="shared" ca="1" si="232"/>
        <v>0</v>
      </c>
      <c r="V117" s="46">
        <f t="shared" ca="1" si="232"/>
        <v>0</v>
      </c>
      <c r="W117" s="190">
        <f t="shared" ca="1" si="150"/>
        <v>0</v>
      </c>
      <c r="X117" s="195" t="str">
        <f>'PLANTILLA V6'!$D227</f>
        <v>pza</v>
      </c>
      <c r="Y117" s="53">
        <f t="shared" ref="Y117:AO117" ca="1" si="233">IF(OR(Y$3="",ISNA(INDEX(INDIRECT(RIGHT(Y$2,LEN(Y$2)-4)&amp;"!$J:$J"),MATCH($B117,INDIRECT(RIGHT(Y$2,LEN(Y$2)-4)&amp;"!$B:$B"),0),1)), ISERR(INDEX(INDIRECT(RIGHT(Y$2,LEN(Y$2)-4)&amp;"!$J:$J"),MATCH($B117,INDIRECT(RIGHT(Y$2,LEN(Y$2)-4)&amp;"!$B:$B"),0),1))),0,INDEX(INDIRECT(RIGHT(Y$2,LEN(Y$2)-4)&amp;"!$J:$J"),MATCH($B117,INDIRECT(RIGHT(Y$2,LEN(Y$2)-4)&amp;"!$B:$B"),0),1))</f>
        <v>0</v>
      </c>
      <c r="Z117" s="53">
        <f t="shared" ca="1" si="233"/>
        <v>0</v>
      </c>
      <c r="AA117" s="53">
        <f t="shared" ca="1" si="233"/>
        <v>0</v>
      </c>
      <c r="AB117" s="53">
        <f t="shared" ca="1" si="233"/>
        <v>0</v>
      </c>
      <c r="AC117" s="53">
        <f t="shared" ca="1" si="233"/>
        <v>0</v>
      </c>
      <c r="AD117" s="53">
        <f t="shared" ca="1" si="233"/>
        <v>0</v>
      </c>
      <c r="AE117" s="53">
        <f t="shared" ca="1" si="233"/>
        <v>0</v>
      </c>
      <c r="AF117" s="53">
        <f t="shared" ca="1" si="233"/>
        <v>0</v>
      </c>
      <c r="AG117" s="53">
        <f t="shared" ca="1" si="233"/>
        <v>0</v>
      </c>
      <c r="AH117" s="53">
        <f t="shared" ca="1" si="233"/>
        <v>0</v>
      </c>
      <c r="AI117" s="53">
        <f t="shared" ca="1" si="233"/>
        <v>0</v>
      </c>
      <c r="AJ117" s="53">
        <f t="shared" ca="1" si="233"/>
        <v>0</v>
      </c>
      <c r="AK117" s="53">
        <f t="shared" ca="1" si="233"/>
        <v>0</v>
      </c>
      <c r="AL117" s="53">
        <f t="shared" ca="1" si="233"/>
        <v>0</v>
      </c>
      <c r="AM117" s="53">
        <f t="shared" ca="1" si="233"/>
        <v>0</v>
      </c>
      <c r="AN117" s="53">
        <f t="shared" ca="1" si="233"/>
        <v>0</v>
      </c>
      <c r="AO117" s="53">
        <f t="shared" ca="1" si="233"/>
        <v>0</v>
      </c>
      <c r="AP117" s="66">
        <f ca="1">SUM(D117,W117)</f>
        <v>7</v>
      </c>
      <c r="AQ117" s="44" t="str">
        <f>'PLANTILLA V6'!$D227</f>
        <v>pza</v>
      </c>
    </row>
    <row r="118" spans="1:43" ht="15.75" customHeight="1" x14ac:dyDescent="0.45">
      <c r="A118" s="52" t="str">
        <f>'PLANTILLA V6'!A228</f>
        <v>Co</v>
      </c>
      <c r="B118" s="51" t="str">
        <f>'PLANTILLA V6'!B228</f>
        <v>Paquete de Semillas tipo alpiste o Arroz</v>
      </c>
      <c r="C118" s="45">
        <f>'PLANTILLA V6'!C228</f>
        <v>1</v>
      </c>
      <c r="D118" s="64">
        <f t="shared" ca="1" si="148"/>
        <v>0</v>
      </c>
      <c r="E118" s="42" t="str">
        <f>'PLANTILLA V6'!$D228</f>
        <v>pza</v>
      </c>
      <c r="F118" s="46">
        <f t="shared" ref="F118:V118" ca="1" si="234">IF(OR(F$3="", ISNA(INDEX(INDIRECT(RIGHT(F$2,LEN(F$2)-4)&amp;"!$J:$J"),MATCH($B118,INDIRECT(RIGHT(F$2,LEN(F$2)-4)&amp;"!$B:$B"),0),1)),ISERR(INDEX(INDIRECT(RIGHT(F$2,LEN(F$2)-4)&amp;"!$J:$J"),MATCH($B118,INDIRECT(RIGHT(F$2,LEN(F$2)-4)&amp;"!$B:$B"),0),1))),0,INDEX(INDIRECT(RIGHT(F$2,LEN(F$2)-4)&amp;"!$J:$J"),MATCH($B118,INDIRECT(RIGHT(F$2,LEN(F$2)-4)&amp;"!$B:$B"),0),1))</f>
        <v>0</v>
      </c>
      <c r="G118" s="46">
        <f t="shared" ca="1" si="234"/>
        <v>0</v>
      </c>
      <c r="H118" s="46">
        <f t="shared" ca="1" si="234"/>
        <v>0</v>
      </c>
      <c r="I118" s="46">
        <f t="shared" ca="1" si="234"/>
        <v>0</v>
      </c>
      <c r="J118" s="46">
        <f t="shared" ca="1" si="234"/>
        <v>0</v>
      </c>
      <c r="K118" s="46">
        <f t="shared" ca="1" si="234"/>
        <v>0</v>
      </c>
      <c r="L118" s="46">
        <f t="shared" ca="1" si="234"/>
        <v>0</v>
      </c>
      <c r="M118" s="46">
        <f t="shared" ca="1" si="234"/>
        <v>0</v>
      </c>
      <c r="N118" s="46">
        <f t="shared" ca="1" si="234"/>
        <v>0</v>
      </c>
      <c r="O118" s="46">
        <f t="shared" ca="1" si="234"/>
        <v>0</v>
      </c>
      <c r="P118" s="46">
        <f t="shared" ca="1" si="234"/>
        <v>0</v>
      </c>
      <c r="Q118" s="46">
        <f t="shared" ca="1" si="234"/>
        <v>0</v>
      </c>
      <c r="R118" s="46">
        <f t="shared" ca="1" si="234"/>
        <v>0</v>
      </c>
      <c r="S118" s="46">
        <f t="shared" ca="1" si="234"/>
        <v>0</v>
      </c>
      <c r="T118" s="46">
        <f t="shared" ca="1" si="234"/>
        <v>0</v>
      </c>
      <c r="U118" s="46">
        <f t="shared" ca="1" si="234"/>
        <v>0</v>
      </c>
      <c r="V118" s="46">
        <f t="shared" ca="1" si="234"/>
        <v>0</v>
      </c>
      <c r="W118" s="190">
        <f t="shared" ca="1" si="150"/>
        <v>0</v>
      </c>
      <c r="X118" s="195" t="str">
        <f>'PLANTILLA V6'!$D228</f>
        <v>pza</v>
      </c>
      <c r="Y118" s="53">
        <f t="shared" ref="Y118:AO118" ca="1" si="235">IF(OR(Y$3="",ISNA(INDEX(INDIRECT(RIGHT(Y$2,LEN(Y$2)-4)&amp;"!$J:$J"),MATCH($B118,INDIRECT(RIGHT(Y$2,LEN(Y$2)-4)&amp;"!$B:$B"),0),1)), ISERR(INDEX(INDIRECT(RIGHT(Y$2,LEN(Y$2)-4)&amp;"!$J:$J"),MATCH($B118,INDIRECT(RIGHT(Y$2,LEN(Y$2)-4)&amp;"!$B:$B"),0),1))),0,INDEX(INDIRECT(RIGHT(Y$2,LEN(Y$2)-4)&amp;"!$J:$J"),MATCH($B118,INDIRECT(RIGHT(Y$2,LEN(Y$2)-4)&amp;"!$B:$B"),0),1))</f>
        <v>0</v>
      </c>
      <c r="Z118" s="53">
        <f t="shared" ca="1" si="235"/>
        <v>0</v>
      </c>
      <c r="AA118" s="53">
        <f t="shared" ca="1" si="235"/>
        <v>0</v>
      </c>
      <c r="AB118" s="53">
        <f t="shared" ca="1" si="235"/>
        <v>0</v>
      </c>
      <c r="AC118" s="53">
        <f t="shared" ca="1" si="235"/>
        <v>0</v>
      </c>
      <c r="AD118" s="53">
        <f t="shared" ca="1" si="235"/>
        <v>0</v>
      </c>
      <c r="AE118" s="53">
        <f t="shared" ca="1" si="235"/>
        <v>0</v>
      </c>
      <c r="AF118" s="53">
        <f t="shared" ca="1" si="235"/>
        <v>0</v>
      </c>
      <c r="AG118" s="53">
        <f t="shared" ca="1" si="235"/>
        <v>0</v>
      </c>
      <c r="AH118" s="53">
        <f t="shared" ca="1" si="235"/>
        <v>0</v>
      </c>
      <c r="AI118" s="53">
        <f t="shared" ca="1" si="235"/>
        <v>0</v>
      </c>
      <c r="AJ118" s="53">
        <f t="shared" ca="1" si="235"/>
        <v>0</v>
      </c>
      <c r="AK118" s="53">
        <f t="shared" ca="1" si="235"/>
        <v>0</v>
      </c>
      <c r="AL118" s="53">
        <f t="shared" ca="1" si="235"/>
        <v>0</v>
      </c>
      <c r="AM118" s="53">
        <f t="shared" ca="1" si="235"/>
        <v>0</v>
      </c>
      <c r="AN118" s="53">
        <f t="shared" ca="1" si="235"/>
        <v>0</v>
      </c>
      <c r="AO118" s="53">
        <f t="shared" ca="1" si="235"/>
        <v>0</v>
      </c>
      <c r="AP118" s="65">
        <f ca="1">SUM(D118,W118)</f>
        <v>0</v>
      </c>
      <c r="AQ118" s="48" t="str">
        <f>'PLANTILLA V6'!$D228</f>
        <v>pza</v>
      </c>
    </row>
    <row r="119" spans="1:43" ht="15.75" customHeight="1" x14ac:dyDescent="0.45">
      <c r="A119" s="55" t="str">
        <f>'PLANTILLA V6'!A229</f>
        <v>Co</v>
      </c>
      <c r="B119" s="54" t="str">
        <f>'PLANTILLA V6'!B229</f>
        <v>Palito de madera cuadrado</v>
      </c>
      <c r="C119" s="49">
        <f>'PLANTILLA V6'!C229</f>
        <v>1</v>
      </c>
      <c r="D119" s="64">
        <f t="shared" ca="1" si="148"/>
        <v>0</v>
      </c>
      <c r="E119" s="42" t="str">
        <f>'PLANTILLA V6'!$D229</f>
        <v>pza</v>
      </c>
      <c r="F119" s="46">
        <f t="shared" ref="F119:V119" ca="1" si="236">IF(OR(F$3="", ISNA(INDEX(INDIRECT(RIGHT(F$2,LEN(F$2)-4)&amp;"!$J:$J"),MATCH($B119,INDIRECT(RIGHT(F$2,LEN(F$2)-4)&amp;"!$B:$B"),0),1)),ISERR(INDEX(INDIRECT(RIGHT(F$2,LEN(F$2)-4)&amp;"!$J:$J"),MATCH($B119,INDIRECT(RIGHT(F$2,LEN(F$2)-4)&amp;"!$B:$B"),0),1))),0,INDEX(INDIRECT(RIGHT(F$2,LEN(F$2)-4)&amp;"!$J:$J"),MATCH($B119,INDIRECT(RIGHT(F$2,LEN(F$2)-4)&amp;"!$B:$B"),0),1))</f>
        <v>0</v>
      </c>
      <c r="G119" s="46">
        <f t="shared" ca="1" si="236"/>
        <v>0</v>
      </c>
      <c r="H119" s="46">
        <f t="shared" ca="1" si="236"/>
        <v>0</v>
      </c>
      <c r="I119" s="46">
        <f t="shared" ca="1" si="236"/>
        <v>0</v>
      </c>
      <c r="J119" s="46">
        <f t="shared" ca="1" si="236"/>
        <v>0</v>
      </c>
      <c r="K119" s="46">
        <f t="shared" ca="1" si="236"/>
        <v>0</v>
      </c>
      <c r="L119" s="46">
        <f t="shared" ca="1" si="236"/>
        <v>0</v>
      </c>
      <c r="M119" s="46">
        <f t="shared" ca="1" si="236"/>
        <v>0</v>
      </c>
      <c r="N119" s="46">
        <f t="shared" ca="1" si="236"/>
        <v>0</v>
      </c>
      <c r="O119" s="46">
        <f t="shared" ca="1" si="236"/>
        <v>0</v>
      </c>
      <c r="P119" s="46">
        <f t="shared" ca="1" si="236"/>
        <v>0</v>
      </c>
      <c r="Q119" s="46">
        <f t="shared" ca="1" si="236"/>
        <v>0</v>
      </c>
      <c r="R119" s="46">
        <f t="shared" ca="1" si="236"/>
        <v>0</v>
      </c>
      <c r="S119" s="46">
        <f t="shared" ca="1" si="236"/>
        <v>0</v>
      </c>
      <c r="T119" s="46">
        <f t="shared" ca="1" si="236"/>
        <v>0</v>
      </c>
      <c r="U119" s="46">
        <f t="shared" ca="1" si="236"/>
        <v>0</v>
      </c>
      <c r="V119" s="46">
        <f t="shared" ca="1" si="236"/>
        <v>0</v>
      </c>
      <c r="W119" s="190">
        <f t="shared" ca="1" si="150"/>
        <v>0</v>
      </c>
      <c r="X119" s="195" t="str">
        <f>'PLANTILLA V6'!$D229</f>
        <v>pza</v>
      </c>
      <c r="Y119" s="53">
        <f t="shared" ref="Y119:AO119" ca="1" si="237">IF(OR(Y$3="",ISNA(INDEX(INDIRECT(RIGHT(Y$2,LEN(Y$2)-4)&amp;"!$J:$J"),MATCH($B119,INDIRECT(RIGHT(Y$2,LEN(Y$2)-4)&amp;"!$B:$B"),0),1)), ISERR(INDEX(INDIRECT(RIGHT(Y$2,LEN(Y$2)-4)&amp;"!$J:$J"),MATCH($B119,INDIRECT(RIGHT(Y$2,LEN(Y$2)-4)&amp;"!$B:$B"),0),1))),0,INDEX(INDIRECT(RIGHT(Y$2,LEN(Y$2)-4)&amp;"!$J:$J"),MATCH($B119,INDIRECT(RIGHT(Y$2,LEN(Y$2)-4)&amp;"!$B:$B"),0),1))</f>
        <v>0</v>
      </c>
      <c r="Z119" s="53">
        <f t="shared" ca="1" si="237"/>
        <v>0</v>
      </c>
      <c r="AA119" s="53">
        <f t="shared" ca="1" si="237"/>
        <v>0</v>
      </c>
      <c r="AB119" s="53">
        <f t="shared" ca="1" si="237"/>
        <v>0</v>
      </c>
      <c r="AC119" s="53">
        <f t="shared" ca="1" si="237"/>
        <v>0</v>
      </c>
      <c r="AD119" s="53">
        <f t="shared" ca="1" si="237"/>
        <v>0</v>
      </c>
      <c r="AE119" s="53">
        <f t="shared" ca="1" si="237"/>
        <v>0</v>
      </c>
      <c r="AF119" s="53">
        <f t="shared" ca="1" si="237"/>
        <v>0</v>
      </c>
      <c r="AG119" s="53">
        <f t="shared" ca="1" si="237"/>
        <v>0</v>
      </c>
      <c r="AH119" s="53">
        <f t="shared" ca="1" si="237"/>
        <v>0</v>
      </c>
      <c r="AI119" s="53">
        <f t="shared" ca="1" si="237"/>
        <v>0</v>
      </c>
      <c r="AJ119" s="53">
        <f t="shared" ca="1" si="237"/>
        <v>0</v>
      </c>
      <c r="AK119" s="53">
        <f t="shared" ca="1" si="237"/>
        <v>0</v>
      </c>
      <c r="AL119" s="53">
        <f t="shared" ca="1" si="237"/>
        <v>0</v>
      </c>
      <c r="AM119" s="53">
        <f t="shared" ca="1" si="237"/>
        <v>0</v>
      </c>
      <c r="AN119" s="53">
        <f t="shared" ca="1" si="237"/>
        <v>0</v>
      </c>
      <c r="AO119" s="53">
        <f t="shared" ca="1" si="237"/>
        <v>0</v>
      </c>
      <c r="AP119" s="66">
        <f ca="1">SUM(D119,W119)</f>
        <v>0</v>
      </c>
      <c r="AQ119" s="44" t="str">
        <f>'PLANTILLA V6'!$D229</f>
        <v>pza</v>
      </c>
    </row>
    <row r="120" spans="1:43" ht="15.75" customHeight="1" x14ac:dyDescent="0.45">
      <c r="A120" s="52" t="str">
        <f>'PLANTILLA V6'!A230</f>
        <v>Co</v>
      </c>
      <c r="B120" s="51" t="str">
        <f>'PLANTILLA V6'!B230</f>
        <v xml:space="preserve">Clip mariposa grande </v>
      </c>
      <c r="C120" s="45">
        <f>'PLANTILLA V6'!C230</f>
        <v>1</v>
      </c>
      <c r="D120" s="64">
        <f t="shared" ca="1" si="148"/>
        <v>0</v>
      </c>
      <c r="E120" s="42" t="str">
        <f>'PLANTILLA V6'!$D230</f>
        <v>pza</v>
      </c>
      <c r="F120" s="46">
        <f t="shared" ref="F120:V120" ca="1" si="238">IF(OR(F$3="", ISNA(INDEX(INDIRECT(RIGHT(F$2,LEN(F$2)-4)&amp;"!$J:$J"),MATCH($B120,INDIRECT(RIGHT(F$2,LEN(F$2)-4)&amp;"!$B:$B"),0),1)),ISERR(INDEX(INDIRECT(RIGHT(F$2,LEN(F$2)-4)&amp;"!$J:$J"),MATCH($B120,INDIRECT(RIGHT(F$2,LEN(F$2)-4)&amp;"!$B:$B"),0),1))),0,INDEX(INDIRECT(RIGHT(F$2,LEN(F$2)-4)&amp;"!$J:$J"),MATCH($B120,INDIRECT(RIGHT(F$2,LEN(F$2)-4)&amp;"!$B:$B"),0),1))</f>
        <v>0</v>
      </c>
      <c r="G120" s="46">
        <f t="shared" ca="1" si="238"/>
        <v>0</v>
      </c>
      <c r="H120" s="46">
        <f t="shared" ca="1" si="238"/>
        <v>0</v>
      </c>
      <c r="I120" s="46">
        <f t="shared" ca="1" si="238"/>
        <v>0</v>
      </c>
      <c r="J120" s="46">
        <f t="shared" ca="1" si="238"/>
        <v>0</v>
      </c>
      <c r="K120" s="46">
        <f t="shared" ca="1" si="238"/>
        <v>0</v>
      </c>
      <c r="L120" s="46">
        <f t="shared" ca="1" si="238"/>
        <v>0</v>
      </c>
      <c r="M120" s="46">
        <f t="shared" ca="1" si="238"/>
        <v>0</v>
      </c>
      <c r="N120" s="46">
        <f t="shared" ca="1" si="238"/>
        <v>0</v>
      </c>
      <c r="O120" s="46">
        <f t="shared" ca="1" si="238"/>
        <v>0</v>
      </c>
      <c r="P120" s="46">
        <f t="shared" ca="1" si="238"/>
        <v>0</v>
      </c>
      <c r="Q120" s="46">
        <f t="shared" ca="1" si="238"/>
        <v>0</v>
      </c>
      <c r="R120" s="46">
        <f t="shared" ca="1" si="238"/>
        <v>0</v>
      </c>
      <c r="S120" s="46">
        <f t="shared" ca="1" si="238"/>
        <v>0</v>
      </c>
      <c r="T120" s="46">
        <f t="shared" ca="1" si="238"/>
        <v>0</v>
      </c>
      <c r="U120" s="46">
        <f t="shared" ca="1" si="238"/>
        <v>0</v>
      </c>
      <c r="V120" s="46">
        <f t="shared" ca="1" si="238"/>
        <v>0</v>
      </c>
      <c r="W120" s="190">
        <f t="shared" ca="1" si="150"/>
        <v>0</v>
      </c>
      <c r="X120" s="195" t="str">
        <f>'PLANTILLA V6'!$D230</f>
        <v>pza</v>
      </c>
      <c r="Y120" s="53">
        <f t="shared" ref="Y120:AO120" ca="1" si="239">IF(OR(Y$3="",ISNA(INDEX(INDIRECT(RIGHT(Y$2,LEN(Y$2)-4)&amp;"!$J:$J"),MATCH($B120,INDIRECT(RIGHT(Y$2,LEN(Y$2)-4)&amp;"!$B:$B"),0),1)), ISERR(INDEX(INDIRECT(RIGHT(Y$2,LEN(Y$2)-4)&amp;"!$J:$J"),MATCH($B120,INDIRECT(RIGHT(Y$2,LEN(Y$2)-4)&amp;"!$B:$B"),0),1))),0,INDEX(INDIRECT(RIGHT(Y$2,LEN(Y$2)-4)&amp;"!$J:$J"),MATCH($B120,INDIRECT(RIGHT(Y$2,LEN(Y$2)-4)&amp;"!$B:$B"),0),1))</f>
        <v>0</v>
      </c>
      <c r="Z120" s="53">
        <f t="shared" ca="1" si="239"/>
        <v>0</v>
      </c>
      <c r="AA120" s="53">
        <f t="shared" ca="1" si="239"/>
        <v>0</v>
      </c>
      <c r="AB120" s="53">
        <f t="shared" ca="1" si="239"/>
        <v>0</v>
      </c>
      <c r="AC120" s="53">
        <f t="shared" ca="1" si="239"/>
        <v>0</v>
      </c>
      <c r="AD120" s="53">
        <f t="shared" ca="1" si="239"/>
        <v>0</v>
      </c>
      <c r="AE120" s="53">
        <f t="shared" ca="1" si="239"/>
        <v>0</v>
      </c>
      <c r="AF120" s="53">
        <f t="shared" ca="1" si="239"/>
        <v>0</v>
      </c>
      <c r="AG120" s="53">
        <f t="shared" ca="1" si="239"/>
        <v>0</v>
      </c>
      <c r="AH120" s="53">
        <f t="shared" ca="1" si="239"/>
        <v>0</v>
      </c>
      <c r="AI120" s="53">
        <f t="shared" ca="1" si="239"/>
        <v>0</v>
      </c>
      <c r="AJ120" s="53">
        <f t="shared" ca="1" si="239"/>
        <v>0</v>
      </c>
      <c r="AK120" s="53">
        <f t="shared" ca="1" si="239"/>
        <v>0</v>
      </c>
      <c r="AL120" s="53">
        <f t="shared" ca="1" si="239"/>
        <v>0</v>
      </c>
      <c r="AM120" s="53">
        <f t="shared" ca="1" si="239"/>
        <v>0</v>
      </c>
      <c r="AN120" s="53">
        <f t="shared" ca="1" si="239"/>
        <v>0</v>
      </c>
      <c r="AO120" s="53">
        <f t="shared" ca="1" si="239"/>
        <v>0</v>
      </c>
      <c r="AP120" s="65">
        <f ca="1">SUM(D120,W120)</f>
        <v>0</v>
      </c>
      <c r="AQ120" s="48" t="str">
        <f>'PLANTILLA V6'!$D230</f>
        <v>pza</v>
      </c>
    </row>
    <row r="121" spans="1:43" ht="15.75" customHeight="1" x14ac:dyDescent="0.45">
      <c r="A121" s="55" t="str">
        <f>'PLANTILLA V6'!A231</f>
        <v>Co</v>
      </c>
      <c r="B121" s="54" t="str">
        <f>'PLANTILLA V6'!B231</f>
        <v>Sobre de correspondencia</v>
      </c>
      <c r="C121" s="49">
        <f>'PLANTILLA V6'!C231</f>
        <v>1</v>
      </c>
      <c r="D121" s="64">
        <f t="shared" ca="1" si="148"/>
        <v>0</v>
      </c>
      <c r="E121" s="42" t="str">
        <f>'PLANTILLA V6'!$D231</f>
        <v>pza</v>
      </c>
      <c r="F121" s="46">
        <f t="shared" ref="F121:V121" ca="1" si="240">IF(OR(F$3="", ISNA(INDEX(INDIRECT(RIGHT(F$2,LEN(F$2)-4)&amp;"!$J:$J"),MATCH($B121,INDIRECT(RIGHT(F$2,LEN(F$2)-4)&amp;"!$B:$B"),0),1)),ISERR(INDEX(INDIRECT(RIGHT(F$2,LEN(F$2)-4)&amp;"!$J:$J"),MATCH($B121,INDIRECT(RIGHT(F$2,LEN(F$2)-4)&amp;"!$B:$B"),0),1))),0,INDEX(INDIRECT(RIGHT(F$2,LEN(F$2)-4)&amp;"!$J:$J"),MATCH($B121,INDIRECT(RIGHT(F$2,LEN(F$2)-4)&amp;"!$B:$B"),0),1))</f>
        <v>0</v>
      </c>
      <c r="G121" s="46">
        <f t="shared" ca="1" si="240"/>
        <v>0</v>
      </c>
      <c r="H121" s="46">
        <f t="shared" ca="1" si="240"/>
        <v>0</v>
      </c>
      <c r="I121" s="46">
        <f t="shared" ca="1" si="240"/>
        <v>0</v>
      </c>
      <c r="J121" s="46">
        <f t="shared" ca="1" si="240"/>
        <v>0</v>
      </c>
      <c r="K121" s="46">
        <f t="shared" ca="1" si="240"/>
        <v>0</v>
      </c>
      <c r="L121" s="46">
        <f t="shared" ca="1" si="240"/>
        <v>0</v>
      </c>
      <c r="M121" s="46">
        <f t="shared" ca="1" si="240"/>
        <v>0</v>
      </c>
      <c r="N121" s="46">
        <f t="shared" ca="1" si="240"/>
        <v>0</v>
      </c>
      <c r="O121" s="46">
        <f t="shared" ca="1" si="240"/>
        <v>0</v>
      </c>
      <c r="P121" s="46">
        <f t="shared" ca="1" si="240"/>
        <v>0</v>
      </c>
      <c r="Q121" s="46">
        <f t="shared" ca="1" si="240"/>
        <v>0</v>
      </c>
      <c r="R121" s="46">
        <f t="shared" ca="1" si="240"/>
        <v>0</v>
      </c>
      <c r="S121" s="46">
        <f t="shared" ca="1" si="240"/>
        <v>0</v>
      </c>
      <c r="T121" s="46">
        <f t="shared" ca="1" si="240"/>
        <v>0</v>
      </c>
      <c r="U121" s="46">
        <f t="shared" ca="1" si="240"/>
        <v>0</v>
      </c>
      <c r="V121" s="46">
        <f t="shared" ca="1" si="240"/>
        <v>0</v>
      </c>
      <c r="W121" s="190">
        <f t="shared" ca="1" si="150"/>
        <v>0</v>
      </c>
      <c r="X121" s="195" t="str">
        <f>'PLANTILLA V6'!$D231</f>
        <v>pza</v>
      </c>
      <c r="Y121" s="53">
        <f t="shared" ref="Y121:AO121" ca="1" si="241">IF(OR(Y$3="",ISNA(INDEX(INDIRECT(RIGHT(Y$2,LEN(Y$2)-4)&amp;"!$J:$J"),MATCH($B121,INDIRECT(RIGHT(Y$2,LEN(Y$2)-4)&amp;"!$B:$B"),0),1)), ISERR(INDEX(INDIRECT(RIGHT(Y$2,LEN(Y$2)-4)&amp;"!$J:$J"),MATCH($B121,INDIRECT(RIGHT(Y$2,LEN(Y$2)-4)&amp;"!$B:$B"),0),1))),0,INDEX(INDIRECT(RIGHT(Y$2,LEN(Y$2)-4)&amp;"!$J:$J"),MATCH($B121,INDIRECT(RIGHT(Y$2,LEN(Y$2)-4)&amp;"!$B:$B"),0),1))</f>
        <v>0</v>
      </c>
      <c r="Z121" s="53">
        <f t="shared" ca="1" si="241"/>
        <v>0</v>
      </c>
      <c r="AA121" s="53">
        <f t="shared" ca="1" si="241"/>
        <v>0</v>
      </c>
      <c r="AB121" s="53">
        <f t="shared" ca="1" si="241"/>
        <v>0</v>
      </c>
      <c r="AC121" s="53">
        <f t="shared" ca="1" si="241"/>
        <v>0</v>
      </c>
      <c r="AD121" s="53">
        <f t="shared" ca="1" si="241"/>
        <v>0</v>
      </c>
      <c r="AE121" s="53">
        <f t="shared" ca="1" si="241"/>
        <v>0</v>
      </c>
      <c r="AF121" s="53">
        <f t="shared" ca="1" si="241"/>
        <v>0</v>
      </c>
      <c r="AG121" s="53">
        <f t="shared" ca="1" si="241"/>
        <v>0</v>
      </c>
      <c r="AH121" s="53">
        <f t="shared" ca="1" si="241"/>
        <v>0</v>
      </c>
      <c r="AI121" s="53">
        <f t="shared" ca="1" si="241"/>
        <v>0</v>
      </c>
      <c r="AJ121" s="53">
        <f t="shared" ca="1" si="241"/>
        <v>0</v>
      </c>
      <c r="AK121" s="53">
        <f t="shared" ca="1" si="241"/>
        <v>0</v>
      </c>
      <c r="AL121" s="53">
        <f t="shared" ca="1" si="241"/>
        <v>0</v>
      </c>
      <c r="AM121" s="53">
        <f t="shared" ca="1" si="241"/>
        <v>0</v>
      </c>
      <c r="AN121" s="53">
        <f t="shared" ca="1" si="241"/>
        <v>0</v>
      </c>
      <c r="AO121" s="53">
        <f t="shared" ca="1" si="241"/>
        <v>0</v>
      </c>
      <c r="AP121" s="66">
        <f ca="1">SUM(D121,W121)</f>
        <v>0</v>
      </c>
      <c r="AQ121" s="44" t="str">
        <f>'PLANTILLA V6'!$D231</f>
        <v>pza</v>
      </c>
    </row>
    <row r="122" spans="1:43" ht="15.75" customHeight="1" x14ac:dyDescent="0.45">
      <c r="A122" s="52" t="str">
        <f>'PLANTILLA V6'!A232</f>
        <v>Co</v>
      </c>
      <c r="B122" s="51" t="str">
        <f>'PLANTILLA V6'!B232</f>
        <v>Paleta de Acuarelas con pincel</v>
      </c>
      <c r="C122" s="45">
        <f>'PLANTILLA V6'!C232</f>
        <v>1</v>
      </c>
      <c r="D122" s="64">
        <f t="shared" ca="1" si="148"/>
        <v>0</v>
      </c>
      <c r="E122" s="42" t="str">
        <f>'PLANTILLA V6'!$D232</f>
        <v>pza</v>
      </c>
      <c r="F122" s="46">
        <f t="shared" ref="F122:V122" ca="1" si="242">IF(OR(F$3="", ISNA(INDEX(INDIRECT(RIGHT(F$2,LEN(F$2)-4)&amp;"!$J:$J"),MATCH($B122,INDIRECT(RIGHT(F$2,LEN(F$2)-4)&amp;"!$B:$B"),0),1)),ISERR(INDEX(INDIRECT(RIGHT(F$2,LEN(F$2)-4)&amp;"!$J:$J"),MATCH($B122,INDIRECT(RIGHT(F$2,LEN(F$2)-4)&amp;"!$B:$B"),0),1))),0,INDEX(INDIRECT(RIGHT(F$2,LEN(F$2)-4)&amp;"!$J:$J"),MATCH($B122,INDIRECT(RIGHT(F$2,LEN(F$2)-4)&amp;"!$B:$B"),0),1))</f>
        <v>0</v>
      </c>
      <c r="G122" s="46">
        <f t="shared" ca="1" si="242"/>
        <v>0</v>
      </c>
      <c r="H122" s="46">
        <f t="shared" ca="1" si="242"/>
        <v>0</v>
      </c>
      <c r="I122" s="46">
        <f t="shared" ca="1" si="242"/>
        <v>0</v>
      </c>
      <c r="J122" s="46">
        <f t="shared" ca="1" si="242"/>
        <v>0</v>
      </c>
      <c r="K122" s="46">
        <f t="shared" ca="1" si="242"/>
        <v>0</v>
      </c>
      <c r="L122" s="46">
        <f t="shared" ca="1" si="242"/>
        <v>0</v>
      </c>
      <c r="M122" s="46">
        <f t="shared" ca="1" si="242"/>
        <v>0</v>
      </c>
      <c r="N122" s="46">
        <f t="shared" ca="1" si="242"/>
        <v>0</v>
      </c>
      <c r="O122" s="46">
        <f t="shared" ca="1" si="242"/>
        <v>0</v>
      </c>
      <c r="P122" s="46">
        <f t="shared" ca="1" si="242"/>
        <v>0</v>
      </c>
      <c r="Q122" s="46">
        <f t="shared" ca="1" si="242"/>
        <v>0</v>
      </c>
      <c r="R122" s="46">
        <f t="shared" ca="1" si="242"/>
        <v>0</v>
      </c>
      <c r="S122" s="46">
        <f t="shared" ca="1" si="242"/>
        <v>0</v>
      </c>
      <c r="T122" s="46">
        <f t="shared" ca="1" si="242"/>
        <v>0</v>
      </c>
      <c r="U122" s="46">
        <f t="shared" ca="1" si="242"/>
        <v>0</v>
      </c>
      <c r="V122" s="46">
        <f t="shared" ca="1" si="242"/>
        <v>0</v>
      </c>
      <c r="W122" s="190">
        <f t="shared" ca="1" si="150"/>
        <v>0</v>
      </c>
      <c r="X122" s="195" t="str">
        <f>'PLANTILLA V6'!$D232</f>
        <v>pza</v>
      </c>
      <c r="Y122" s="53">
        <f t="shared" ref="Y122:AO122" ca="1" si="243">IF(OR(Y$3="",ISNA(INDEX(INDIRECT(RIGHT(Y$2,LEN(Y$2)-4)&amp;"!$J:$J"),MATCH($B122,INDIRECT(RIGHT(Y$2,LEN(Y$2)-4)&amp;"!$B:$B"),0),1)), ISERR(INDEX(INDIRECT(RIGHT(Y$2,LEN(Y$2)-4)&amp;"!$J:$J"),MATCH($B122,INDIRECT(RIGHT(Y$2,LEN(Y$2)-4)&amp;"!$B:$B"),0),1))),0,INDEX(INDIRECT(RIGHT(Y$2,LEN(Y$2)-4)&amp;"!$J:$J"),MATCH($B122,INDIRECT(RIGHT(Y$2,LEN(Y$2)-4)&amp;"!$B:$B"),0),1))</f>
        <v>0</v>
      </c>
      <c r="Z122" s="53">
        <f t="shared" ca="1" si="243"/>
        <v>0</v>
      </c>
      <c r="AA122" s="53">
        <f t="shared" ca="1" si="243"/>
        <v>0</v>
      </c>
      <c r="AB122" s="53">
        <f t="shared" ca="1" si="243"/>
        <v>0</v>
      </c>
      <c r="AC122" s="53">
        <f t="shared" ca="1" si="243"/>
        <v>0</v>
      </c>
      <c r="AD122" s="53">
        <f t="shared" ca="1" si="243"/>
        <v>0</v>
      </c>
      <c r="AE122" s="53">
        <f t="shared" ca="1" si="243"/>
        <v>0</v>
      </c>
      <c r="AF122" s="53">
        <f t="shared" ca="1" si="243"/>
        <v>0</v>
      </c>
      <c r="AG122" s="53">
        <f t="shared" ca="1" si="243"/>
        <v>0</v>
      </c>
      <c r="AH122" s="53">
        <f t="shared" ca="1" si="243"/>
        <v>0</v>
      </c>
      <c r="AI122" s="53">
        <f t="shared" ca="1" si="243"/>
        <v>0</v>
      </c>
      <c r="AJ122" s="53">
        <f t="shared" ca="1" si="243"/>
        <v>0</v>
      </c>
      <c r="AK122" s="53">
        <f t="shared" ca="1" si="243"/>
        <v>0</v>
      </c>
      <c r="AL122" s="53">
        <f t="shared" ca="1" si="243"/>
        <v>0</v>
      </c>
      <c r="AM122" s="53">
        <f t="shared" ca="1" si="243"/>
        <v>0</v>
      </c>
      <c r="AN122" s="53">
        <f t="shared" ca="1" si="243"/>
        <v>0</v>
      </c>
      <c r="AO122" s="53">
        <f t="shared" ca="1" si="243"/>
        <v>0</v>
      </c>
      <c r="AP122" s="65">
        <f ca="1">SUM(D122,W122)</f>
        <v>0</v>
      </c>
      <c r="AQ122" s="48" t="str">
        <f>'PLANTILLA V6'!$D232</f>
        <v>pza</v>
      </c>
    </row>
    <row r="123" spans="1:43" ht="15.75" customHeight="1" x14ac:dyDescent="0.45">
      <c r="A123" s="55" t="str">
        <f>'PLANTILLA V6'!A233</f>
        <v>Co</v>
      </c>
      <c r="B123" s="54" t="str">
        <f>'PLANTILLA V6'!B233</f>
        <v>Paquete de bicarbonato de sodio 100 g</v>
      </c>
      <c r="C123" s="49">
        <f>'PLANTILLA V6'!C233</f>
        <v>1</v>
      </c>
      <c r="D123" s="64">
        <f t="shared" ca="1" si="148"/>
        <v>0</v>
      </c>
      <c r="E123" s="42" t="str">
        <f>'PLANTILLA V6'!$D233</f>
        <v>pza</v>
      </c>
      <c r="F123" s="46">
        <f t="shared" ref="F123:V123" ca="1" si="244">IF(OR(F$3="", ISNA(INDEX(INDIRECT(RIGHT(F$2,LEN(F$2)-4)&amp;"!$J:$J"),MATCH($B123,INDIRECT(RIGHT(F$2,LEN(F$2)-4)&amp;"!$B:$B"),0),1)),ISERR(INDEX(INDIRECT(RIGHT(F$2,LEN(F$2)-4)&amp;"!$J:$J"),MATCH($B123,INDIRECT(RIGHT(F$2,LEN(F$2)-4)&amp;"!$B:$B"),0),1))),0,INDEX(INDIRECT(RIGHT(F$2,LEN(F$2)-4)&amp;"!$J:$J"),MATCH($B123,INDIRECT(RIGHT(F$2,LEN(F$2)-4)&amp;"!$B:$B"),0),1))</f>
        <v>0</v>
      </c>
      <c r="G123" s="46">
        <f t="shared" ca="1" si="244"/>
        <v>0</v>
      </c>
      <c r="H123" s="46">
        <f t="shared" ca="1" si="244"/>
        <v>0</v>
      </c>
      <c r="I123" s="46">
        <f t="shared" ca="1" si="244"/>
        <v>0</v>
      </c>
      <c r="J123" s="46">
        <f t="shared" ca="1" si="244"/>
        <v>0</v>
      </c>
      <c r="K123" s="46">
        <f t="shared" ca="1" si="244"/>
        <v>0</v>
      </c>
      <c r="L123" s="46">
        <f t="shared" ca="1" si="244"/>
        <v>0</v>
      </c>
      <c r="M123" s="46">
        <f t="shared" ca="1" si="244"/>
        <v>0</v>
      </c>
      <c r="N123" s="46">
        <f t="shared" ca="1" si="244"/>
        <v>0</v>
      </c>
      <c r="O123" s="46">
        <f t="shared" ca="1" si="244"/>
        <v>0</v>
      </c>
      <c r="P123" s="46">
        <f t="shared" ca="1" si="244"/>
        <v>0</v>
      </c>
      <c r="Q123" s="46">
        <f t="shared" ca="1" si="244"/>
        <v>0</v>
      </c>
      <c r="R123" s="46">
        <f t="shared" ca="1" si="244"/>
        <v>0</v>
      </c>
      <c r="S123" s="46">
        <f t="shared" ca="1" si="244"/>
        <v>0</v>
      </c>
      <c r="T123" s="46">
        <f t="shared" ca="1" si="244"/>
        <v>0</v>
      </c>
      <c r="U123" s="46">
        <f t="shared" ca="1" si="244"/>
        <v>0</v>
      </c>
      <c r="V123" s="46">
        <f t="shared" ca="1" si="244"/>
        <v>0</v>
      </c>
      <c r="W123" s="190">
        <f t="shared" ca="1" si="150"/>
        <v>0</v>
      </c>
      <c r="X123" s="195" t="str">
        <f>'PLANTILLA V6'!$D233</f>
        <v>pza</v>
      </c>
      <c r="Y123" s="53">
        <f t="shared" ref="Y123:AO123" ca="1" si="245">IF(OR(Y$3="",ISNA(INDEX(INDIRECT(RIGHT(Y$2,LEN(Y$2)-4)&amp;"!$J:$J"),MATCH($B123,INDIRECT(RIGHT(Y$2,LEN(Y$2)-4)&amp;"!$B:$B"),0),1)), ISERR(INDEX(INDIRECT(RIGHT(Y$2,LEN(Y$2)-4)&amp;"!$J:$J"),MATCH($B123,INDIRECT(RIGHT(Y$2,LEN(Y$2)-4)&amp;"!$B:$B"),0),1))),0,INDEX(INDIRECT(RIGHT(Y$2,LEN(Y$2)-4)&amp;"!$J:$J"),MATCH($B123,INDIRECT(RIGHT(Y$2,LEN(Y$2)-4)&amp;"!$B:$B"),0),1))</f>
        <v>0</v>
      </c>
      <c r="Z123" s="53">
        <f t="shared" ca="1" si="245"/>
        <v>0</v>
      </c>
      <c r="AA123" s="53">
        <f t="shared" ca="1" si="245"/>
        <v>0</v>
      </c>
      <c r="AB123" s="53">
        <f t="shared" ca="1" si="245"/>
        <v>0</v>
      </c>
      <c r="AC123" s="53">
        <f t="shared" ca="1" si="245"/>
        <v>0</v>
      </c>
      <c r="AD123" s="53">
        <f t="shared" ca="1" si="245"/>
        <v>0</v>
      </c>
      <c r="AE123" s="53">
        <f t="shared" ca="1" si="245"/>
        <v>0</v>
      </c>
      <c r="AF123" s="53">
        <f t="shared" ca="1" si="245"/>
        <v>0</v>
      </c>
      <c r="AG123" s="53">
        <f t="shared" ca="1" si="245"/>
        <v>0</v>
      </c>
      <c r="AH123" s="53">
        <f t="shared" ca="1" si="245"/>
        <v>0</v>
      </c>
      <c r="AI123" s="53">
        <f t="shared" ca="1" si="245"/>
        <v>0</v>
      </c>
      <c r="AJ123" s="53">
        <f t="shared" ca="1" si="245"/>
        <v>0</v>
      </c>
      <c r="AK123" s="53">
        <f t="shared" ca="1" si="245"/>
        <v>0</v>
      </c>
      <c r="AL123" s="53">
        <f t="shared" ca="1" si="245"/>
        <v>0</v>
      </c>
      <c r="AM123" s="53">
        <f t="shared" ca="1" si="245"/>
        <v>0</v>
      </c>
      <c r="AN123" s="53">
        <f t="shared" ca="1" si="245"/>
        <v>0</v>
      </c>
      <c r="AO123" s="53">
        <f t="shared" ca="1" si="245"/>
        <v>0</v>
      </c>
      <c r="AP123" s="66">
        <f ca="1">SUM(D123,W123)</f>
        <v>0</v>
      </c>
      <c r="AQ123" s="44" t="str">
        <f>'PLANTILLA V6'!$D233</f>
        <v>pza</v>
      </c>
    </row>
    <row r="124" spans="1:43" ht="15.75" customHeight="1" x14ac:dyDescent="0.45">
      <c r="A124" s="52" t="str">
        <f>'PLANTILLA V6'!A234</f>
        <v>Co</v>
      </c>
      <c r="B124" s="51" t="str">
        <f>'PLANTILLA V6'!B234</f>
        <v>Botella chica de Vinagre blanco 100 ml (aprox)</v>
      </c>
      <c r="C124" s="45"/>
      <c r="D124" s="64">
        <f t="shared" ca="1" si="148"/>
        <v>0</v>
      </c>
      <c r="E124" s="42" t="str">
        <f>'PLANTILLA V6'!$D234</f>
        <v>pza</v>
      </c>
      <c r="F124" s="46">
        <f t="shared" ref="F124:V124" ca="1" si="246">IF(OR(F$3="", ISNA(INDEX(INDIRECT(RIGHT(F$2,LEN(F$2)-4)&amp;"!$J:$J"),MATCH($B124,INDIRECT(RIGHT(F$2,LEN(F$2)-4)&amp;"!$B:$B"),0),1)),ISERR(INDEX(INDIRECT(RIGHT(F$2,LEN(F$2)-4)&amp;"!$J:$J"),MATCH($B124,INDIRECT(RIGHT(F$2,LEN(F$2)-4)&amp;"!$B:$B"),0),1))),0,INDEX(INDIRECT(RIGHT(F$2,LEN(F$2)-4)&amp;"!$J:$J"),MATCH($B124,INDIRECT(RIGHT(F$2,LEN(F$2)-4)&amp;"!$B:$B"),0),1))</f>
        <v>0</v>
      </c>
      <c r="G124" s="46">
        <f t="shared" ca="1" si="246"/>
        <v>0</v>
      </c>
      <c r="H124" s="46">
        <f t="shared" ca="1" si="246"/>
        <v>0</v>
      </c>
      <c r="I124" s="46">
        <f t="shared" ca="1" si="246"/>
        <v>0</v>
      </c>
      <c r="J124" s="46">
        <f t="shared" ca="1" si="246"/>
        <v>0</v>
      </c>
      <c r="K124" s="46">
        <f t="shared" ca="1" si="246"/>
        <v>0</v>
      </c>
      <c r="L124" s="46">
        <f t="shared" ca="1" si="246"/>
        <v>0</v>
      </c>
      <c r="M124" s="46">
        <f t="shared" ca="1" si="246"/>
        <v>0</v>
      </c>
      <c r="N124" s="46">
        <f t="shared" ca="1" si="246"/>
        <v>0</v>
      </c>
      <c r="O124" s="46">
        <f t="shared" ca="1" si="246"/>
        <v>0</v>
      </c>
      <c r="P124" s="46">
        <f t="shared" ca="1" si="246"/>
        <v>0</v>
      </c>
      <c r="Q124" s="46">
        <f t="shared" ca="1" si="246"/>
        <v>0</v>
      </c>
      <c r="R124" s="46">
        <f t="shared" ca="1" si="246"/>
        <v>0</v>
      </c>
      <c r="S124" s="46">
        <f t="shared" ca="1" si="246"/>
        <v>0</v>
      </c>
      <c r="T124" s="46">
        <f t="shared" ca="1" si="246"/>
        <v>0</v>
      </c>
      <c r="U124" s="46">
        <f t="shared" ca="1" si="246"/>
        <v>0</v>
      </c>
      <c r="V124" s="46">
        <f t="shared" ca="1" si="246"/>
        <v>0</v>
      </c>
      <c r="W124" s="190">
        <f t="shared" ca="1" si="150"/>
        <v>0</v>
      </c>
      <c r="X124" s="195" t="str">
        <f>'PLANTILLA V6'!$D234</f>
        <v>pza</v>
      </c>
      <c r="Y124" s="53">
        <f t="shared" ref="Y124:AO124" ca="1" si="247">IF(OR(Y$3="",ISNA(INDEX(INDIRECT(RIGHT(Y$2,LEN(Y$2)-4)&amp;"!$J:$J"),MATCH($B124,INDIRECT(RIGHT(Y$2,LEN(Y$2)-4)&amp;"!$B:$B"),0),1)), ISERR(INDEX(INDIRECT(RIGHT(Y$2,LEN(Y$2)-4)&amp;"!$J:$J"),MATCH($B124,INDIRECT(RIGHT(Y$2,LEN(Y$2)-4)&amp;"!$B:$B"),0),1))),0,INDEX(INDIRECT(RIGHT(Y$2,LEN(Y$2)-4)&amp;"!$J:$J"),MATCH($B124,INDIRECT(RIGHT(Y$2,LEN(Y$2)-4)&amp;"!$B:$B"),0),1))</f>
        <v>0</v>
      </c>
      <c r="Z124" s="53">
        <f t="shared" ca="1" si="247"/>
        <v>0</v>
      </c>
      <c r="AA124" s="53">
        <f t="shared" ca="1" si="247"/>
        <v>0</v>
      </c>
      <c r="AB124" s="53">
        <f t="shared" ca="1" si="247"/>
        <v>0</v>
      </c>
      <c r="AC124" s="53">
        <f t="shared" ca="1" si="247"/>
        <v>0</v>
      </c>
      <c r="AD124" s="53">
        <f t="shared" ca="1" si="247"/>
        <v>0</v>
      </c>
      <c r="AE124" s="53">
        <f t="shared" ca="1" si="247"/>
        <v>0</v>
      </c>
      <c r="AF124" s="53">
        <f t="shared" ca="1" si="247"/>
        <v>0</v>
      </c>
      <c r="AG124" s="53">
        <f t="shared" ca="1" si="247"/>
        <v>0</v>
      </c>
      <c r="AH124" s="53">
        <f t="shared" ca="1" si="247"/>
        <v>0</v>
      </c>
      <c r="AI124" s="53">
        <f t="shared" ca="1" si="247"/>
        <v>0</v>
      </c>
      <c r="AJ124" s="53">
        <f t="shared" ca="1" si="247"/>
        <v>0</v>
      </c>
      <c r="AK124" s="53">
        <f t="shared" ca="1" si="247"/>
        <v>0</v>
      </c>
      <c r="AL124" s="53">
        <f t="shared" ca="1" si="247"/>
        <v>0</v>
      </c>
      <c r="AM124" s="53">
        <f t="shared" ca="1" si="247"/>
        <v>0</v>
      </c>
      <c r="AN124" s="53">
        <f t="shared" ca="1" si="247"/>
        <v>0</v>
      </c>
      <c r="AO124" s="53">
        <f t="shared" ca="1" si="247"/>
        <v>0</v>
      </c>
      <c r="AP124" s="65">
        <f ca="1">SUM(D124,W124)</f>
        <v>0</v>
      </c>
      <c r="AQ124" s="48" t="str">
        <f>'PLANTILLA V6'!$D234</f>
        <v>pza</v>
      </c>
    </row>
    <row r="125" spans="1:43" ht="15.75" customHeight="1" x14ac:dyDescent="0.45">
      <c r="A125" s="55"/>
      <c r="B125" s="54"/>
      <c r="C125" s="49"/>
      <c r="D125" s="64"/>
      <c r="E125" s="42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190"/>
      <c r="X125" s="195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49"/>
      <c r="AQ125" s="44"/>
    </row>
    <row r="126" spans="1:43" ht="15.75" customHeight="1" x14ac:dyDescent="0.45">
      <c r="A126" s="153" t="str">
        <f>'PLANTILLA V6'!A270</f>
        <v>Materiales de Reuso</v>
      </c>
      <c r="B126" s="154"/>
      <c r="C126" s="45"/>
      <c r="D126" s="37"/>
      <c r="E126" s="42"/>
      <c r="F126" s="46">
        <f t="shared" ref="F126:V126" ca="1" si="248">IF(OR(F$3="", ISNA(INDEX(INDIRECT(RIGHT(F$2,LEN(F$2)-4)&amp;"!$J:$J"),MATCH($B126,INDIRECT(RIGHT(F$2,LEN(F$2)-4)&amp;"!$B:$B"),0),1)),ISERR(INDEX(INDIRECT(RIGHT(F$2,LEN(F$2)-4)&amp;"!$J:$J"),MATCH($B126,INDIRECT(RIGHT(F$2,LEN(F$2)-4)&amp;"!$B:$B"),0),1))),0,INDEX(INDIRECT(RIGHT(F$2,LEN(F$2)-4)&amp;"!$J:$J"),MATCH($B126,INDIRECT(RIGHT(F$2,LEN(F$2)-4)&amp;"!$B:$B"),0),1))</f>
        <v>0</v>
      </c>
      <c r="G126" s="46">
        <f t="shared" ca="1" si="248"/>
        <v>0</v>
      </c>
      <c r="H126" s="46">
        <f t="shared" ca="1" si="248"/>
        <v>0</v>
      </c>
      <c r="I126" s="46">
        <f t="shared" ca="1" si="248"/>
        <v>23</v>
      </c>
      <c r="J126" s="46">
        <f t="shared" ca="1" si="248"/>
        <v>0</v>
      </c>
      <c r="K126" s="46">
        <f t="shared" ca="1" si="248"/>
        <v>14</v>
      </c>
      <c r="L126" s="46">
        <f t="shared" ca="1" si="248"/>
        <v>14</v>
      </c>
      <c r="M126" s="46">
        <f t="shared" ca="1" si="248"/>
        <v>23</v>
      </c>
      <c r="N126" s="46">
        <f t="shared" ca="1" si="248"/>
        <v>0</v>
      </c>
      <c r="O126" s="46">
        <f t="shared" ca="1" si="248"/>
        <v>23</v>
      </c>
      <c r="P126" s="46">
        <f t="shared" ca="1" si="248"/>
        <v>0</v>
      </c>
      <c r="Q126" s="46">
        <f t="shared" ca="1" si="248"/>
        <v>0</v>
      </c>
      <c r="R126" s="46">
        <f t="shared" ca="1" si="248"/>
        <v>0</v>
      </c>
      <c r="S126" s="46">
        <f t="shared" ca="1" si="248"/>
        <v>0</v>
      </c>
      <c r="T126" s="46">
        <f t="shared" ca="1" si="248"/>
        <v>0</v>
      </c>
      <c r="U126" s="46">
        <f t="shared" ca="1" si="248"/>
        <v>0</v>
      </c>
      <c r="V126" s="46">
        <f t="shared" ca="1" si="248"/>
        <v>0</v>
      </c>
      <c r="W126" s="187"/>
      <c r="X126" s="195"/>
      <c r="Y126" s="53">
        <f t="shared" ref="Y126:AO126" ca="1" si="249">IF(OR(Y$3="",ISNA(INDEX(INDIRECT(RIGHT(Y$2,LEN(Y$2)-4)&amp;"!$J:$J"),MATCH($B126,INDIRECT(RIGHT(Y$2,LEN(Y$2)-4)&amp;"!$B:$B"),0),1)), ISERR(INDEX(INDIRECT(RIGHT(Y$2,LEN(Y$2)-4)&amp;"!$J:$J"),MATCH($B126,INDIRECT(RIGHT(Y$2,LEN(Y$2)-4)&amp;"!$B:$B"),0),1))),0,INDEX(INDIRECT(RIGHT(Y$2,LEN(Y$2)-4)&amp;"!$J:$J"),MATCH($B126,INDIRECT(RIGHT(Y$2,LEN(Y$2)-4)&amp;"!$B:$B"),0),1))</f>
        <v>0</v>
      </c>
      <c r="Z126" s="53">
        <f t="shared" ca="1" si="249"/>
        <v>0</v>
      </c>
      <c r="AA126" s="53">
        <f t="shared" ca="1" si="249"/>
        <v>0</v>
      </c>
      <c r="AB126" s="53">
        <f t="shared" ca="1" si="249"/>
        <v>0</v>
      </c>
      <c r="AC126" s="53">
        <f t="shared" ca="1" si="249"/>
        <v>0</v>
      </c>
      <c r="AD126" s="53">
        <f t="shared" ca="1" si="249"/>
        <v>0</v>
      </c>
      <c r="AE126" s="53">
        <f t="shared" ca="1" si="249"/>
        <v>0</v>
      </c>
      <c r="AF126" s="53">
        <f t="shared" ca="1" si="249"/>
        <v>0</v>
      </c>
      <c r="AG126" s="53">
        <f t="shared" ca="1" si="249"/>
        <v>0</v>
      </c>
      <c r="AH126" s="53">
        <f t="shared" ca="1" si="249"/>
        <v>0</v>
      </c>
      <c r="AI126" s="53">
        <f t="shared" ca="1" si="249"/>
        <v>23</v>
      </c>
      <c r="AJ126" s="53">
        <f t="shared" ca="1" si="249"/>
        <v>0</v>
      </c>
      <c r="AK126" s="53">
        <f t="shared" ca="1" si="249"/>
        <v>0</v>
      </c>
      <c r="AL126" s="53">
        <f t="shared" ca="1" si="249"/>
        <v>0</v>
      </c>
      <c r="AM126" s="53">
        <f t="shared" ca="1" si="249"/>
        <v>0</v>
      </c>
      <c r="AN126" s="53">
        <f t="shared" ca="1" si="249"/>
        <v>0</v>
      </c>
      <c r="AO126" s="53">
        <f t="shared" ca="1" si="249"/>
        <v>0</v>
      </c>
      <c r="AP126" s="35" t="s">
        <v>113</v>
      </c>
      <c r="AQ126" s="48"/>
    </row>
    <row r="127" spans="1:43" ht="15.75" customHeight="1" x14ac:dyDescent="0.45">
      <c r="A127" s="55" t="str">
        <f>'PLANTILLA V6'!A271</f>
        <v>Re</v>
      </c>
      <c r="B127" s="55" t="str">
        <f>'PLANTILLA V6'!B271</f>
        <v>Cartón de 3 mm de espesor de 30 x 30 cm</v>
      </c>
      <c r="C127" s="49">
        <f>'PLANTILLA V6'!C271</f>
        <v>1</v>
      </c>
      <c r="D127" s="64">
        <f t="shared" ref="D127:D156" ca="1" si="250">SUM(F127:V127)</f>
        <v>0</v>
      </c>
      <c r="E127" s="42" t="str">
        <f>'PLANTILLA V6'!$D271</f>
        <v>pza</v>
      </c>
      <c r="F127" s="46">
        <f t="shared" ref="F127:V127" ca="1" si="251">IF(OR(F$3="", ISNA(INDEX(INDIRECT(RIGHT(F$2,LEN(F$2)-4)&amp;"!$J:$J"),MATCH($B127,INDIRECT(RIGHT(F$2,LEN(F$2)-4)&amp;"!$B:$B"),0),1)),ISERR(INDEX(INDIRECT(RIGHT(F$2,LEN(F$2)-4)&amp;"!$J:$J"),MATCH($B127,INDIRECT(RIGHT(F$2,LEN(F$2)-4)&amp;"!$B:$B"),0),1))),0,INDEX(INDIRECT(RIGHT(F$2,LEN(F$2)-4)&amp;"!$J:$J"),MATCH($B127,INDIRECT(RIGHT(F$2,LEN(F$2)-4)&amp;"!$B:$B"),0),1))</f>
        <v>0</v>
      </c>
      <c r="G127" s="46">
        <f t="shared" ca="1" si="251"/>
        <v>0</v>
      </c>
      <c r="H127" s="46">
        <f t="shared" ca="1" si="251"/>
        <v>0</v>
      </c>
      <c r="I127" s="46">
        <f t="shared" ca="1" si="251"/>
        <v>0</v>
      </c>
      <c r="J127" s="46">
        <f t="shared" ca="1" si="251"/>
        <v>0</v>
      </c>
      <c r="K127" s="46">
        <f t="shared" ca="1" si="251"/>
        <v>0</v>
      </c>
      <c r="L127" s="46">
        <f t="shared" ca="1" si="251"/>
        <v>0</v>
      </c>
      <c r="M127" s="46">
        <f t="shared" ca="1" si="251"/>
        <v>0</v>
      </c>
      <c r="N127" s="46">
        <f t="shared" ca="1" si="251"/>
        <v>0</v>
      </c>
      <c r="O127" s="46">
        <f t="shared" ca="1" si="251"/>
        <v>0</v>
      </c>
      <c r="P127" s="46">
        <f t="shared" ca="1" si="251"/>
        <v>0</v>
      </c>
      <c r="Q127" s="46">
        <f t="shared" ca="1" si="251"/>
        <v>0</v>
      </c>
      <c r="R127" s="46">
        <f t="shared" ca="1" si="251"/>
        <v>0</v>
      </c>
      <c r="S127" s="46">
        <f t="shared" ca="1" si="251"/>
        <v>0</v>
      </c>
      <c r="T127" s="46">
        <f t="shared" ca="1" si="251"/>
        <v>0</v>
      </c>
      <c r="U127" s="46">
        <f t="shared" ca="1" si="251"/>
        <v>0</v>
      </c>
      <c r="V127" s="46">
        <f t="shared" ca="1" si="251"/>
        <v>0</v>
      </c>
      <c r="W127" s="190">
        <f t="shared" ref="W127:W156" ca="1" si="252">SUM(Y127:AO127)</f>
        <v>0</v>
      </c>
      <c r="X127" s="195" t="str">
        <f>'PLANTILLA V6'!$D271</f>
        <v>pza</v>
      </c>
      <c r="Y127" s="53">
        <f t="shared" ref="Y127:AO127" ca="1" si="253">IF(OR(Y$3="",ISNA(INDEX(INDIRECT(RIGHT(Y$2,LEN(Y$2)-4)&amp;"!$J:$J"),MATCH($B127,INDIRECT(RIGHT(Y$2,LEN(Y$2)-4)&amp;"!$B:$B"),0),1)), ISERR(INDEX(INDIRECT(RIGHT(Y$2,LEN(Y$2)-4)&amp;"!$J:$J"),MATCH($B127,INDIRECT(RIGHT(Y$2,LEN(Y$2)-4)&amp;"!$B:$B"),0),1))),0,INDEX(INDIRECT(RIGHT(Y$2,LEN(Y$2)-4)&amp;"!$J:$J"),MATCH($B127,INDIRECT(RIGHT(Y$2,LEN(Y$2)-4)&amp;"!$B:$B"),0),1))</f>
        <v>0</v>
      </c>
      <c r="Z127" s="53">
        <f t="shared" ca="1" si="253"/>
        <v>0</v>
      </c>
      <c r="AA127" s="53">
        <f t="shared" ca="1" si="253"/>
        <v>0</v>
      </c>
      <c r="AB127" s="53">
        <f t="shared" ca="1" si="253"/>
        <v>0</v>
      </c>
      <c r="AC127" s="53">
        <f t="shared" ca="1" si="253"/>
        <v>0</v>
      </c>
      <c r="AD127" s="53">
        <f t="shared" ca="1" si="253"/>
        <v>0</v>
      </c>
      <c r="AE127" s="53">
        <f t="shared" ca="1" si="253"/>
        <v>0</v>
      </c>
      <c r="AF127" s="53">
        <f t="shared" ca="1" si="253"/>
        <v>0</v>
      </c>
      <c r="AG127" s="53">
        <f t="shared" ca="1" si="253"/>
        <v>0</v>
      </c>
      <c r="AH127" s="53">
        <f t="shared" ca="1" si="253"/>
        <v>0</v>
      </c>
      <c r="AI127" s="53">
        <f t="shared" ca="1" si="253"/>
        <v>0</v>
      </c>
      <c r="AJ127" s="53">
        <f t="shared" ca="1" si="253"/>
        <v>0</v>
      </c>
      <c r="AK127" s="53">
        <f t="shared" ca="1" si="253"/>
        <v>0</v>
      </c>
      <c r="AL127" s="53">
        <f t="shared" ca="1" si="253"/>
        <v>0</v>
      </c>
      <c r="AM127" s="53">
        <f t="shared" ca="1" si="253"/>
        <v>0</v>
      </c>
      <c r="AN127" s="53">
        <f t="shared" ca="1" si="253"/>
        <v>0</v>
      </c>
      <c r="AO127" s="53">
        <f t="shared" ca="1" si="253"/>
        <v>0</v>
      </c>
      <c r="AP127" s="66">
        <f ca="1">SUM(D127,W127)</f>
        <v>0</v>
      </c>
      <c r="AQ127" s="44" t="str">
        <f>'PLANTILLA V6'!$D271</f>
        <v>pza</v>
      </c>
    </row>
    <row r="128" spans="1:43" ht="15.75" customHeight="1" x14ac:dyDescent="0.45">
      <c r="A128" s="52" t="str">
        <f>'PLANTILLA V6'!A272</f>
        <v>Re</v>
      </c>
      <c r="B128" s="52" t="str">
        <f>'PLANTILLA V6'!B272</f>
        <v>Hojas de papel tamaño carta con un lado limpio</v>
      </c>
      <c r="C128" s="45">
        <f>'PLANTILLA V6'!C272</f>
        <v>1</v>
      </c>
      <c r="D128" s="64">
        <f t="shared" ca="1" si="250"/>
        <v>0</v>
      </c>
      <c r="E128" s="42" t="str">
        <f>'PLANTILLA V6'!$D272</f>
        <v>pza</v>
      </c>
      <c r="F128" s="46">
        <f t="shared" ref="F128:V128" ca="1" si="254">IF(OR(F$3="", ISNA(INDEX(INDIRECT(RIGHT(F$2,LEN(F$2)-4)&amp;"!$J:$J"),MATCH($B128,INDIRECT(RIGHT(F$2,LEN(F$2)-4)&amp;"!$B:$B"),0),1)),ISERR(INDEX(INDIRECT(RIGHT(F$2,LEN(F$2)-4)&amp;"!$J:$J"),MATCH($B128,INDIRECT(RIGHT(F$2,LEN(F$2)-4)&amp;"!$B:$B"),0),1))),0,INDEX(INDIRECT(RIGHT(F$2,LEN(F$2)-4)&amp;"!$J:$J"),MATCH($B128,INDIRECT(RIGHT(F$2,LEN(F$2)-4)&amp;"!$B:$B"),0),1))</f>
        <v>0</v>
      </c>
      <c r="G128" s="46">
        <f t="shared" ca="1" si="254"/>
        <v>0</v>
      </c>
      <c r="H128" s="46">
        <f t="shared" ca="1" si="254"/>
        <v>0</v>
      </c>
      <c r="I128" s="46">
        <f t="shared" ca="1" si="254"/>
        <v>0</v>
      </c>
      <c r="J128" s="46">
        <f t="shared" ca="1" si="254"/>
        <v>0</v>
      </c>
      <c r="K128" s="46">
        <f t="shared" ca="1" si="254"/>
        <v>0</v>
      </c>
      <c r="L128" s="46">
        <f t="shared" ca="1" si="254"/>
        <v>0</v>
      </c>
      <c r="M128" s="46">
        <f t="shared" ca="1" si="254"/>
        <v>0</v>
      </c>
      <c r="N128" s="46">
        <f t="shared" ca="1" si="254"/>
        <v>0</v>
      </c>
      <c r="O128" s="46">
        <f t="shared" ca="1" si="254"/>
        <v>0</v>
      </c>
      <c r="P128" s="46">
        <f t="shared" ca="1" si="254"/>
        <v>0</v>
      </c>
      <c r="Q128" s="46">
        <f t="shared" ca="1" si="254"/>
        <v>0</v>
      </c>
      <c r="R128" s="46">
        <f t="shared" ca="1" si="254"/>
        <v>0</v>
      </c>
      <c r="S128" s="46">
        <f t="shared" ca="1" si="254"/>
        <v>0</v>
      </c>
      <c r="T128" s="46">
        <f t="shared" ca="1" si="254"/>
        <v>0</v>
      </c>
      <c r="U128" s="46">
        <f t="shared" ca="1" si="254"/>
        <v>0</v>
      </c>
      <c r="V128" s="46">
        <f t="shared" ca="1" si="254"/>
        <v>0</v>
      </c>
      <c r="W128" s="190">
        <f t="shared" ca="1" si="252"/>
        <v>0</v>
      </c>
      <c r="X128" s="195" t="str">
        <f>'PLANTILLA V6'!$D272</f>
        <v>pza</v>
      </c>
      <c r="Y128" s="53">
        <f t="shared" ref="Y128:AO128" ca="1" si="255">IF(OR(Y$3="",ISNA(INDEX(INDIRECT(RIGHT(Y$2,LEN(Y$2)-4)&amp;"!$J:$J"),MATCH($B128,INDIRECT(RIGHT(Y$2,LEN(Y$2)-4)&amp;"!$B:$B"),0),1)), ISERR(INDEX(INDIRECT(RIGHT(Y$2,LEN(Y$2)-4)&amp;"!$J:$J"),MATCH($B128,INDIRECT(RIGHT(Y$2,LEN(Y$2)-4)&amp;"!$B:$B"),0),1))),0,INDEX(INDIRECT(RIGHT(Y$2,LEN(Y$2)-4)&amp;"!$J:$J"),MATCH($B128,INDIRECT(RIGHT(Y$2,LEN(Y$2)-4)&amp;"!$B:$B"),0),1))</f>
        <v>0</v>
      </c>
      <c r="Z128" s="53">
        <f t="shared" ca="1" si="255"/>
        <v>0</v>
      </c>
      <c r="AA128" s="53">
        <f t="shared" ca="1" si="255"/>
        <v>0</v>
      </c>
      <c r="AB128" s="53">
        <f t="shared" ca="1" si="255"/>
        <v>0</v>
      </c>
      <c r="AC128" s="53">
        <f t="shared" ca="1" si="255"/>
        <v>0</v>
      </c>
      <c r="AD128" s="53">
        <f t="shared" ca="1" si="255"/>
        <v>0</v>
      </c>
      <c r="AE128" s="53">
        <f t="shared" ca="1" si="255"/>
        <v>0</v>
      </c>
      <c r="AF128" s="53">
        <f t="shared" ca="1" si="255"/>
        <v>0</v>
      </c>
      <c r="AG128" s="53">
        <f t="shared" ca="1" si="255"/>
        <v>0</v>
      </c>
      <c r="AH128" s="53">
        <f t="shared" ca="1" si="255"/>
        <v>0</v>
      </c>
      <c r="AI128" s="53">
        <f t="shared" ca="1" si="255"/>
        <v>0</v>
      </c>
      <c r="AJ128" s="53">
        <f t="shared" ca="1" si="255"/>
        <v>0</v>
      </c>
      <c r="AK128" s="53">
        <f t="shared" ca="1" si="255"/>
        <v>0</v>
      </c>
      <c r="AL128" s="53">
        <f t="shared" ca="1" si="255"/>
        <v>0</v>
      </c>
      <c r="AM128" s="53">
        <f t="shared" ca="1" si="255"/>
        <v>0</v>
      </c>
      <c r="AN128" s="53">
        <f t="shared" ca="1" si="255"/>
        <v>0</v>
      </c>
      <c r="AO128" s="53">
        <f t="shared" ca="1" si="255"/>
        <v>0</v>
      </c>
      <c r="AP128" s="65">
        <f ca="1">SUM(D128,W128)</f>
        <v>0</v>
      </c>
      <c r="AQ128" s="48" t="str">
        <f>'PLANTILLA V6'!$D272</f>
        <v>pza</v>
      </c>
    </row>
    <row r="129" spans="1:43" ht="15.75" customHeight="1" x14ac:dyDescent="0.45">
      <c r="A129" s="55" t="str">
        <f>'PLANTILLA V6'!A273</f>
        <v>Re</v>
      </c>
      <c r="B129" s="55" t="str">
        <f>'PLANTILLA V6'!B273</f>
        <v>Bolsa de plástico oscura</v>
      </c>
      <c r="C129" s="49">
        <f>'PLANTILLA V6'!C273</f>
        <v>1</v>
      </c>
      <c r="D129" s="64">
        <f t="shared" ca="1" si="250"/>
        <v>0</v>
      </c>
      <c r="E129" s="42" t="str">
        <f>'PLANTILLA V6'!$D273</f>
        <v>pza</v>
      </c>
      <c r="F129" s="46">
        <f t="shared" ref="F129:V129" ca="1" si="256">IF(OR(F$3="", ISNA(INDEX(INDIRECT(RIGHT(F$2,LEN(F$2)-4)&amp;"!$J:$J"),MATCH($B129,INDIRECT(RIGHT(F$2,LEN(F$2)-4)&amp;"!$B:$B"),0),1)),ISERR(INDEX(INDIRECT(RIGHT(F$2,LEN(F$2)-4)&amp;"!$J:$J"),MATCH($B129,INDIRECT(RIGHT(F$2,LEN(F$2)-4)&amp;"!$B:$B"),0),1))),0,INDEX(INDIRECT(RIGHT(F$2,LEN(F$2)-4)&amp;"!$J:$J"),MATCH($B129,INDIRECT(RIGHT(F$2,LEN(F$2)-4)&amp;"!$B:$B"),0),1))</f>
        <v>0</v>
      </c>
      <c r="G129" s="46">
        <f t="shared" ca="1" si="256"/>
        <v>0</v>
      </c>
      <c r="H129" s="46">
        <f t="shared" ca="1" si="256"/>
        <v>0</v>
      </c>
      <c r="I129" s="46">
        <f t="shared" ca="1" si="256"/>
        <v>0</v>
      </c>
      <c r="J129" s="46">
        <f t="shared" ca="1" si="256"/>
        <v>0</v>
      </c>
      <c r="K129" s="46">
        <f t="shared" ca="1" si="256"/>
        <v>0</v>
      </c>
      <c r="L129" s="46">
        <f t="shared" ca="1" si="256"/>
        <v>0</v>
      </c>
      <c r="M129" s="46">
        <f t="shared" ca="1" si="256"/>
        <v>0</v>
      </c>
      <c r="N129" s="46">
        <f t="shared" ca="1" si="256"/>
        <v>0</v>
      </c>
      <c r="O129" s="46">
        <f t="shared" ca="1" si="256"/>
        <v>0</v>
      </c>
      <c r="P129" s="46">
        <f t="shared" ca="1" si="256"/>
        <v>0</v>
      </c>
      <c r="Q129" s="46">
        <f t="shared" ca="1" si="256"/>
        <v>0</v>
      </c>
      <c r="R129" s="46">
        <f t="shared" ca="1" si="256"/>
        <v>0</v>
      </c>
      <c r="S129" s="46">
        <f t="shared" ca="1" si="256"/>
        <v>0</v>
      </c>
      <c r="T129" s="46">
        <f t="shared" ca="1" si="256"/>
        <v>0</v>
      </c>
      <c r="U129" s="46">
        <f t="shared" ca="1" si="256"/>
        <v>0</v>
      </c>
      <c r="V129" s="46">
        <f t="shared" ca="1" si="256"/>
        <v>0</v>
      </c>
      <c r="W129" s="190">
        <f t="shared" ca="1" si="252"/>
        <v>0</v>
      </c>
      <c r="X129" s="195" t="str">
        <f>'PLANTILLA V6'!$D273</f>
        <v>pza</v>
      </c>
      <c r="Y129" s="53">
        <f t="shared" ref="Y129:AO129" ca="1" si="257">IF(OR(Y$3="",ISNA(INDEX(INDIRECT(RIGHT(Y$2,LEN(Y$2)-4)&amp;"!$J:$J"),MATCH($B129,INDIRECT(RIGHT(Y$2,LEN(Y$2)-4)&amp;"!$B:$B"),0),1)), ISERR(INDEX(INDIRECT(RIGHT(Y$2,LEN(Y$2)-4)&amp;"!$J:$J"),MATCH($B129,INDIRECT(RIGHT(Y$2,LEN(Y$2)-4)&amp;"!$B:$B"),0),1))),0,INDEX(INDIRECT(RIGHT(Y$2,LEN(Y$2)-4)&amp;"!$J:$J"),MATCH($B129,INDIRECT(RIGHT(Y$2,LEN(Y$2)-4)&amp;"!$B:$B"),0),1))</f>
        <v>0</v>
      </c>
      <c r="Z129" s="53">
        <f t="shared" ca="1" si="257"/>
        <v>0</v>
      </c>
      <c r="AA129" s="53">
        <f t="shared" ca="1" si="257"/>
        <v>0</v>
      </c>
      <c r="AB129" s="53">
        <f t="shared" ca="1" si="257"/>
        <v>0</v>
      </c>
      <c r="AC129" s="53">
        <f t="shared" ca="1" si="257"/>
        <v>0</v>
      </c>
      <c r="AD129" s="53">
        <f t="shared" ca="1" si="257"/>
        <v>0</v>
      </c>
      <c r="AE129" s="53">
        <f t="shared" ca="1" si="257"/>
        <v>0</v>
      </c>
      <c r="AF129" s="53">
        <f t="shared" ca="1" si="257"/>
        <v>0</v>
      </c>
      <c r="AG129" s="53">
        <f t="shared" ca="1" si="257"/>
        <v>0</v>
      </c>
      <c r="AH129" s="53">
        <f t="shared" ca="1" si="257"/>
        <v>0</v>
      </c>
      <c r="AI129" s="53">
        <f t="shared" ca="1" si="257"/>
        <v>0</v>
      </c>
      <c r="AJ129" s="53">
        <f t="shared" ca="1" si="257"/>
        <v>0</v>
      </c>
      <c r="AK129" s="53">
        <f t="shared" ca="1" si="257"/>
        <v>0</v>
      </c>
      <c r="AL129" s="53">
        <f t="shared" ca="1" si="257"/>
        <v>0</v>
      </c>
      <c r="AM129" s="53">
        <f t="shared" ca="1" si="257"/>
        <v>0</v>
      </c>
      <c r="AN129" s="53">
        <f t="shared" ca="1" si="257"/>
        <v>0</v>
      </c>
      <c r="AO129" s="53">
        <f t="shared" ca="1" si="257"/>
        <v>0</v>
      </c>
      <c r="AP129" s="66">
        <f ca="1">SUM(D129,W129)</f>
        <v>0</v>
      </c>
      <c r="AQ129" s="44" t="str">
        <f>'PLANTILLA V6'!$D273</f>
        <v>pza</v>
      </c>
    </row>
    <row r="130" spans="1:43" ht="15.75" customHeight="1" x14ac:dyDescent="0.45">
      <c r="A130" s="52" t="str">
        <f>'PLANTILLA V6'!A274</f>
        <v>Re</v>
      </c>
      <c r="B130" s="52" t="str">
        <f>'PLANTILLA V6'!B274</f>
        <v>Botella de PET de 250 ml</v>
      </c>
      <c r="C130" s="45">
        <f>'PLANTILLA V6'!C274</f>
        <v>1</v>
      </c>
      <c r="D130" s="64">
        <f t="shared" ca="1" si="250"/>
        <v>0</v>
      </c>
      <c r="E130" s="42" t="str">
        <f>'PLANTILLA V6'!$D274</f>
        <v>pza</v>
      </c>
      <c r="F130" s="46">
        <f t="shared" ref="F130:V130" ca="1" si="258">IF(OR(F$3="", ISNA(INDEX(INDIRECT(RIGHT(F$2,LEN(F$2)-4)&amp;"!$J:$J"),MATCH($B130,INDIRECT(RIGHT(F$2,LEN(F$2)-4)&amp;"!$B:$B"),0),1)),ISERR(INDEX(INDIRECT(RIGHT(F$2,LEN(F$2)-4)&amp;"!$J:$J"),MATCH($B130,INDIRECT(RIGHT(F$2,LEN(F$2)-4)&amp;"!$B:$B"),0),1))),0,INDEX(INDIRECT(RIGHT(F$2,LEN(F$2)-4)&amp;"!$J:$J"),MATCH($B130,INDIRECT(RIGHT(F$2,LEN(F$2)-4)&amp;"!$B:$B"),0),1))</f>
        <v>0</v>
      </c>
      <c r="G130" s="46">
        <f t="shared" ca="1" si="258"/>
        <v>0</v>
      </c>
      <c r="H130" s="46">
        <f t="shared" ca="1" si="258"/>
        <v>0</v>
      </c>
      <c r="I130" s="46">
        <f t="shared" ca="1" si="258"/>
        <v>0</v>
      </c>
      <c r="J130" s="46">
        <f t="shared" ca="1" si="258"/>
        <v>0</v>
      </c>
      <c r="K130" s="46">
        <f t="shared" ca="1" si="258"/>
        <v>0</v>
      </c>
      <c r="L130" s="46">
        <f t="shared" ca="1" si="258"/>
        <v>0</v>
      </c>
      <c r="M130" s="46">
        <f t="shared" ca="1" si="258"/>
        <v>0</v>
      </c>
      <c r="N130" s="46">
        <f t="shared" ca="1" si="258"/>
        <v>0</v>
      </c>
      <c r="O130" s="46">
        <f t="shared" ca="1" si="258"/>
        <v>0</v>
      </c>
      <c r="P130" s="46">
        <f t="shared" ca="1" si="258"/>
        <v>0</v>
      </c>
      <c r="Q130" s="46">
        <f t="shared" ca="1" si="258"/>
        <v>0</v>
      </c>
      <c r="R130" s="46">
        <f t="shared" ca="1" si="258"/>
        <v>0</v>
      </c>
      <c r="S130" s="46">
        <f t="shared" ca="1" si="258"/>
        <v>0</v>
      </c>
      <c r="T130" s="46">
        <f t="shared" ca="1" si="258"/>
        <v>0</v>
      </c>
      <c r="U130" s="46">
        <f t="shared" ca="1" si="258"/>
        <v>0</v>
      </c>
      <c r="V130" s="46">
        <f t="shared" ca="1" si="258"/>
        <v>0</v>
      </c>
      <c r="W130" s="190">
        <f t="shared" ca="1" si="252"/>
        <v>0</v>
      </c>
      <c r="X130" s="195" t="str">
        <f>'PLANTILLA V6'!$D274</f>
        <v>pza</v>
      </c>
      <c r="Y130" s="53">
        <f t="shared" ref="Y130:AO130" ca="1" si="259">IF(OR(Y$3="",ISNA(INDEX(INDIRECT(RIGHT(Y$2,LEN(Y$2)-4)&amp;"!$J:$J"),MATCH($B130,INDIRECT(RIGHT(Y$2,LEN(Y$2)-4)&amp;"!$B:$B"),0),1)), ISERR(INDEX(INDIRECT(RIGHT(Y$2,LEN(Y$2)-4)&amp;"!$J:$J"),MATCH($B130,INDIRECT(RIGHT(Y$2,LEN(Y$2)-4)&amp;"!$B:$B"),0),1))),0,INDEX(INDIRECT(RIGHT(Y$2,LEN(Y$2)-4)&amp;"!$J:$J"),MATCH($B130,INDIRECT(RIGHT(Y$2,LEN(Y$2)-4)&amp;"!$B:$B"),0),1))</f>
        <v>0</v>
      </c>
      <c r="Z130" s="53">
        <f t="shared" ca="1" si="259"/>
        <v>0</v>
      </c>
      <c r="AA130" s="53">
        <f t="shared" ca="1" si="259"/>
        <v>0</v>
      </c>
      <c r="AB130" s="53">
        <f t="shared" ca="1" si="259"/>
        <v>0</v>
      </c>
      <c r="AC130" s="53">
        <f t="shared" ca="1" si="259"/>
        <v>0</v>
      </c>
      <c r="AD130" s="53">
        <f t="shared" ca="1" si="259"/>
        <v>0</v>
      </c>
      <c r="AE130" s="53">
        <f t="shared" ca="1" si="259"/>
        <v>0</v>
      </c>
      <c r="AF130" s="53">
        <f t="shared" ca="1" si="259"/>
        <v>0</v>
      </c>
      <c r="AG130" s="53">
        <f t="shared" ca="1" si="259"/>
        <v>0</v>
      </c>
      <c r="AH130" s="53">
        <f t="shared" ca="1" si="259"/>
        <v>0</v>
      </c>
      <c r="AI130" s="53">
        <f t="shared" ca="1" si="259"/>
        <v>0</v>
      </c>
      <c r="AJ130" s="53">
        <f t="shared" ca="1" si="259"/>
        <v>0</v>
      </c>
      <c r="AK130" s="53">
        <f t="shared" ca="1" si="259"/>
        <v>0</v>
      </c>
      <c r="AL130" s="53">
        <f t="shared" ca="1" si="259"/>
        <v>0</v>
      </c>
      <c r="AM130" s="53">
        <f t="shared" ca="1" si="259"/>
        <v>0</v>
      </c>
      <c r="AN130" s="53">
        <f t="shared" ca="1" si="259"/>
        <v>0</v>
      </c>
      <c r="AO130" s="53">
        <f t="shared" ca="1" si="259"/>
        <v>0</v>
      </c>
      <c r="AP130" s="65">
        <f ca="1">SUM(D130,W130)</f>
        <v>0</v>
      </c>
      <c r="AQ130" s="48" t="str">
        <f>'PLANTILLA V6'!$D274</f>
        <v>pza</v>
      </c>
    </row>
    <row r="131" spans="1:43" ht="15.75" customHeight="1" x14ac:dyDescent="0.45">
      <c r="A131" s="55" t="str">
        <f>'PLANTILLA V6'!A275</f>
        <v>Re</v>
      </c>
      <c r="B131" s="55" t="str">
        <f>'PLANTILLA V6'!B275</f>
        <v>Botella de PET de 600 ml</v>
      </c>
      <c r="C131" s="49">
        <f>'PLANTILLA V6'!C275</f>
        <v>1</v>
      </c>
      <c r="D131" s="64">
        <f t="shared" ca="1" si="250"/>
        <v>0</v>
      </c>
      <c r="E131" s="42" t="str">
        <f>'PLANTILLA V6'!$D275</f>
        <v>pza</v>
      </c>
      <c r="F131" s="46">
        <f t="shared" ref="F131:V131" ca="1" si="260">IF(OR(F$3="", ISNA(INDEX(INDIRECT(RIGHT(F$2,LEN(F$2)-4)&amp;"!$J:$J"),MATCH($B131,INDIRECT(RIGHT(F$2,LEN(F$2)-4)&amp;"!$B:$B"),0),1)),ISERR(INDEX(INDIRECT(RIGHT(F$2,LEN(F$2)-4)&amp;"!$J:$J"),MATCH($B131,INDIRECT(RIGHT(F$2,LEN(F$2)-4)&amp;"!$B:$B"),0),1))),0,INDEX(INDIRECT(RIGHT(F$2,LEN(F$2)-4)&amp;"!$J:$J"),MATCH($B131,INDIRECT(RIGHT(F$2,LEN(F$2)-4)&amp;"!$B:$B"),0),1))</f>
        <v>0</v>
      </c>
      <c r="G131" s="46">
        <f t="shared" ca="1" si="260"/>
        <v>0</v>
      </c>
      <c r="H131" s="46">
        <f t="shared" ca="1" si="260"/>
        <v>0</v>
      </c>
      <c r="I131" s="46">
        <f t="shared" ca="1" si="260"/>
        <v>0</v>
      </c>
      <c r="J131" s="46">
        <f t="shared" ca="1" si="260"/>
        <v>0</v>
      </c>
      <c r="K131" s="46">
        <f t="shared" ca="1" si="260"/>
        <v>0</v>
      </c>
      <c r="L131" s="46">
        <f t="shared" ca="1" si="260"/>
        <v>0</v>
      </c>
      <c r="M131" s="46">
        <f t="shared" ca="1" si="260"/>
        <v>0</v>
      </c>
      <c r="N131" s="46">
        <f t="shared" ca="1" si="260"/>
        <v>0</v>
      </c>
      <c r="O131" s="46">
        <f t="shared" ca="1" si="260"/>
        <v>0</v>
      </c>
      <c r="P131" s="46">
        <f t="shared" ca="1" si="260"/>
        <v>0</v>
      </c>
      <c r="Q131" s="46">
        <f t="shared" ca="1" si="260"/>
        <v>0</v>
      </c>
      <c r="R131" s="46">
        <f t="shared" ca="1" si="260"/>
        <v>0</v>
      </c>
      <c r="S131" s="46">
        <f t="shared" ca="1" si="260"/>
        <v>0</v>
      </c>
      <c r="T131" s="46">
        <f t="shared" ca="1" si="260"/>
        <v>0</v>
      </c>
      <c r="U131" s="46">
        <f t="shared" ca="1" si="260"/>
        <v>0</v>
      </c>
      <c r="V131" s="46">
        <f t="shared" ca="1" si="260"/>
        <v>0</v>
      </c>
      <c r="W131" s="190">
        <f t="shared" ca="1" si="252"/>
        <v>0</v>
      </c>
      <c r="X131" s="195" t="str">
        <f>'PLANTILLA V6'!$D275</f>
        <v>pza</v>
      </c>
      <c r="Y131" s="53">
        <f t="shared" ref="Y131:AO131" ca="1" si="261">IF(OR(Y$3="",ISNA(INDEX(INDIRECT(RIGHT(Y$2,LEN(Y$2)-4)&amp;"!$J:$J"),MATCH($B131,INDIRECT(RIGHT(Y$2,LEN(Y$2)-4)&amp;"!$B:$B"),0),1)), ISERR(INDEX(INDIRECT(RIGHT(Y$2,LEN(Y$2)-4)&amp;"!$J:$J"),MATCH($B131,INDIRECT(RIGHT(Y$2,LEN(Y$2)-4)&amp;"!$B:$B"),0),1))),0,INDEX(INDIRECT(RIGHT(Y$2,LEN(Y$2)-4)&amp;"!$J:$J"),MATCH($B131,INDIRECT(RIGHT(Y$2,LEN(Y$2)-4)&amp;"!$B:$B"),0),1))</f>
        <v>0</v>
      </c>
      <c r="Z131" s="53">
        <f t="shared" ca="1" si="261"/>
        <v>0</v>
      </c>
      <c r="AA131" s="53">
        <f t="shared" ca="1" si="261"/>
        <v>0</v>
      </c>
      <c r="AB131" s="53">
        <f t="shared" ca="1" si="261"/>
        <v>0</v>
      </c>
      <c r="AC131" s="53">
        <f t="shared" ca="1" si="261"/>
        <v>0</v>
      </c>
      <c r="AD131" s="53">
        <f t="shared" ca="1" si="261"/>
        <v>0</v>
      </c>
      <c r="AE131" s="53">
        <f t="shared" ca="1" si="261"/>
        <v>0</v>
      </c>
      <c r="AF131" s="53">
        <f t="shared" ca="1" si="261"/>
        <v>0</v>
      </c>
      <c r="AG131" s="53">
        <f t="shared" ca="1" si="261"/>
        <v>0</v>
      </c>
      <c r="AH131" s="53">
        <f t="shared" ca="1" si="261"/>
        <v>0</v>
      </c>
      <c r="AI131" s="53">
        <f t="shared" ca="1" si="261"/>
        <v>0</v>
      </c>
      <c r="AJ131" s="53">
        <f t="shared" ca="1" si="261"/>
        <v>0</v>
      </c>
      <c r="AK131" s="53">
        <f t="shared" ca="1" si="261"/>
        <v>0</v>
      </c>
      <c r="AL131" s="53">
        <f t="shared" ca="1" si="261"/>
        <v>0</v>
      </c>
      <c r="AM131" s="53">
        <f t="shared" ca="1" si="261"/>
        <v>0</v>
      </c>
      <c r="AN131" s="53">
        <f t="shared" ca="1" si="261"/>
        <v>0</v>
      </c>
      <c r="AO131" s="53">
        <f t="shared" ca="1" si="261"/>
        <v>0</v>
      </c>
      <c r="AP131" s="66">
        <f ca="1">SUM(D131,W131)</f>
        <v>0</v>
      </c>
      <c r="AQ131" s="44" t="str">
        <f>'PLANTILLA V6'!$D275</f>
        <v>pza</v>
      </c>
    </row>
    <row r="132" spans="1:43" ht="15.75" customHeight="1" x14ac:dyDescent="0.45">
      <c r="A132" s="52" t="str">
        <f>'PLANTILLA V6'!A276</f>
        <v>Re</v>
      </c>
      <c r="B132" s="52" t="str">
        <f>'PLANTILLA V6'!B276</f>
        <v>Botella de PET de 1 l</v>
      </c>
      <c r="C132" s="45">
        <f>'PLANTILLA V6'!C276</f>
        <v>1</v>
      </c>
      <c r="D132" s="64">
        <f t="shared" ca="1" si="250"/>
        <v>0</v>
      </c>
      <c r="E132" s="42" t="str">
        <f>'PLANTILLA V6'!$D276</f>
        <v>pza</v>
      </c>
      <c r="F132" s="46">
        <f t="shared" ref="F132:V132" ca="1" si="262">IF(OR(F$3="", ISNA(INDEX(INDIRECT(RIGHT(F$2,LEN(F$2)-4)&amp;"!$J:$J"),MATCH($B132,INDIRECT(RIGHT(F$2,LEN(F$2)-4)&amp;"!$B:$B"),0),1)),ISERR(INDEX(INDIRECT(RIGHT(F$2,LEN(F$2)-4)&amp;"!$J:$J"),MATCH($B132,INDIRECT(RIGHT(F$2,LEN(F$2)-4)&amp;"!$B:$B"),0),1))),0,INDEX(INDIRECT(RIGHT(F$2,LEN(F$2)-4)&amp;"!$J:$J"),MATCH($B132,INDIRECT(RIGHT(F$2,LEN(F$2)-4)&amp;"!$B:$B"),0),1))</f>
        <v>0</v>
      </c>
      <c r="G132" s="46">
        <f t="shared" ca="1" si="262"/>
        <v>0</v>
      </c>
      <c r="H132" s="46">
        <f t="shared" ca="1" si="262"/>
        <v>0</v>
      </c>
      <c r="I132" s="46">
        <f t="shared" ca="1" si="262"/>
        <v>0</v>
      </c>
      <c r="J132" s="46">
        <f t="shared" ca="1" si="262"/>
        <v>0</v>
      </c>
      <c r="K132" s="46">
        <f t="shared" ca="1" si="262"/>
        <v>0</v>
      </c>
      <c r="L132" s="46">
        <f t="shared" ca="1" si="262"/>
        <v>0</v>
      </c>
      <c r="M132" s="46">
        <f t="shared" ca="1" si="262"/>
        <v>0</v>
      </c>
      <c r="N132" s="46">
        <f t="shared" ca="1" si="262"/>
        <v>0</v>
      </c>
      <c r="O132" s="46">
        <f t="shared" ca="1" si="262"/>
        <v>0</v>
      </c>
      <c r="P132" s="46">
        <f t="shared" ca="1" si="262"/>
        <v>0</v>
      </c>
      <c r="Q132" s="46">
        <f t="shared" ca="1" si="262"/>
        <v>0</v>
      </c>
      <c r="R132" s="46">
        <f t="shared" ca="1" si="262"/>
        <v>0</v>
      </c>
      <c r="S132" s="46">
        <f t="shared" ca="1" si="262"/>
        <v>0</v>
      </c>
      <c r="T132" s="46">
        <f t="shared" ca="1" si="262"/>
        <v>0</v>
      </c>
      <c r="U132" s="46">
        <f t="shared" ca="1" si="262"/>
        <v>0</v>
      </c>
      <c r="V132" s="46">
        <f t="shared" ca="1" si="262"/>
        <v>0</v>
      </c>
      <c r="W132" s="190">
        <f t="shared" ca="1" si="252"/>
        <v>0</v>
      </c>
      <c r="X132" s="195" t="str">
        <f>'PLANTILLA V6'!$D276</f>
        <v>pza</v>
      </c>
      <c r="Y132" s="53">
        <f t="shared" ref="Y132:AO132" ca="1" si="263">IF(OR(Y$3="",ISNA(INDEX(INDIRECT(RIGHT(Y$2,LEN(Y$2)-4)&amp;"!$J:$J"),MATCH($B132,INDIRECT(RIGHT(Y$2,LEN(Y$2)-4)&amp;"!$B:$B"),0),1)), ISERR(INDEX(INDIRECT(RIGHT(Y$2,LEN(Y$2)-4)&amp;"!$J:$J"),MATCH($B132,INDIRECT(RIGHT(Y$2,LEN(Y$2)-4)&amp;"!$B:$B"),0),1))),0,INDEX(INDIRECT(RIGHT(Y$2,LEN(Y$2)-4)&amp;"!$J:$J"),MATCH($B132,INDIRECT(RIGHT(Y$2,LEN(Y$2)-4)&amp;"!$B:$B"),0),1))</f>
        <v>0</v>
      </c>
      <c r="Z132" s="53">
        <f t="shared" ca="1" si="263"/>
        <v>0</v>
      </c>
      <c r="AA132" s="53">
        <f t="shared" ca="1" si="263"/>
        <v>0</v>
      </c>
      <c r="AB132" s="53">
        <f t="shared" ca="1" si="263"/>
        <v>0</v>
      </c>
      <c r="AC132" s="53">
        <f t="shared" ca="1" si="263"/>
        <v>0</v>
      </c>
      <c r="AD132" s="53">
        <f t="shared" ca="1" si="263"/>
        <v>0</v>
      </c>
      <c r="AE132" s="53">
        <f t="shared" ca="1" si="263"/>
        <v>0</v>
      </c>
      <c r="AF132" s="53">
        <f t="shared" ca="1" si="263"/>
        <v>0</v>
      </c>
      <c r="AG132" s="53">
        <f t="shared" ca="1" si="263"/>
        <v>0</v>
      </c>
      <c r="AH132" s="53">
        <f t="shared" ca="1" si="263"/>
        <v>0</v>
      </c>
      <c r="AI132" s="53">
        <f t="shared" ca="1" si="263"/>
        <v>0</v>
      </c>
      <c r="AJ132" s="53">
        <f t="shared" ca="1" si="263"/>
        <v>0</v>
      </c>
      <c r="AK132" s="53">
        <f t="shared" ca="1" si="263"/>
        <v>0</v>
      </c>
      <c r="AL132" s="53">
        <f t="shared" ca="1" si="263"/>
        <v>0</v>
      </c>
      <c r="AM132" s="53">
        <f t="shared" ca="1" si="263"/>
        <v>0</v>
      </c>
      <c r="AN132" s="53">
        <f t="shared" ca="1" si="263"/>
        <v>0</v>
      </c>
      <c r="AO132" s="53">
        <f t="shared" ca="1" si="263"/>
        <v>0</v>
      </c>
      <c r="AP132" s="65">
        <f ca="1">SUM(D132,W132)</f>
        <v>0</v>
      </c>
      <c r="AQ132" s="48" t="str">
        <f>'PLANTILLA V6'!$D276</f>
        <v>pza</v>
      </c>
    </row>
    <row r="133" spans="1:43" ht="15.75" customHeight="1" x14ac:dyDescent="0.45">
      <c r="A133" s="55" t="str">
        <f>'PLANTILLA V6'!A277</f>
        <v>Re</v>
      </c>
      <c r="B133" s="69" t="str">
        <f>'PLANTILLA V6'!B277</f>
        <v>Vaso de plástico desechable (250 ml)</v>
      </c>
      <c r="C133" s="49">
        <f>'PLANTILLA V6'!C277</f>
        <v>1</v>
      </c>
      <c r="D133" s="64">
        <f t="shared" ca="1" si="250"/>
        <v>34.5</v>
      </c>
      <c r="E133" s="42" t="str">
        <f>'PLANTILLA V6'!$D277</f>
        <v>pza</v>
      </c>
      <c r="F133" s="46">
        <f t="shared" ref="F133:V133" ca="1" si="264">IF(OR(F$3="", ISNA(INDEX(INDIRECT(RIGHT(F$2,LEN(F$2)-4)&amp;"!$J:$J"),MATCH($B133,INDIRECT(RIGHT(F$2,LEN(F$2)-4)&amp;"!$B:$B"),0),1)),ISERR(INDEX(INDIRECT(RIGHT(F$2,LEN(F$2)-4)&amp;"!$J:$J"),MATCH($B133,INDIRECT(RIGHT(F$2,LEN(F$2)-4)&amp;"!$B:$B"),0),1))),0,INDEX(INDIRECT(RIGHT(F$2,LEN(F$2)-4)&amp;"!$J:$J"),MATCH($B133,INDIRECT(RIGHT(F$2,LEN(F$2)-4)&amp;"!$B:$B"),0),1))</f>
        <v>0</v>
      </c>
      <c r="G133" s="46">
        <f t="shared" ca="1" si="264"/>
        <v>0</v>
      </c>
      <c r="H133" s="46">
        <f t="shared" ca="1" si="264"/>
        <v>0</v>
      </c>
      <c r="I133" s="46">
        <f t="shared" ca="1" si="264"/>
        <v>34.5</v>
      </c>
      <c r="J133" s="46">
        <f t="shared" ca="1" si="264"/>
        <v>0</v>
      </c>
      <c r="K133" s="46">
        <f t="shared" ca="1" si="264"/>
        <v>0</v>
      </c>
      <c r="L133" s="46">
        <f t="shared" ca="1" si="264"/>
        <v>0</v>
      </c>
      <c r="M133" s="46">
        <f t="shared" ca="1" si="264"/>
        <v>0</v>
      </c>
      <c r="N133" s="46">
        <f t="shared" ca="1" si="264"/>
        <v>0</v>
      </c>
      <c r="O133" s="46">
        <f t="shared" ca="1" si="264"/>
        <v>0</v>
      </c>
      <c r="P133" s="46">
        <f t="shared" ca="1" si="264"/>
        <v>0</v>
      </c>
      <c r="Q133" s="46">
        <f t="shared" ca="1" si="264"/>
        <v>0</v>
      </c>
      <c r="R133" s="46">
        <f t="shared" ca="1" si="264"/>
        <v>0</v>
      </c>
      <c r="S133" s="46">
        <f t="shared" ca="1" si="264"/>
        <v>0</v>
      </c>
      <c r="T133" s="46">
        <f t="shared" ca="1" si="264"/>
        <v>0</v>
      </c>
      <c r="U133" s="46">
        <f t="shared" ca="1" si="264"/>
        <v>0</v>
      </c>
      <c r="V133" s="46">
        <f t="shared" ca="1" si="264"/>
        <v>0</v>
      </c>
      <c r="W133" s="190">
        <f t="shared" ca="1" si="252"/>
        <v>0</v>
      </c>
      <c r="X133" s="195" t="str">
        <f>'PLANTILLA V6'!$D277</f>
        <v>pza</v>
      </c>
      <c r="Y133" s="53">
        <f t="shared" ref="Y133:AO133" ca="1" si="265">IF(OR(Y$3="",ISNA(INDEX(INDIRECT(RIGHT(Y$2,LEN(Y$2)-4)&amp;"!$J:$J"),MATCH($B133,INDIRECT(RIGHT(Y$2,LEN(Y$2)-4)&amp;"!$B:$B"),0),1)), ISERR(INDEX(INDIRECT(RIGHT(Y$2,LEN(Y$2)-4)&amp;"!$J:$J"),MATCH($B133,INDIRECT(RIGHT(Y$2,LEN(Y$2)-4)&amp;"!$B:$B"),0),1))),0,INDEX(INDIRECT(RIGHT(Y$2,LEN(Y$2)-4)&amp;"!$J:$J"),MATCH($B133,INDIRECT(RIGHT(Y$2,LEN(Y$2)-4)&amp;"!$B:$B"),0),1))</f>
        <v>0</v>
      </c>
      <c r="Z133" s="53">
        <f t="shared" ca="1" si="265"/>
        <v>0</v>
      </c>
      <c r="AA133" s="53">
        <f t="shared" ca="1" si="265"/>
        <v>0</v>
      </c>
      <c r="AB133" s="53">
        <f t="shared" ca="1" si="265"/>
        <v>0</v>
      </c>
      <c r="AC133" s="53">
        <f t="shared" ca="1" si="265"/>
        <v>0</v>
      </c>
      <c r="AD133" s="53">
        <f t="shared" ca="1" si="265"/>
        <v>0</v>
      </c>
      <c r="AE133" s="53">
        <f t="shared" ca="1" si="265"/>
        <v>0</v>
      </c>
      <c r="AF133" s="53">
        <f t="shared" ca="1" si="265"/>
        <v>0</v>
      </c>
      <c r="AG133" s="53">
        <f t="shared" ca="1" si="265"/>
        <v>0</v>
      </c>
      <c r="AH133" s="53">
        <f t="shared" ca="1" si="265"/>
        <v>0</v>
      </c>
      <c r="AI133" s="53">
        <f t="shared" ca="1" si="265"/>
        <v>0</v>
      </c>
      <c r="AJ133" s="53">
        <f t="shared" ca="1" si="265"/>
        <v>0</v>
      </c>
      <c r="AK133" s="53">
        <f t="shared" ca="1" si="265"/>
        <v>0</v>
      </c>
      <c r="AL133" s="53">
        <f t="shared" ca="1" si="265"/>
        <v>0</v>
      </c>
      <c r="AM133" s="53">
        <f t="shared" ca="1" si="265"/>
        <v>0</v>
      </c>
      <c r="AN133" s="53">
        <f t="shared" ca="1" si="265"/>
        <v>0</v>
      </c>
      <c r="AO133" s="53">
        <f t="shared" ca="1" si="265"/>
        <v>0</v>
      </c>
      <c r="AP133" s="66">
        <f ca="1">SUM(D133,W133)</f>
        <v>34.5</v>
      </c>
      <c r="AQ133" s="44" t="str">
        <f>'PLANTILLA V6'!$D277</f>
        <v>pza</v>
      </c>
    </row>
    <row r="134" spans="1:43" ht="15.75" customHeight="1" x14ac:dyDescent="0.45">
      <c r="A134" s="52" t="str">
        <f>'PLANTILLA V6'!A278</f>
        <v>Re</v>
      </c>
      <c r="B134" s="52" t="str">
        <f>'PLANTILLA V6'!B278</f>
        <v>Tetrapack de 250 ml</v>
      </c>
      <c r="C134" s="45">
        <f>'PLANTILLA V6'!C278</f>
        <v>1</v>
      </c>
      <c r="D134" s="64">
        <f t="shared" ca="1" si="250"/>
        <v>0</v>
      </c>
      <c r="E134" s="42" t="str">
        <f>'PLANTILLA V6'!$D278</f>
        <v>pza</v>
      </c>
      <c r="F134" s="46">
        <f t="shared" ref="F134:V134" ca="1" si="266">IF(OR(F$3="", ISNA(INDEX(INDIRECT(RIGHT(F$2,LEN(F$2)-4)&amp;"!$J:$J"),MATCH($B134,INDIRECT(RIGHT(F$2,LEN(F$2)-4)&amp;"!$B:$B"),0),1)),ISERR(INDEX(INDIRECT(RIGHT(F$2,LEN(F$2)-4)&amp;"!$J:$J"),MATCH($B134,INDIRECT(RIGHT(F$2,LEN(F$2)-4)&amp;"!$B:$B"),0),1))),0,INDEX(INDIRECT(RIGHT(F$2,LEN(F$2)-4)&amp;"!$J:$J"),MATCH($B134,INDIRECT(RIGHT(F$2,LEN(F$2)-4)&amp;"!$B:$B"),0),1))</f>
        <v>0</v>
      </c>
      <c r="G134" s="46">
        <f t="shared" ca="1" si="266"/>
        <v>0</v>
      </c>
      <c r="H134" s="46">
        <f t="shared" ca="1" si="266"/>
        <v>0</v>
      </c>
      <c r="I134" s="46">
        <f t="shared" ca="1" si="266"/>
        <v>0</v>
      </c>
      <c r="J134" s="46">
        <f t="shared" ca="1" si="266"/>
        <v>0</v>
      </c>
      <c r="K134" s="46">
        <f t="shared" ca="1" si="266"/>
        <v>0</v>
      </c>
      <c r="L134" s="46">
        <f t="shared" ca="1" si="266"/>
        <v>0</v>
      </c>
      <c r="M134" s="46">
        <f t="shared" ca="1" si="266"/>
        <v>0</v>
      </c>
      <c r="N134" s="46">
        <f t="shared" ca="1" si="266"/>
        <v>0</v>
      </c>
      <c r="O134" s="46">
        <f t="shared" ca="1" si="266"/>
        <v>0</v>
      </c>
      <c r="P134" s="46">
        <f t="shared" ca="1" si="266"/>
        <v>0</v>
      </c>
      <c r="Q134" s="46">
        <f t="shared" ca="1" si="266"/>
        <v>0</v>
      </c>
      <c r="R134" s="46">
        <f t="shared" ca="1" si="266"/>
        <v>0</v>
      </c>
      <c r="S134" s="46">
        <f t="shared" ca="1" si="266"/>
        <v>0</v>
      </c>
      <c r="T134" s="46">
        <f t="shared" ca="1" si="266"/>
        <v>0</v>
      </c>
      <c r="U134" s="46">
        <f t="shared" ca="1" si="266"/>
        <v>0</v>
      </c>
      <c r="V134" s="46">
        <f t="shared" ca="1" si="266"/>
        <v>0</v>
      </c>
      <c r="W134" s="190">
        <f t="shared" ca="1" si="252"/>
        <v>0</v>
      </c>
      <c r="X134" s="195" t="str">
        <f>'PLANTILLA V6'!$D278</f>
        <v>pza</v>
      </c>
      <c r="Y134" s="53">
        <f t="shared" ref="Y134:AO134" ca="1" si="267">IF(OR(Y$3="",ISNA(INDEX(INDIRECT(RIGHT(Y$2,LEN(Y$2)-4)&amp;"!$J:$J"),MATCH($B134,INDIRECT(RIGHT(Y$2,LEN(Y$2)-4)&amp;"!$B:$B"),0),1)), ISERR(INDEX(INDIRECT(RIGHT(Y$2,LEN(Y$2)-4)&amp;"!$J:$J"),MATCH($B134,INDIRECT(RIGHT(Y$2,LEN(Y$2)-4)&amp;"!$B:$B"),0),1))),0,INDEX(INDIRECT(RIGHT(Y$2,LEN(Y$2)-4)&amp;"!$J:$J"),MATCH($B134,INDIRECT(RIGHT(Y$2,LEN(Y$2)-4)&amp;"!$B:$B"),0),1))</f>
        <v>0</v>
      </c>
      <c r="Z134" s="53">
        <f t="shared" ca="1" si="267"/>
        <v>0</v>
      </c>
      <c r="AA134" s="53">
        <f t="shared" ca="1" si="267"/>
        <v>0</v>
      </c>
      <c r="AB134" s="53">
        <f t="shared" ca="1" si="267"/>
        <v>0</v>
      </c>
      <c r="AC134" s="53">
        <f t="shared" ca="1" si="267"/>
        <v>0</v>
      </c>
      <c r="AD134" s="53">
        <f t="shared" ca="1" si="267"/>
        <v>0</v>
      </c>
      <c r="AE134" s="53">
        <f t="shared" ca="1" si="267"/>
        <v>0</v>
      </c>
      <c r="AF134" s="53">
        <f t="shared" ca="1" si="267"/>
        <v>0</v>
      </c>
      <c r="AG134" s="53">
        <f t="shared" ca="1" si="267"/>
        <v>0</v>
      </c>
      <c r="AH134" s="53">
        <f t="shared" ca="1" si="267"/>
        <v>0</v>
      </c>
      <c r="AI134" s="53">
        <f t="shared" ca="1" si="267"/>
        <v>0</v>
      </c>
      <c r="AJ134" s="53">
        <f t="shared" ca="1" si="267"/>
        <v>0</v>
      </c>
      <c r="AK134" s="53">
        <f t="shared" ca="1" si="267"/>
        <v>0</v>
      </c>
      <c r="AL134" s="53">
        <f t="shared" ca="1" si="267"/>
        <v>0</v>
      </c>
      <c r="AM134" s="53">
        <f t="shared" ca="1" si="267"/>
        <v>0</v>
      </c>
      <c r="AN134" s="53">
        <f t="shared" ca="1" si="267"/>
        <v>0</v>
      </c>
      <c r="AO134" s="53">
        <f t="shared" ca="1" si="267"/>
        <v>0</v>
      </c>
      <c r="AP134" s="65">
        <f ca="1">SUM(D134,W134)</f>
        <v>0</v>
      </c>
      <c r="AQ134" s="48" t="str">
        <f>'PLANTILLA V6'!$D278</f>
        <v>pza</v>
      </c>
    </row>
    <row r="135" spans="1:43" ht="15.75" customHeight="1" x14ac:dyDescent="0.45">
      <c r="A135" s="55" t="str">
        <f>'PLANTILLA V6'!A279</f>
        <v>Re</v>
      </c>
      <c r="B135" s="55" t="str">
        <f>'PLANTILLA V6'!B279</f>
        <v>Tetrapack de 500 ml</v>
      </c>
      <c r="C135" s="49">
        <f>'PLANTILLA V6'!C279</f>
        <v>1</v>
      </c>
      <c r="D135" s="64">
        <f t="shared" ca="1" si="250"/>
        <v>0</v>
      </c>
      <c r="E135" s="42" t="str">
        <f>'PLANTILLA V6'!$D279</f>
        <v>pza</v>
      </c>
      <c r="F135" s="46">
        <f t="shared" ref="F135:V135" ca="1" si="268">IF(OR(F$3="", ISNA(INDEX(INDIRECT(RIGHT(F$2,LEN(F$2)-4)&amp;"!$J:$J"),MATCH($B135,INDIRECT(RIGHT(F$2,LEN(F$2)-4)&amp;"!$B:$B"),0),1)),ISERR(INDEX(INDIRECT(RIGHT(F$2,LEN(F$2)-4)&amp;"!$J:$J"),MATCH($B135,INDIRECT(RIGHT(F$2,LEN(F$2)-4)&amp;"!$B:$B"),0),1))),0,INDEX(INDIRECT(RIGHT(F$2,LEN(F$2)-4)&amp;"!$J:$J"),MATCH($B135,INDIRECT(RIGHT(F$2,LEN(F$2)-4)&amp;"!$B:$B"),0),1))</f>
        <v>0</v>
      </c>
      <c r="G135" s="46">
        <f t="shared" ca="1" si="268"/>
        <v>0</v>
      </c>
      <c r="H135" s="46">
        <f t="shared" ca="1" si="268"/>
        <v>0</v>
      </c>
      <c r="I135" s="46">
        <f t="shared" ca="1" si="268"/>
        <v>0</v>
      </c>
      <c r="J135" s="46">
        <f t="shared" ca="1" si="268"/>
        <v>0</v>
      </c>
      <c r="K135" s="46">
        <f t="shared" ca="1" si="268"/>
        <v>0</v>
      </c>
      <c r="L135" s="46">
        <f t="shared" ca="1" si="268"/>
        <v>0</v>
      </c>
      <c r="M135" s="46">
        <f t="shared" ca="1" si="268"/>
        <v>0</v>
      </c>
      <c r="N135" s="46">
        <f t="shared" ca="1" si="268"/>
        <v>0</v>
      </c>
      <c r="O135" s="46">
        <f t="shared" ca="1" si="268"/>
        <v>0</v>
      </c>
      <c r="P135" s="46">
        <f t="shared" ca="1" si="268"/>
        <v>0</v>
      </c>
      <c r="Q135" s="46">
        <f t="shared" ca="1" si="268"/>
        <v>0</v>
      </c>
      <c r="R135" s="46">
        <f t="shared" ca="1" si="268"/>
        <v>0</v>
      </c>
      <c r="S135" s="46">
        <f t="shared" ca="1" si="268"/>
        <v>0</v>
      </c>
      <c r="T135" s="46">
        <f t="shared" ca="1" si="268"/>
        <v>0</v>
      </c>
      <c r="U135" s="46">
        <f t="shared" ca="1" si="268"/>
        <v>0</v>
      </c>
      <c r="V135" s="46">
        <f t="shared" ca="1" si="268"/>
        <v>0</v>
      </c>
      <c r="W135" s="190">
        <f t="shared" ca="1" si="252"/>
        <v>0</v>
      </c>
      <c r="X135" s="195" t="str">
        <f>'PLANTILLA V6'!$D279</f>
        <v>pza</v>
      </c>
      <c r="Y135" s="53">
        <f t="shared" ref="Y135:AO135" ca="1" si="269">IF(OR(Y$3="",ISNA(INDEX(INDIRECT(RIGHT(Y$2,LEN(Y$2)-4)&amp;"!$J:$J"),MATCH($B135,INDIRECT(RIGHT(Y$2,LEN(Y$2)-4)&amp;"!$B:$B"),0),1)), ISERR(INDEX(INDIRECT(RIGHT(Y$2,LEN(Y$2)-4)&amp;"!$J:$J"),MATCH($B135,INDIRECT(RIGHT(Y$2,LEN(Y$2)-4)&amp;"!$B:$B"),0),1))),0,INDEX(INDIRECT(RIGHT(Y$2,LEN(Y$2)-4)&amp;"!$J:$J"),MATCH($B135,INDIRECT(RIGHT(Y$2,LEN(Y$2)-4)&amp;"!$B:$B"),0),1))</f>
        <v>0</v>
      </c>
      <c r="Z135" s="53">
        <f t="shared" ca="1" si="269"/>
        <v>0</v>
      </c>
      <c r="AA135" s="53">
        <f t="shared" ca="1" si="269"/>
        <v>0</v>
      </c>
      <c r="AB135" s="53">
        <f t="shared" ca="1" si="269"/>
        <v>0</v>
      </c>
      <c r="AC135" s="53">
        <f t="shared" ca="1" si="269"/>
        <v>0</v>
      </c>
      <c r="AD135" s="53">
        <f t="shared" ca="1" si="269"/>
        <v>0</v>
      </c>
      <c r="AE135" s="53">
        <f t="shared" ca="1" si="269"/>
        <v>0</v>
      </c>
      <c r="AF135" s="53">
        <f t="shared" ca="1" si="269"/>
        <v>0</v>
      </c>
      <c r="AG135" s="53">
        <f t="shared" ca="1" si="269"/>
        <v>0</v>
      </c>
      <c r="AH135" s="53">
        <f t="shared" ca="1" si="269"/>
        <v>0</v>
      </c>
      <c r="AI135" s="53">
        <f t="shared" ca="1" si="269"/>
        <v>0</v>
      </c>
      <c r="AJ135" s="53">
        <f t="shared" ca="1" si="269"/>
        <v>0</v>
      </c>
      <c r="AK135" s="53">
        <f t="shared" ca="1" si="269"/>
        <v>0</v>
      </c>
      <c r="AL135" s="53">
        <f t="shared" ca="1" si="269"/>
        <v>0</v>
      </c>
      <c r="AM135" s="53">
        <f t="shared" ca="1" si="269"/>
        <v>0</v>
      </c>
      <c r="AN135" s="53">
        <f t="shared" ca="1" si="269"/>
        <v>0</v>
      </c>
      <c r="AO135" s="53">
        <f t="shared" ca="1" si="269"/>
        <v>0</v>
      </c>
      <c r="AP135" s="66">
        <f ca="1">SUM(D135,W135)</f>
        <v>0</v>
      </c>
      <c r="AQ135" s="44" t="str">
        <f>'PLANTILLA V6'!$D279</f>
        <v>pza</v>
      </c>
    </row>
    <row r="136" spans="1:43" ht="15.75" customHeight="1" x14ac:dyDescent="0.45">
      <c r="A136" s="52" t="str">
        <f>'PLANTILLA V6'!A280</f>
        <v>Re</v>
      </c>
      <c r="B136" s="52" t="str">
        <f>'PLANTILLA V6'!B280</f>
        <v>Tetrapack de 1 l</v>
      </c>
      <c r="C136" s="45">
        <f>'PLANTILLA V6'!C280</f>
        <v>1</v>
      </c>
      <c r="D136" s="64">
        <f t="shared" ca="1" si="250"/>
        <v>0</v>
      </c>
      <c r="E136" s="42" t="str">
        <f>'PLANTILLA V6'!$D280</f>
        <v>pza</v>
      </c>
      <c r="F136" s="46">
        <f t="shared" ref="F136:V136" ca="1" si="270">IF(OR(F$3="", ISNA(INDEX(INDIRECT(RIGHT(F$2,LEN(F$2)-4)&amp;"!$J:$J"),MATCH($B136,INDIRECT(RIGHT(F$2,LEN(F$2)-4)&amp;"!$B:$B"),0),1)),ISERR(INDEX(INDIRECT(RIGHT(F$2,LEN(F$2)-4)&amp;"!$J:$J"),MATCH($B136,INDIRECT(RIGHT(F$2,LEN(F$2)-4)&amp;"!$B:$B"),0),1))),0,INDEX(INDIRECT(RIGHT(F$2,LEN(F$2)-4)&amp;"!$J:$J"),MATCH($B136,INDIRECT(RIGHT(F$2,LEN(F$2)-4)&amp;"!$B:$B"),0),1))</f>
        <v>0</v>
      </c>
      <c r="G136" s="46">
        <f t="shared" ca="1" si="270"/>
        <v>0</v>
      </c>
      <c r="H136" s="46">
        <f t="shared" ca="1" si="270"/>
        <v>0</v>
      </c>
      <c r="I136" s="46">
        <f t="shared" ca="1" si="270"/>
        <v>0</v>
      </c>
      <c r="J136" s="46">
        <f t="shared" ca="1" si="270"/>
        <v>0</v>
      </c>
      <c r="K136" s="46">
        <f t="shared" ca="1" si="270"/>
        <v>0</v>
      </c>
      <c r="L136" s="46">
        <f t="shared" ca="1" si="270"/>
        <v>0</v>
      </c>
      <c r="M136" s="46">
        <f t="shared" ca="1" si="270"/>
        <v>0</v>
      </c>
      <c r="N136" s="46">
        <f t="shared" ca="1" si="270"/>
        <v>0</v>
      </c>
      <c r="O136" s="46">
        <f t="shared" ca="1" si="270"/>
        <v>0</v>
      </c>
      <c r="P136" s="46">
        <f t="shared" ca="1" si="270"/>
        <v>0</v>
      </c>
      <c r="Q136" s="46">
        <f t="shared" ca="1" si="270"/>
        <v>0</v>
      </c>
      <c r="R136" s="46">
        <f t="shared" ca="1" si="270"/>
        <v>0</v>
      </c>
      <c r="S136" s="46">
        <f t="shared" ca="1" si="270"/>
        <v>0</v>
      </c>
      <c r="T136" s="46">
        <f t="shared" ca="1" si="270"/>
        <v>0</v>
      </c>
      <c r="U136" s="46">
        <f t="shared" ca="1" si="270"/>
        <v>0</v>
      </c>
      <c r="V136" s="46">
        <f t="shared" ca="1" si="270"/>
        <v>0</v>
      </c>
      <c r="W136" s="190">
        <f t="shared" ca="1" si="252"/>
        <v>0</v>
      </c>
      <c r="X136" s="195" t="str">
        <f>'PLANTILLA V6'!$D280</f>
        <v>pza</v>
      </c>
      <c r="Y136" s="53">
        <f t="shared" ref="Y136:AO136" ca="1" si="271">IF(OR(Y$3="",ISNA(INDEX(INDIRECT(RIGHT(Y$2,LEN(Y$2)-4)&amp;"!$J:$J"),MATCH($B136,INDIRECT(RIGHT(Y$2,LEN(Y$2)-4)&amp;"!$B:$B"),0),1)), ISERR(INDEX(INDIRECT(RIGHT(Y$2,LEN(Y$2)-4)&amp;"!$J:$J"),MATCH($B136,INDIRECT(RIGHT(Y$2,LEN(Y$2)-4)&amp;"!$B:$B"),0),1))),0,INDEX(INDIRECT(RIGHT(Y$2,LEN(Y$2)-4)&amp;"!$J:$J"),MATCH($B136,INDIRECT(RIGHT(Y$2,LEN(Y$2)-4)&amp;"!$B:$B"),0),1))</f>
        <v>0</v>
      </c>
      <c r="Z136" s="53">
        <f t="shared" ca="1" si="271"/>
        <v>0</v>
      </c>
      <c r="AA136" s="53">
        <f t="shared" ca="1" si="271"/>
        <v>0</v>
      </c>
      <c r="AB136" s="53">
        <f t="shared" ca="1" si="271"/>
        <v>0</v>
      </c>
      <c r="AC136" s="53">
        <f t="shared" ca="1" si="271"/>
        <v>0</v>
      </c>
      <c r="AD136" s="53">
        <f t="shared" ca="1" si="271"/>
        <v>0</v>
      </c>
      <c r="AE136" s="53">
        <f t="shared" ca="1" si="271"/>
        <v>0</v>
      </c>
      <c r="AF136" s="53">
        <f t="shared" ca="1" si="271"/>
        <v>0</v>
      </c>
      <c r="AG136" s="53">
        <f t="shared" ca="1" si="271"/>
        <v>0</v>
      </c>
      <c r="AH136" s="53">
        <f t="shared" ca="1" si="271"/>
        <v>0</v>
      </c>
      <c r="AI136" s="53">
        <f t="shared" ca="1" si="271"/>
        <v>0</v>
      </c>
      <c r="AJ136" s="53">
        <f t="shared" ca="1" si="271"/>
        <v>0</v>
      </c>
      <c r="AK136" s="53">
        <f t="shared" ca="1" si="271"/>
        <v>0</v>
      </c>
      <c r="AL136" s="53">
        <f t="shared" ca="1" si="271"/>
        <v>0</v>
      </c>
      <c r="AM136" s="53">
        <f t="shared" ca="1" si="271"/>
        <v>0</v>
      </c>
      <c r="AN136" s="53">
        <f t="shared" ca="1" si="271"/>
        <v>0</v>
      </c>
      <c r="AO136" s="53">
        <f t="shared" ca="1" si="271"/>
        <v>0</v>
      </c>
      <c r="AP136" s="65">
        <f ca="1">SUM(D136,W136)</f>
        <v>0</v>
      </c>
      <c r="AQ136" s="48" t="str">
        <f>'PLANTILLA V6'!$D280</f>
        <v>pza</v>
      </c>
    </row>
    <row r="137" spans="1:43" ht="15.75" customHeight="1" x14ac:dyDescent="0.45">
      <c r="A137" s="55" t="str">
        <f>'PLANTILLA V6'!A281</f>
        <v>Re</v>
      </c>
      <c r="B137" s="55" t="str">
        <f>'PLANTILLA V6'!B281</f>
        <v>Tubo de cartón de papel de baño</v>
      </c>
      <c r="C137" s="49">
        <f>'PLANTILLA V6'!C281</f>
        <v>1</v>
      </c>
      <c r="D137" s="64">
        <f t="shared" ca="1" si="250"/>
        <v>0</v>
      </c>
      <c r="E137" s="42" t="str">
        <f>'PLANTILLA V6'!$D281</f>
        <v>pza</v>
      </c>
      <c r="F137" s="46">
        <f t="shared" ref="F137:V137" ca="1" si="272">IF(OR(F$3="", ISNA(INDEX(INDIRECT(RIGHT(F$2,LEN(F$2)-4)&amp;"!$J:$J"),MATCH($B137,INDIRECT(RIGHT(F$2,LEN(F$2)-4)&amp;"!$B:$B"),0),1)),ISERR(INDEX(INDIRECT(RIGHT(F$2,LEN(F$2)-4)&amp;"!$J:$J"),MATCH($B137,INDIRECT(RIGHT(F$2,LEN(F$2)-4)&amp;"!$B:$B"),0),1))),0,INDEX(INDIRECT(RIGHT(F$2,LEN(F$2)-4)&amp;"!$J:$J"),MATCH($B137,INDIRECT(RIGHT(F$2,LEN(F$2)-4)&amp;"!$B:$B"),0),1))</f>
        <v>0</v>
      </c>
      <c r="G137" s="46">
        <f t="shared" ca="1" si="272"/>
        <v>0</v>
      </c>
      <c r="H137" s="46">
        <f t="shared" ca="1" si="272"/>
        <v>0</v>
      </c>
      <c r="I137" s="46">
        <f t="shared" ca="1" si="272"/>
        <v>0</v>
      </c>
      <c r="J137" s="46">
        <f t="shared" ca="1" si="272"/>
        <v>0</v>
      </c>
      <c r="K137" s="46">
        <f t="shared" ca="1" si="272"/>
        <v>0</v>
      </c>
      <c r="L137" s="46">
        <f t="shared" ca="1" si="272"/>
        <v>0</v>
      </c>
      <c r="M137" s="46">
        <f t="shared" ca="1" si="272"/>
        <v>0</v>
      </c>
      <c r="N137" s="46">
        <f t="shared" ca="1" si="272"/>
        <v>0</v>
      </c>
      <c r="O137" s="46">
        <f t="shared" ca="1" si="272"/>
        <v>0</v>
      </c>
      <c r="P137" s="46">
        <f t="shared" ca="1" si="272"/>
        <v>0</v>
      </c>
      <c r="Q137" s="46">
        <f t="shared" ca="1" si="272"/>
        <v>0</v>
      </c>
      <c r="R137" s="46">
        <f t="shared" ca="1" si="272"/>
        <v>0</v>
      </c>
      <c r="S137" s="46">
        <f t="shared" ca="1" si="272"/>
        <v>0</v>
      </c>
      <c r="T137" s="46">
        <f t="shared" ca="1" si="272"/>
        <v>0</v>
      </c>
      <c r="U137" s="46">
        <f t="shared" ca="1" si="272"/>
        <v>0</v>
      </c>
      <c r="V137" s="46">
        <f t="shared" ca="1" si="272"/>
        <v>0</v>
      </c>
      <c r="W137" s="190">
        <f t="shared" ca="1" si="252"/>
        <v>0</v>
      </c>
      <c r="X137" s="195" t="str">
        <f>'PLANTILLA V6'!$D281</f>
        <v>pza</v>
      </c>
      <c r="Y137" s="53">
        <f t="shared" ref="Y137:AO137" ca="1" si="273">IF(OR(Y$3="",ISNA(INDEX(INDIRECT(RIGHT(Y$2,LEN(Y$2)-4)&amp;"!$J:$J"),MATCH($B137,INDIRECT(RIGHT(Y$2,LEN(Y$2)-4)&amp;"!$B:$B"),0),1)), ISERR(INDEX(INDIRECT(RIGHT(Y$2,LEN(Y$2)-4)&amp;"!$J:$J"),MATCH($B137,INDIRECT(RIGHT(Y$2,LEN(Y$2)-4)&amp;"!$B:$B"),0),1))),0,INDEX(INDIRECT(RIGHT(Y$2,LEN(Y$2)-4)&amp;"!$J:$J"),MATCH($B137,INDIRECT(RIGHT(Y$2,LEN(Y$2)-4)&amp;"!$B:$B"),0),1))</f>
        <v>0</v>
      </c>
      <c r="Z137" s="53">
        <f t="shared" ca="1" si="273"/>
        <v>0</v>
      </c>
      <c r="AA137" s="53">
        <f t="shared" ca="1" si="273"/>
        <v>0</v>
      </c>
      <c r="AB137" s="53">
        <f t="shared" ca="1" si="273"/>
        <v>0</v>
      </c>
      <c r="AC137" s="53">
        <f t="shared" ca="1" si="273"/>
        <v>0</v>
      </c>
      <c r="AD137" s="53">
        <f t="shared" ca="1" si="273"/>
        <v>0</v>
      </c>
      <c r="AE137" s="53">
        <f t="shared" ca="1" si="273"/>
        <v>0</v>
      </c>
      <c r="AF137" s="53">
        <f t="shared" ca="1" si="273"/>
        <v>0</v>
      </c>
      <c r="AG137" s="53">
        <f t="shared" ca="1" si="273"/>
        <v>0</v>
      </c>
      <c r="AH137" s="53">
        <f t="shared" ca="1" si="273"/>
        <v>0</v>
      </c>
      <c r="AI137" s="53">
        <f t="shared" ca="1" si="273"/>
        <v>0</v>
      </c>
      <c r="AJ137" s="53">
        <f t="shared" ca="1" si="273"/>
        <v>0</v>
      </c>
      <c r="AK137" s="53">
        <f t="shared" ca="1" si="273"/>
        <v>0</v>
      </c>
      <c r="AL137" s="53">
        <f t="shared" ca="1" si="273"/>
        <v>0</v>
      </c>
      <c r="AM137" s="53">
        <f t="shared" ca="1" si="273"/>
        <v>0</v>
      </c>
      <c r="AN137" s="53">
        <f t="shared" ca="1" si="273"/>
        <v>0</v>
      </c>
      <c r="AO137" s="53">
        <f t="shared" ca="1" si="273"/>
        <v>0</v>
      </c>
      <c r="AP137" s="66">
        <f ca="1">SUM(D137,W137)</f>
        <v>0</v>
      </c>
      <c r="AQ137" s="44" t="str">
        <f>'PLANTILLA V6'!$D281</f>
        <v>pza</v>
      </c>
    </row>
    <row r="138" spans="1:43" ht="15.75" customHeight="1" x14ac:dyDescent="0.45">
      <c r="A138" s="52" t="str">
        <f>'PLANTILLA V6'!A282</f>
        <v>Re</v>
      </c>
      <c r="B138" s="52" t="str">
        <f>'PLANTILLA V6'!B282</f>
        <v>Periódico</v>
      </c>
      <c r="C138" s="45">
        <f>'PLANTILLA V6'!C282</f>
        <v>1</v>
      </c>
      <c r="D138" s="64">
        <f t="shared" ca="1" si="250"/>
        <v>0</v>
      </c>
      <c r="E138" s="42" t="str">
        <f>'PLANTILLA V6'!$D282</f>
        <v>pza</v>
      </c>
      <c r="F138" s="46">
        <f t="shared" ref="F138:V138" ca="1" si="274">IF(OR(F$3="", ISNA(INDEX(INDIRECT(RIGHT(F$2,LEN(F$2)-4)&amp;"!$J:$J"),MATCH($B138,INDIRECT(RIGHT(F$2,LEN(F$2)-4)&amp;"!$B:$B"),0),1)),ISERR(INDEX(INDIRECT(RIGHT(F$2,LEN(F$2)-4)&amp;"!$J:$J"),MATCH($B138,INDIRECT(RIGHT(F$2,LEN(F$2)-4)&amp;"!$B:$B"),0),1))),0,INDEX(INDIRECT(RIGHT(F$2,LEN(F$2)-4)&amp;"!$J:$J"),MATCH($B138,INDIRECT(RIGHT(F$2,LEN(F$2)-4)&amp;"!$B:$B"),0),1))</f>
        <v>0</v>
      </c>
      <c r="G138" s="46">
        <f t="shared" ca="1" si="274"/>
        <v>0</v>
      </c>
      <c r="H138" s="46">
        <f t="shared" ca="1" si="274"/>
        <v>0</v>
      </c>
      <c r="I138" s="46">
        <f t="shared" ca="1" si="274"/>
        <v>0</v>
      </c>
      <c r="J138" s="46">
        <f t="shared" ca="1" si="274"/>
        <v>0</v>
      </c>
      <c r="K138" s="46">
        <f t="shared" ca="1" si="274"/>
        <v>0</v>
      </c>
      <c r="L138" s="46">
        <f t="shared" ca="1" si="274"/>
        <v>0</v>
      </c>
      <c r="M138" s="46">
        <f t="shared" ca="1" si="274"/>
        <v>0</v>
      </c>
      <c r="N138" s="46">
        <f t="shared" ca="1" si="274"/>
        <v>0</v>
      </c>
      <c r="O138" s="46">
        <f t="shared" ca="1" si="274"/>
        <v>0</v>
      </c>
      <c r="P138" s="46">
        <f t="shared" ca="1" si="274"/>
        <v>0</v>
      </c>
      <c r="Q138" s="46">
        <f t="shared" ca="1" si="274"/>
        <v>0</v>
      </c>
      <c r="R138" s="46">
        <f t="shared" ca="1" si="274"/>
        <v>0</v>
      </c>
      <c r="S138" s="46">
        <f t="shared" ca="1" si="274"/>
        <v>0</v>
      </c>
      <c r="T138" s="46">
        <f t="shared" ca="1" si="274"/>
        <v>0</v>
      </c>
      <c r="U138" s="46">
        <f t="shared" ca="1" si="274"/>
        <v>0</v>
      </c>
      <c r="V138" s="46">
        <f t="shared" ca="1" si="274"/>
        <v>0</v>
      </c>
      <c r="W138" s="190">
        <f t="shared" ca="1" si="252"/>
        <v>0</v>
      </c>
      <c r="X138" s="195" t="str">
        <f>'PLANTILLA V6'!$D282</f>
        <v>pza</v>
      </c>
      <c r="Y138" s="53">
        <f t="shared" ref="Y138:AO138" ca="1" si="275">IF(OR(Y$3="",ISNA(INDEX(INDIRECT(RIGHT(Y$2,LEN(Y$2)-4)&amp;"!$J:$J"),MATCH($B138,INDIRECT(RIGHT(Y$2,LEN(Y$2)-4)&amp;"!$B:$B"),0),1)), ISERR(INDEX(INDIRECT(RIGHT(Y$2,LEN(Y$2)-4)&amp;"!$J:$J"),MATCH($B138,INDIRECT(RIGHT(Y$2,LEN(Y$2)-4)&amp;"!$B:$B"),0),1))),0,INDEX(INDIRECT(RIGHT(Y$2,LEN(Y$2)-4)&amp;"!$J:$J"),MATCH($B138,INDIRECT(RIGHT(Y$2,LEN(Y$2)-4)&amp;"!$B:$B"),0),1))</f>
        <v>0</v>
      </c>
      <c r="Z138" s="53">
        <f t="shared" ca="1" si="275"/>
        <v>0</v>
      </c>
      <c r="AA138" s="53">
        <f t="shared" ca="1" si="275"/>
        <v>0</v>
      </c>
      <c r="AB138" s="53">
        <f t="shared" ca="1" si="275"/>
        <v>0</v>
      </c>
      <c r="AC138" s="53">
        <f t="shared" ca="1" si="275"/>
        <v>0</v>
      </c>
      <c r="AD138" s="53">
        <f t="shared" ca="1" si="275"/>
        <v>0</v>
      </c>
      <c r="AE138" s="53">
        <f t="shared" ca="1" si="275"/>
        <v>0</v>
      </c>
      <c r="AF138" s="53">
        <f t="shared" ca="1" si="275"/>
        <v>0</v>
      </c>
      <c r="AG138" s="53">
        <f t="shared" ca="1" si="275"/>
        <v>0</v>
      </c>
      <c r="AH138" s="53">
        <f t="shared" ca="1" si="275"/>
        <v>0</v>
      </c>
      <c r="AI138" s="53">
        <f t="shared" ca="1" si="275"/>
        <v>0</v>
      </c>
      <c r="AJ138" s="53">
        <f t="shared" ca="1" si="275"/>
        <v>0</v>
      </c>
      <c r="AK138" s="53">
        <f t="shared" ca="1" si="275"/>
        <v>0</v>
      </c>
      <c r="AL138" s="53">
        <f t="shared" ca="1" si="275"/>
        <v>0</v>
      </c>
      <c r="AM138" s="53">
        <f t="shared" ca="1" si="275"/>
        <v>0</v>
      </c>
      <c r="AN138" s="53">
        <f t="shared" ca="1" si="275"/>
        <v>0</v>
      </c>
      <c r="AO138" s="53">
        <f t="shared" ca="1" si="275"/>
        <v>0</v>
      </c>
      <c r="AP138" s="65">
        <f ca="1">SUM(D138,W138)</f>
        <v>0</v>
      </c>
      <c r="AQ138" s="48" t="str">
        <f>'PLANTILLA V6'!$D282</f>
        <v>pza</v>
      </c>
    </row>
    <row r="139" spans="1:43" ht="15.75" customHeight="1" x14ac:dyDescent="0.45">
      <c r="A139" s="55" t="str">
        <f>'PLANTILLA V6'!A283</f>
        <v>Re</v>
      </c>
      <c r="B139" s="55" t="str">
        <f>'PLANTILLA V6'!B283</f>
        <v>Tela de reúso (tamaño de 1 playera aproximadamente)</v>
      </c>
      <c r="C139" s="49">
        <f>'PLANTILLA V6'!C283</f>
        <v>1</v>
      </c>
      <c r="D139" s="64">
        <f t="shared" ca="1" si="250"/>
        <v>0</v>
      </c>
      <c r="E139" s="42" t="str">
        <f>'PLANTILLA V6'!$D283</f>
        <v>pza</v>
      </c>
      <c r="F139" s="46">
        <f t="shared" ref="F139:V139" ca="1" si="276">IF(OR(F$3="", ISNA(INDEX(INDIRECT(RIGHT(F$2,LEN(F$2)-4)&amp;"!$J:$J"),MATCH($B139,INDIRECT(RIGHT(F$2,LEN(F$2)-4)&amp;"!$B:$B"),0),1)),ISERR(INDEX(INDIRECT(RIGHT(F$2,LEN(F$2)-4)&amp;"!$J:$J"),MATCH($B139,INDIRECT(RIGHT(F$2,LEN(F$2)-4)&amp;"!$B:$B"),0),1))),0,INDEX(INDIRECT(RIGHT(F$2,LEN(F$2)-4)&amp;"!$J:$J"),MATCH($B139,INDIRECT(RIGHT(F$2,LEN(F$2)-4)&amp;"!$B:$B"),0),1))</f>
        <v>0</v>
      </c>
      <c r="G139" s="46">
        <f t="shared" ca="1" si="276"/>
        <v>0</v>
      </c>
      <c r="H139" s="46">
        <f t="shared" ca="1" si="276"/>
        <v>0</v>
      </c>
      <c r="I139" s="46">
        <f t="shared" ca="1" si="276"/>
        <v>0</v>
      </c>
      <c r="J139" s="46">
        <f t="shared" ca="1" si="276"/>
        <v>0</v>
      </c>
      <c r="K139" s="46">
        <f t="shared" ca="1" si="276"/>
        <v>0</v>
      </c>
      <c r="L139" s="46">
        <f t="shared" ca="1" si="276"/>
        <v>0</v>
      </c>
      <c r="M139" s="46">
        <f t="shared" ca="1" si="276"/>
        <v>0</v>
      </c>
      <c r="N139" s="46">
        <f t="shared" ca="1" si="276"/>
        <v>0</v>
      </c>
      <c r="O139" s="46">
        <f t="shared" ca="1" si="276"/>
        <v>0</v>
      </c>
      <c r="P139" s="46">
        <f t="shared" ca="1" si="276"/>
        <v>0</v>
      </c>
      <c r="Q139" s="46">
        <f t="shared" ca="1" si="276"/>
        <v>0</v>
      </c>
      <c r="R139" s="46">
        <f t="shared" ca="1" si="276"/>
        <v>0</v>
      </c>
      <c r="S139" s="46">
        <f t="shared" ca="1" si="276"/>
        <v>0</v>
      </c>
      <c r="T139" s="46">
        <f t="shared" ca="1" si="276"/>
        <v>0</v>
      </c>
      <c r="U139" s="46">
        <f t="shared" ca="1" si="276"/>
        <v>0</v>
      </c>
      <c r="V139" s="46">
        <f t="shared" ca="1" si="276"/>
        <v>0</v>
      </c>
      <c r="W139" s="190">
        <f t="shared" ca="1" si="252"/>
        <v>0</v>
      </c>
      <c r="X139" s="195" t="str">
        <f>'PLANTILLA V6'!$D283</f>
        <v>pza</v>
      </c>
      <c r="Y139" s="53">
        <f t="shared" ref="Y139:AO139" ca="1" si="277">IF(OR(Y$3="",ISNA(INDEX(INDIRECT(RIGHT(Y$2,LEN(Y$2)-4)&amp;"!$J:$J"),MATCH($B139,INDIRECT(RIGHT(Y$2,LEN(Y$2)-4)&amp;"!$B:$B"),0),1)), ISERR(INDEX(INDIRECT(RIGHT(Y$2,LEN(Y$2)-4)&amp;"!$J:$J"),MATCH($B139,INDIRECT(RIGHT(Y$2,LEN(Y$2)-4)&amp;"!$B:$B"),0),1))),0,INDEX(INDIRECT(RIGHT(Y$2,LEN(Y$2)-4)&amp;"!$J:$J"),MATCH($B139,INDIRECT(RIGHT(Y$2,LEN(Y$2)-4)&amp;"!$B:$B"),0),1))</f>
        <v>0</v>
      </c>
      <c r="Z139" s="53">
        <f t="shared" ca="1" si="277"/>
        <v>0</v>
      </c>
      <c r="AA139" s="53">
        <f t="shared" ca="1" si="277"/>
        <v>0</v>
      </c>
      <c r="AB139" s="53">
        <f t="shared" ca="1" si="277"/>
        <v>0</v>
      </c>
      <c r="AC139" s="53">
        <f t="shared" ca="1" si="277"/>
        <v>0</v>
      </c>
      <c r="AD139" s="53">
        <f t="shared" ca="1" si="277"/>
        <v>0</v>
      </c>
      <c r="AE139" s="53">
        <f t="shared" ca="1" si="277"/>
        <v>0</v>
      </c>
      <c r="AF139" s="53">
        <f t="shared" ca="1" si="277"/>
        <v>0</v>
      </c>
      <c r="AG139" s="53">
        <f t="shared" ca="1" si="277"/>
        <v>0</v>
      </c>
      <c r="AH139" s="53">
        <f t="shared" ca="1" si="277"/>
        <v>0</v>
      </c>
      <c r="AI139" s="53">
        <f t="shared" ca="1" si="277"/>
        <v>0</v>
      </c>
      <c r="AJ139" s="53">
        <f t="shared" ca="1" si="277"/>
        <v>0</v>
      </c>
      <c r="AK139" s="53">
        <f t="shared" ca="1" si="277"/>
        <v>0</v>
      </c>
      <c r="AL139" s="53">
        <f t="shared" ca="1" si="277"/>
        <v>0</v>
      </c>
      <c r="AM139" s="53">
        <f t="shared" ca="1" si="277"/>
        <v>0</v>
      </c>
      <c r="AN139" s="53">
        <f t="shared" ca="1" si="277"/>
        <v>0</v>
      </c>
      <c r="AO139" s="53">
        <f t="shared" ca="1" si="277"/>
        <v>0</v>
      </c>
      <c r="AP139" s="66">
        <f ca="1">SUM(D139,W139)</f>
        <v>0</v>
      </c>
      <c r="AQ139" s="44" t="str">
        <f>'PLANTILLA V6'!$D283</f>
        <v>pza</v>
      </c>
    </row>
    <row r="140" spans="1:43" ht="15.75" customHeight="1" x14ac:dyDescent="0.45">
      <c r="A140" s="52" t="str">
        <f>'PLANTILLA V6'!A284</f>
        <v>Re</v>
      </c>
      <c r="B140" s="52" t="str">
        <f>'PLANTILLA V6'!B284</f>
        <v>Caja de cereal o cartón delgado (caja de 300 g) aproximadamente</v>
      </c>
      <c r="C140" s="45">
        <f>'PLANTILLA V6'!C284</f>
        <v>1</v>
      </c>
      <c r="D140" s="64">
        <f t="shared" ca="1" si="250"/>
        <v>5.75</v>
      </c>
      <c r="E140" s="42" t="str">
        <f>'PLANTILLA V6'!$D284</f>
        <v>pza</v>
      </c>
      <c r="F140" s="46">
        <f t="shared" ref="F140:V140" ca="1" si="278">IF(OR(F$3="", ISNA(INDEX(INDIRECT(RIGHT(F$2,LEN(F$2)-4)&amp;"!$J:$J"),MATCH($B140,INDIRECT(RIGHT(F$2,LEN(F$2)-4)&amp;"!$B:$B"),0),1)),ISERR(INDEX(INDIRECT(RIGHT(F$2,LEN(F$2)-4)&amp;"!$J:$J"),MATCH($B140,INDIRECT(RIGHT(F$2,LEN(F$2)-4)&amp;"!$B:$B"),0),1))),0,INDEX(INDIRECT(RIGHT(F$2,LEN(F$2)-4)&amp;"!$J:$J"),MATCH($B140,INDIRECT(RIGHT(F$2,LEN(F$2)-4)&amp;"!$B:$B"),0),1))</f>
        <v>0</v>
      </c>
      <c r="G140" s="46">
        <f t="shared" ca="1" si="278"/>
        <v>0</v>
      </c>
      <c r="H140" s="46">
        <f t="shared" ca="1" si="278"/>
        <v>0</v>
      </c>
      <c r="I140" s="46">
        <f t="shared" ca="1" si="278"/>
        <v>0</v>
      </c>
      <c r="J140" s="46">
        <f t="shared" ca="1" si="278"/>
        <v>0</v>
      </c>
      <c r="K140" s="46">
        <f t="shared" ca="1" si="278"/>
        <v>0</v>
      </c>
      <c r="L140" s="46">
        <f t="shared" ca="1" si="278"/>
        <v>0</v>
      </c>
      <c r="M140" s="46">
        <f t="shared" ca="1" si="278"/>
        <v>0</v>
      </c>
      <c r="N140" s="46">
        <f t="shared" ca="1" si="278"/>
        <v>0</v>
      </c>
      <c r="O140" s="46">
        <f t="shared" ca="1" si="278"/>
        <v>5.75</v>
      </c>
      <c r="P140" s="46">
        <f t="shared" ca="1" si="278"/>
        <v>0</v>
      </c>
      <c r="Q140" s="46">
        <f t="shared" ca="1" si="278"/>
        <v>0</v>
      </c>
      <c r="R140" s="46">
        <f t="shared" ca="1" si="278"/>
        <v>0</v>
      </c>
      <c r="S140" s="46">
        <f t="shared" ca="1" si="278"/>
        <v>0</v>
      </c>
      <c r="T140" s="46">
        <f t="shared" ca="1" si="278"/>
        <v>0</v>
      </c>
      <c r="U140" s="46">
        <f t="shared" ca="1" si="278"/>
        <v>0</v>
      </c>
      <c r="V140" s="46">
        <f t="shared" ca="1" si="278"/>
        <v>0</v>
      </c>
      <c r="W140" s="190">
        <f t="shared" ca="1" si="252"/>
        <v>5.75</v>
      </c>
      <c r="X140" s="195" t="str">
        <f>'PLANTILLA V6'!$D284</f>
        <v>pza</v>
      </c>
      <c r="Y140" s="53">
        <f t="shared" ref="Y140:AO140" ca="1" si="279">IF(OR(Y$3="",ISNA(INDEX(INDIRECT(RIGHT(Y$2,LEN(Y$2)-4)&amp;"!$J:$J"),MATCH($B140,INDIRECT(RIGHT(Y$2,LEN(Y$2)-4)&amp;"!$B:$B"),0),1)), ISERR(INDEX(INDIRECT(RIGHT(Y$2,LEN(Y$2)-4)&amp;"!$J:$J"),MATCH($B140,INDIRECT(RIGHT(Y$2,LEN(Y$2)-4)&amp;"!$B:$B"),0),1))),0,INDEX(INDIRECT(RIGHT(Y$2,LEN(Y$2)-4)&amp;"!$J:$J"),MATCH($B140,INDIRECT(RIGHT(Y$2,LEN(Y$2)-4)&amp;"!$B:$B"),0),1))</f>
        <v>0</v>
      </c>
      <c r="Z140" s="53">
        <f t="shared" ca="1" si="279"/>
        <v>0</v>
      </c>
      <c r="AA140" s="53">
        <f t="shared" ca="1" si="279"/>
        <v>0</v>
      </c>
      <c r="AB140" s="53">
        <f t="shared" ca="1" si="279"/>
        <v>0</v>
      </c>
      <c r="AC140" s="53">
        <f t="shared" ca="1" si="279"/>
        <v>0</v>
      </c>
      <c r="AD140" s="53">
        <f t="shared" ca="1" si="279"/>
        <v>0</v>
      </c>
      <c r="AE140" s="53">
        <f t="shared" ca="1" si="279"/>
        <v>0</v>
      </c>
      <c r="AF140" s="53">
        <f t="shared" ca="1" si="279"/>
        <v>0</v>
      </c>
      <c r="AG140" s="53">
        <f t="shared" ca="1" si="279"/>
        <v>0</v>
      </c>
      <c r="AH140" s="53">
        <f t="shared" ca="1" si="279"/>
        <v>0</v>
      </c>
      <c r="AI140" s="53">
        <f t="shared" ca="1" si="279"/>
        <v>5.75</v>
      </c>
      <c r="AJ140" s="53">
        <f t="shared" ca="1" si="279"/>
        <v>0</v>
      </c>
      <c r="AK140" s="53">
        <f t="shared" ca="1" si="279"/>
        <v>0</v>
      </c>
      <c r="AL140" s="53">
        <f t="shared" ca="1" si="279"/>
        <v>0</v>
      </c>
      <c r="AM140" s="53">
        <f t="shared" ca="1" si="279"/>
        <v>0</v>
      </c>
      <c r="AN140" s="53">
        <f t="shared" ca="1" si="279"/>
        <v>0</v>
      </c>
      <c r="AO140" s="53">
        <f t="shared" ca="1" si="279"/>
        <v>0</v>
      </c>
      <c r="AP140" s="65">
        <f ca="1">SUM(D140,W140)</f>
        <v>11.5</v>
      </c>
      <c r="AQ140" s="48" t="str">
        <f>'PLANTILLA V6'!$D284</f>
        <v>pza</v>
      </c>
    </row>
    <row r="141" spans="1:43" ht="15.75" customHeight="1" x14ac:dyDescent="0.45">
      <c r="A141" s="55" t="str">
        <f>'PLANTILLA V6'!A285</f>
        <v>Re</v>
      </c>
      <c r="B141" s="55" t="str">
        <f>'PLANTILLA V6'!B285</f>
        <v xml:space="preserve">Taparrosca de botella de PET 3 cm de diámetro </v>
      </c>
      <c r="C141" s="49">
        <f>'PLANTILLA V6'!C285</f>
        <v>1</v>
      </c>
      <c r="D141" s="64">
        <f t="shared" ca="1" si="250"/>
        <v>0</v>
      </c>
      <c r="E141" s="42" t="str">
        <f>'PLANTILLA V6'!$D285</f>
        <v>pza</v>
      </c>
      <c r="F141" s="46">
        <f t="shared" ref="F141:V141" ca="1" si="280">IF(OR(F$3="", ISNA(INDEX(INDIRECT(RIGHT(F$2,LEN(F$2)-4)&amp;"!$J:$J"),MATCH($B141,INDIRECT(RIGHT(F$2,LEN(F$2)-4)&amp;"!$B:$B"),0),1)),ISERR(INDEX(INDIRECT(RIGHT(F$2,LEN(F$2)-4)&amp;"!$J:$J"),MATCH($B141,INDIRECT(RIGHT(F$2,LEN(F$2)-4)&amp;"!$B:$B"),0),1))),0,INDEX(INDIRECT(RIGHT(F$2,LEN(F$2)-4)&amp;"!$J:$J"),MATCH($B141,INDIRECT(RIGHT(F$2,LEN(F$2)-4)&amp;"!$B:$B"),0),1))</f>
        <v>0</v>
      </c>
      <c r="G141" s="46">
        <f t="shared" ca="1" si="280"/>
        <v>0</v>
      </c>
      <c r="H141" s="46">
        <f t="shared" ca="1" si="280"/>
        <v>0</v>
      </c>
      <c r="I141" s="46">
        <f t="shared" ca="1" si="280"/>
        <v>0</v>
      </c>
      <c r="J141" s="46">
        <f t="shared" ca="1" si="280"/>
        <v>0</v>
      </c>
      <c r="K141" s="46">
        <f t="shared" ca="1" si="280"/>
        <v>0</v>
      </c>
      <c r="L141" s="46">
        <f t="shared" ca="1" si="280"/>
        <v>0</v>
      </c>
      <c r="M141" s="46">
        <f t="shared" ca="1" si="280"/>
        <v>0</v>
      </c>
      <c r="N141" s="46">
        <f t="shared" ca="1" si="280"/>
        <v>0</v>
      </c>
      <c r="O141" s="46">
        <f t="shared" ca="1" si="280"/>
        <v>0</v>
      </c>
      <c r="P141" s="46">
        <f t="shared" ca="1" si="280"/>
        <v>0</v>
      </c>
      <c r="Q141" s="46">
        <f t="shared" ca="1" si="280"/>
        <v>0</v>
      </c>
      <c r="R141" s="46">
        <f t="shared" ca="1" si="280"/>
        <v>0</v>
      </c>
      <c r="S141" s="46">
        <f t="shared" ca="1" si="280"/>
        <v>0</v>
      </c>
      <c r="T141" s="46">
        <f t="shared" ca="1" si="280"/>
        <v>0</v>
      </c>
      <c r="U141" s="46">
        <f t="shared" ca="1" si="280"/>
        <v>0</v>
      </c>
      <c r="V141" s="46">
        <f t="shared" ca="1" si="280"/>
        <v>0</v>
      </c>
      <c r="W141" s="190">
        <f t="shared" ca="1" si="252"/>
        <v>0</v>
      </c>
      <c r="X141" s="195" t="str">
        <f>'PLANTILLA V6'!$D285</f>
        <v>pza</v>
      </c>
      <c r="Y141" s="53">
        <f t="shared" ref="Y141:AO141" ca="1" si="281">IF(OR(Y$3="",ISNA(INDEX(INDIRECT(RIGHT(Y$2,LEN(Y$2)-4)&amp;"!$J:$J"),MATCH($B141,INDIRECT(RIGHT(Y$2,LEN(Y$2)-4)&amp;"!$B:$B"),0),1)), ISERR(INDEX(INDIRECT(RIGHT(Y$2,LEN(Y$2)-4)&amp;"!$J:$J"),MATCH($B141,INDIRECT(RIGHT(Y$2,LEN(Y$2)-4)&amp;"!$B:$B"),0),1))),0,INDEX(INDIRECT(RIGHT(Y$2,LEN(Y$2)-4)&amp;"!$J:$J"),MATCH($B141,INDIRECT(RIGHT(Y$2,LEN(Y$2)-4)&amp;"!$B:$B"),0),1))</f>
        <v>0</v>
      </c>
      <c r="Z141" s="53">
        <f t="shared" ca="1" si="281"/>
        <v>0</v>
      </c>
      <c r="AA141" s="53">
        <f t="shared" ca="1" si="281"/>
        <v>0</v>
      </c>
      <c r="AB141" s="53">
        <f t="shared" ca="1" si="281"/>
        <v>0</v>
      </c>
      <c r="AC141" s="53">
        <f t="shared" ca="1" si="281"/>
        <v>0</v>
      </c>
      <c r="AD141" s="53">
        <f t="shared" ca="1" si="281"/>
        <v>0</v>
      </c>
      <c r="AE141" s="53">
        <f t="shared" ca="1" si="281"/>
        <v>0</v>
      </c>
      <c r="AF141" s="53">
        <f t="shared" ca="1" si="281"/>
        <v>0</v>
      </c>
      <c r="AG141" s="53">
        <f t="shared" ca="1" si="281"/>
        <v>0</v>
      </c>
      <c r="AH141" s="53">
        <f t="shared" ca="1" si="281"/>
        <v>0</v>
      </c>
      <c r="AI141" s="53">
        <f t="shared" ca="1" si="281"/>
        <v>0</v>
      </c>
      <c r="AJ141" s="53">
        <f t="shared" ca="1" si="281"/>
        <v>0</v>
      </c>
      <c r="AK141" s="53">
        <f t="shared" ca="1" si="281"/>
        <v>0</v>
      </c>
      <c r="AL141" s="53">
        <f t="shared" ca="1" si="281"/>
        <v>0</v>
      </c>
      <c r="AM141" s="53">
        <f t="shared" ca="1" si="281"/>
        <v>0</v>
      </c>
      <c r="AN141" s="53">
        <f t="shared" ca="1" si="281"/>
        <v>0</v>
      </c>
      <c r="AO141" s="53">
        <f t="shared" ca="1" si="281"/>
        <v>0</v>
      </c>
      <c r="AP141" s="66">
        <f ca="1">SUM(D141,W141)</f>
        <v>0</v>
      </c>
      <c r="AQ141" s="44" t="str">
        <f>'PLANTILLA V6'!$D285</f>
        <v>pza</v>
      </c>
    </row>
    <row r="142" spans="1:43" ht="15.75" customHeight="1" x14ac:dyDescent="0.45">
      <c r="A142" s="52" t="str">
        <f>'PLANTILLA V6'!A286</f>
        <v>Re</v>
      </c>
      <c r="B142" s="52" t="str">
        <f>'PLANTILLA V6'!B286</f>
        <v>Taparrosca de 5 cm de diámetro aproximadamente (tipo garrafón)</v>
      </c>
      <c r="C142" s="45">
        <f>'PLANTILLA V6'!C286</f>
        <v>1</v>
      </c>
      <c r="D142" s="64">
        <f t="shared" ca="1" si="250"/>
        <v>0</v>
      </c>
      <c r="E142" s="42" t="str">
        <f>'PLANTILLA V6'!$D286</f>
        <v>pza</v>
      </c>
      <c r="F142" s="46">
        <f t="shared" ref="F142:V142" ca="1" si="282">IF(OR(F$3="", ISNA(INDEX(INDIRECT(RIGHT(F$2,LEN(F$2)-4)&amp;"!$J:$J"),MATCH($B142,INDIRECT(RIGHT(F$2,LEN(F$2)-4)&amp;"!$B:$B"),0),1)),ISERR(INDEX(INDIRECT(RIGHT(F$2,LEN(F$2)-4)&amp;"!$J:$J"),MATCH($B142,INDIRECT(RIGHT(F$2,LEN(F$2)-4)&amp;"!$B:$B"),0),1))),0,INDEX(INDIRECT(RIGHT(F$2,LEN(F$2)-4)&amp;"!$J:$J"),MATCH($B142,INDIRECT(RIGHT(F$2,LEN(F$2)-4)&amp;"!$B:$B"),0),1))</f>
        <v>0</v>
      </c>
      <c r="G142" s="46">
        <f t="shared" ca="1" si="282"/>
        <v>0</v>
      </c>
      <c r="H142" s="46">
        <f t="shared" ca="1" si="282"/>
        <v>0</v>
      </c>
      <c r="I142" s="46">
        <f t="shared" ca="1" si="282"/>
        <v>0</v>
      </c>
      <c r="J142" s="46">
        <f t="shared" ca="1" si="282"/>
        <v>0</v>
      </c>
      <c r="K142" s="46">
        <f t="shared" ca="1" si="282"/>
        <v>0</v>
      </c>
      <c r="L142" s="46">
        <f t="shared" ca="1" si="282"/>
        <v>0</v>
      </c>
      <c r="M142" s="46">
        <f t="shared" ca="1" si="282"/>
        <v>0</v>
      </c>
      <c r="N142" s="46">
        <f t="shared" ca="1" si="282"/>
        <v>0</v>
      </c>
      <c r="O142" s="46">
        <f t="shared" ca="1" si="282"/>
        <v>0</v>
      </c>
      <c r="P142" s="46">
        <f t="shared" ca="1" si="282"/>
        <v>0</v>
      </c>
      <c r="Q142" s="46">
        <f t="shared" ca="1" si="282"/>
        <v>0</v>
      </c>
      <c r="R142" s="46">
        <f t="shared" ca="1" si="282"/>
        <v>0</v>
      </c>
      <c r="S142" s="46">
        <f t="shared" ca="1" si="282"/>
        <v>0</v>
      </c>
      <c r="T142" s="46">
        <f t="shared" ca="1" si="282"/>
        <v>0</v>
      </c>
      <c r="U142" s="46">
        <f t="shared" ca="1" si="282"/>
        <v>0</v>
      </c>
      <c r="V142" s="46">
        <f t="shared" ca="1" si="282"/>
        <v>0</v>
      </c>
      <c r="W142" s="190">
        <f t="shared" ca="1" si="252"/>
        <v>0</v>
      </c>
      <c r="X142" s="195" t="str">
        <f>'PLANTILLA V6'!$D286</f>
        <v>pza</v>
      </c>
      <c r="Y142" s="53">
        <f t="shared" ref="Y142:AO142" ca="1" si="283">IF(OR(Y$3="",ISNA(INDEX(INDIRECT(RIGHT(Y$2,LEN(Y$2)-4)&amp;"!$J:$J"),MATCH($B142,INDIRECT(RIGHT(Y$2,LEN(Y$2)-4)&amp;"!$B:$B"),0),1)), ISERR(INDEX(INDIRECT(RIGHT(Y$2,LEN(Y$2)-4)&amp;"!$J:$J"),MATCH($B142,INDIRECT(RIGHT(Y$2,LEN(Y$2)-4)&amp;"!$B:$B"),0),1))),0,INDEX(INDIRECT(RIGHT(Y$2,LEN(Y$2)-4)&amp;"!$J:$J"),MATCH($B142,INDIRECT(RIGHT(Y$2,LEN(Y$2)-4)&amp;"!$B:$B"),0),1))</f>
        <v>0</v>
      </c>
      <c r="Z142" s="53">
        <f t="shared" ca="1" si="283"/>
        <v>0</v>
      </c>
      <c r="AA142" s="53">
        <f t="shared" ca="1" si="283"/>
        <v>0</v>
      </c>
      <c r="AB142" s="53">
        <f t="shared" ca="1" si="283"/>
        <v>0</v>
      </c>
      <c r="AC142" s="53">
        <f t="shared" ca="1" si="283"/>
        <v>0</v>
      </c>
      <c r="AD142" s="53">
        <f t="shared" ca="1" si="283"/>
        <v>0</v>
      </c>
      <c r="AE142" s="53">
        <f t="shared" ca="1" si="283"/>
        <v>0</v>
      </c>
      <c r="AF142" s="53">
        <f t="shared" ca="1" si="283"/>
        <v>0</v>
      </c>
      <c r="AG142" s="53">
        <f t="shared" ca="1" si="283"/>
        <v>0</v>
      </c>
      <c r="AH142" s="53">
        <f t="shared" ca="1" si="283"/>
        <v>0</v>
      </c>
      <c r="AI142" s="53">
        <f t="shared" ca="1" si="283"/>
        <v>0</v>
      </c>
      <c r="AJ142" s="53">
        <f t="shared" ca="1" si="283"/>
        <v>0</v>
      </c>
      <c r="AK142" s="53">
        <f t="shared" ca="1" si="283"/>
        <v>0</v>
      </c>
      <c r="AL142" s="53">
        <f t="shared" ca="1" si="283"/>
        <v>0</v>
      </c>
      <c r="AM142" s="53">
        <f t="shared" ca="1" si="283"/>
        <v>0</v>
      </c>
      <c r="AN142" s="53">
        <f t="shared" ca="1" si="283"/>
        <v>0</v>
      </c>
      <c r="AO142" s="53">
        <f t="shared" ca="1" si="283"/>
        <v>0</v>
      </c>
      <c r="AP142" s="65">
        <f ca="1">SUM(D142,W142)</f>
        <v>0</v>
      </c>
      <c r="AQ142" s="48" t="str">
        <f>'PLANTILLA V6'!$D286</f>
        <v>pza</v>
      </c>
    </row>
    <row r="143" spans="1:43" ht="15.75" customHeight="1" x14ac:dyDescent="0.45">
      <c r="A143" s="55" t="str">
        <f>'PLANTILLA V6'!A287</f>
        <v>Re</v>
      </c>
      <c r="B143" s="55" t="str">
        <f>'PLANTILLA V6'!B287</f>
        <v>Tapa de 10 cm de diámetro  aproximadamente</v>
      </c>
      <c r="C143" s="49">
        <f>'PLANTILLA V6'!C287</f>
        <v>1</v>
      </c>
      <c r="D143" s="64">
        <f t="shared" ca="1" si="250"/>
        <v>0</v>
      </c>
      <c r="E143" s="42" t="str">
        <f>'PLANTILLA V6'!$D287</f>
        <v>pza</v>
      </c>
      <c r="F143" s="46">
        <f t="shared" ref="F143:V143" ca="1" si="284">IF(OR(F$3="", ISNA(INDEX(INDIRECT(RIGHT(F$2,LEN(F$2)-4)&amp;"!$J:$J"),MATCH($B143,INDIRECT(RIGHT(F$2,LEN(F$2)-4)&amp;"!$B:$B"),0),1)),ISERR(INDEX(INDIRECT(RIGHT(F$2,LEN(F$2)-4)&amp;"!$J:$J"),MATCH($B143,INDIRECT(RIGHT(F$2,LEN(F$2)-4)&amp;"!$B:$B"),0),1))),0,INDEX(INDIRECT(RIGHT(F$2,LEN(F$2)-4)&amp;"!$J:$J"),MATCH($B143,INDIRECT(RIGHT(F$2,LEN(F$2)-4)&amp;"!$B:$B"),0),1))</f>
        <v>0</v>
      </c>
      <c r="G143" s="46">
        <f t="shared" ca="1" si="284"/>
        <v>0</v>
      </c>
      <c r="H143" s="46">
        <f t="shared" ca="1" si="284"/>
        <v>0</v>
      </c>
      <c r="I143" s="46">
        <f t="shared" ca="1" si="284"/>
        <v>0</v>
      </c>
      <c r="J143" s="46">
        <f t="shared" ca="1" si="284"/>
        <v>0</v>
      </c>
      <c r="K143" s="46">
        <f t="shared" ca="1" si="284"/>
        <v>0</v>
      </c>
      <c r="L143" s="46">
        <f t="shared" ca="1" si="284"/>
        <v>0</v>
      </c>
      <c r="M143" s="46">
        <f t="shared" ca="1" si="284"/>
        <v>0</v>
      </c>
      <c r="N143" s="46">
        <f t="shared" ca="1" si="284"/>
        <v>0</v>
      </c>
      <c r="O143" s="46">
        <f t="shared" ca="1" si="284"/>
        <v>0</v>
      </c>
      <c r="P143" s="46">
        <f t="shared" ca="1" si="284"/>
        <v>0</v>
      </c>
      <c r="Q143" s="46">
        <f t="shared" ca="1" si="284"/>
        <v>0</v>
      </c>
      <c r="R143" s="46">
        <f t="shared" ca="1" si="284"/>
        <v>0</v>
      </c>
      <c r="S143" s="46">
        <f t="shared" ca="1" si="284"/>
        <v>0</v>
      </c>
      <c r="T143" s="46">
        <f t="shared" ca="1" si="284"/>
        <v>0</v>
      </c>
      <c r="U143" s="46">
        <f t="shared" ca="1" si="284"/>
        <v>0</v>
      </c>
      <c r="V143" s="46">
        <f t="shared" ca="1" si="284"/>
        <v>0</v>
      </c>
      <c r="W143" s="190">
        <f t="shared" ca="1" si="252"/>
        <v>0</v>
      </c>
      <c r="X143" s="195" t="str">
        <f>'PLANTILLA V6'!$D287</f>
        <v>pza</v>
      </c>
      <c r="Y143" s="53">
        <f t="shared" ref="Y143:AO143" ca="1" si="285">IF(OR(Y$3="",ISNA(INDEX(INDIRECT(RIGHT(Y$2,LEN(Y$2)-4)&amp;"!$J:$J"),MATCH($B143,INDIRECT(RIGHT(Y$2,LEN(Y$2)-4)&amp;"!$B:$B"),0),1)), ISERR(INDEX(INDIRECT(RIGHT(Y$2,LEN(Y$2)-4)&amp;"!$J:$J"),MATCH($B143,INDIRECT(RIGHT(Y$2,LEN(Y$2)-4)&amp;"!$B:$B"),0),1))),0,INDEX(INDIRECT(RIGHT(Y$2,LEN(Y$2)-4)&amp;"!$J:$J"),MATCH($B143,INDIRECT(RIGHT(Y$2,LEN(Y$2)-4)&amp;"!$B:$B"),0),1))</f>
        <v>0</v>
      </c>
      <c r="Z143" s="53">
        <f t="shared" ca="1" si="285"/>
        <v>0</v>
      </c>
      <c r="AA143" s="53">
        <f t="shared" ca="1" si="285"/>
        <v>0</v>
      </c>
      <c r="AB143" s="53">
        <f t="shared" ca="1" si="285"/>
        <v>0</v>
      </c>
      <c r="AC143" s="53">
        <f t="shared" ca="1" si="285"/>
        <v>0</v>
      </c>
      <c r="AD143" s="53">
        <f t="shared" ca="1" si="285"/>
        <v>0</v>
      </c>
      <c r="AE143" s="53">
        <f t="shared" ca="1" si="285"/>
        <v>0</v>
      </c>
      <c r="AF143" s="53">
        <f t="shared" ca="1" si="285"/>
        <v>0</v>
      </c>
      <c r="AG143" s="53">
        <f t="shared" ca="1" si="285"/>
        <v>0</v>
      </c>
      <c r="AH143" s="53">
        <f t="shared" ca="1" si="285"/>
        <v>0</v>
      </c>
      <c r="AI143" s="53">
        <f t="shared" ca="1" si="285"/>
        <v>0</v>
      </c>
      <c r="AJ143" s="53">
        <f t="shared" ca="1" si="285"/>
        <v>0</v>
      </c>
      <c r="AK143" s="53">
        <f t="shared" ca="1" si="285"/>
        <v>0</v>
      </c>
      <c r="AL143" s="53">
        <f t="shared" ca="1" si="285"/>
        <v>0</v>
      </c>
      <c r="AM143" s="53">
        <f t="shared" ca="1" si="285"/>
        <v>0</v>
      </c>
      <c r="AN143" s="53">
        <f t="shared" ca="1" si="285"/>
        <v>0</v>
      </c>
      <c r="AO143" s="53">
        <f t="shared" ca="1" si="285"/>
        <v>0</v>
      </c>
      <c r="AP143" s="66">
        <f ca="1">SUM(D143,W143)</f>
        <v>0</v>
      </c>
      <c r="AQ143" s="44" t="str">
        <f>'PLANTILLA V6'!$D287</f>
        <v>pza</v>
      </c>
    </row>
    <row r="144" spans="1:43" ht="15.75" customHeight="1" x14ac:dyDescent="0.45">
      <c r="A144" s="52" t="str">
        <f>'PLANTILLA V6'!A288</f>
        <v>Re</v>
      </c>
      <c r="B144" s="52" t="str">
        <f>'PLANTILLA V6'!B288</f>
        <v>Lija para madera grado 60</v>
      </c>
      <c r="C144" s="45">
        <f>'PLANTILLA V6'!C288</f>
        <v>1</v>
      </c>
      <c r="D144" s="64">
        <f t="shared" ca="1" si="250"/>
        <v>0</v>
      </c>
      <c r="E144" s="42" t="str">
        <f>'PLANTILLA V6'!$D288</f>
        <v>pza</v>
      </c>
      <c r="F144" s="46">
        <f t="shared" ref="F144:V144" ca="1" si="286">IF(OR(F$3="", ISNA(INDEX(INDIRECT(RIGHT(F$2,LEN(F$2)-4)&amp;"!$J:$J"),MATCH($B144,INDIRECT(RIGHT(F$2,LEN(F$2)-4)&amp;"!$B:$B"),0),1)),ISERR(INDEX(INDIRECT(RIGHT(F$2,LEN(F$2)-4)&amp;"!$J:$J"),MATCH($B144,INDIRECT(RIGHT(F$2,LEN(F$2)-4)&amp;"!$B:$B"),0),1))),0,INDEX(INDIRECT(RIGHT(F$2,LEN(F$2)-4)&amp;"!$J:$J"),MATCH($B144,INDIRECT(RIGHT(F$2,LEN(F$2)-4)&amp;"!$B:$B"),0),1))</f>
        <v>0</v>
      </c>
      <c r="G144" s="46">
        <f t="shared" ca="1" si="286"/>
        <v>0</v>
      </c>
      <c r="H144" s="46">
        <f t="shared" ca="1" si="286"/>
        <v>0</v>
      </c>
      <c r="I144" s="46">
        <f t="shared" ca="1" si="286"/>
        <v>0</v>
      </c>
      <c r="J144" s="46">
        <f t="shared" ca="1" si="286"/>
        <v>0</v>
      </c>
      <c r="K144" s="46">
        <f t="shared" ca="1" si="286"/>
        <v>0</v>
      </c>
      <c r="L144" s="46">
        <f t="shared" ca="1" si="286"/>
        <v>0</v>
      </c>
      <c r="M144" s="46">
        <f t="shared" ca="1" si="286"/>
        <v>0</v>
      </c>
      <c r="N144" s="46">
        <f t="shared" ca="1" si="286"/>
        <v>0</v>
      </c>
      <c r="O144" s="46">
        <f t="shared" ca="1" si="286"/>
        <v>0</v>
      </c>
      <c r="P144" s="46">
        <f t="shared" ca="1" si="286"/>
        <v>0</v>
      </c>
      <c r="Q144" s="46">
        <f t="shared" ca="1" si="286"/>
        <v>0</v>
      </c>
      <c r="R144" s="46">
        <f t="shared" ca="1" si="286"/>
        <v>0</v>
      </c>
      <c r="S144" s="46">
        <f t="shared" ca="1" si="286"/>
        <v>0</v>
      </c>
      <c r="T144" s="46">
        <f t="shared" ca="1" si="286"/>
        <v>0</v>
      </c>
      <c r="U144" s="46">
        <f t="shared" ca="1" si="286"/>
        <v>0</v>
      </c>
      <c r="V144" s="46">
        <f t="shared" ca="1" si="286"/>
        <v>0</v>
      </c>
      <c r="W144" s="190">
        <f t="shared" ca="1" si="252"/>
        <v>0</v>
      </c>
      <c r="X144" s="195" t="str">
        <f>'PLANTILLA V6'!$D288</f>
        <v>pza</v>
      </c>
      <c r="Y144" s="53">
        <f t="shared" ref="Y144:AO144" ca="1" si="287">IF(OR(Y$3="",ISNA(INDEX(INDIRECT(RIGHT(Y$2,LEN(Y$2)-4)&amp;"!$J:$J"),MATCH($B144,INDIRECT(RIGHT(Y$2,LEN(Y$2)-4)&amp;"!$B:$B"),0),1)), ISERR(INDEX(INDIRECT(RIGHT(Y$2,LEN(Y$2)-4)&amp;"!$J:$J"),MATCH($B144,INDIRECT(RIGHT(Y$2,LEN(Y$2)-4)&amp;"!$B:$B"),0),1))),0,INDEX(INDIRECT(RIGHT(Y$2,LEN(Y$2)-4)&amp;"!$J:$J"),MATCH($B144,INDIRECT(RIGHT(Y$2,LEN(Y$2)-4)&amp;"!$B:$B"),0),1))</f>
        <v>0</v>
      </c>
      <c r="Z144" s="53">
        <f t="shared" ca="1" si="287"/>
        <v>0</v>
      </c>
      <c r="AA144" s="53">
        <f t="shared" ca="1" si="287"/>
        <v>0</v>
      </c>
      <c r="AB144" s="53">
        <f t="shared" ca="1" si="287"/>
        <v>0</v>
      </c>
      <c r="AC144" s="53">
        <f t="shared" ca="1" si="287"/>
        <v>0</v>
      </c>
      <c r="AD144" s="53">
        <f t="shared" ca="1" si="287"/>
        <v>0</v>
      </c>
      <c r="AE144" s="53">
        <f t="shared" ca="1" si="287"/>
        <v>0</v>
      </c>
      <c r="AF144" s="53">
        <f t="shared" ca="1" si="287"/>
        <v>0</v>
      </c>
      <c r="AG144" s="53">
        <f t="shared" ca="1" si="287"/>
        <v>0</v>
      </c>
      <c r="AH144" s="53">
        <f t="shared" ca="1" si="287"/>
        <v>0</v>
      </c>
      <c r="AI144" s="53">
        <f t="shared" ca="1" si="287"/>
        <v>0</v>
      </c>
      <c r="AJ144" s="53">
        <f t="shared" ca="1" si="287"/>
        <v>0</v>
      </c>
      <c r="AK144" s="53">
        <f t="shared" ca="1" si="287"/>
        <v>0</v>
      </c>
      <c r="AL144" s="53">
        <f t="shared" ca="1" si="287"/>
        <v>0</v>
      </c>
      <c r="AM144" s="53">
        <f t="shared" ca="1" si="287"/>
        <v>0</v>
      </c>
      <c r="AN144" s="53">
        <f t="shared" ca="1" si="287"/>
        <v>0</v>
      </c>
      <c r="AO144" s="53">
        <f t="shared" ca="1" si="287"/>
        <v>0</v>
      </c>
      <c r="AP144" s="65">
        <f ca="1">SUM(D144,W144)</f>
        <v>0</v>
      </c>
      <c r="AQ144" s="48" t="str">
        <f>'PLANTILLA V6'!$D288</f>
        <v>pza</v>
      </c>
    </row>
    <row r="145" spans="1:43" ht="15.75" customHeight="1" x14ac:dyDescent="0.45">
      <c r="A145" s="54" t="str">
        <f>'PLANTILLA V6'!A289</f>
        <v>Re</v>
      </c>
      <c r="B145" s="54" t="str">
        <f>'PLANTILLA V6'!B289</f>
        <v>Plato de plástico de 20 cm de diámetro (aproximadamente)</v>
      </c>
      <c r="C145" s="49">
        <f>'PLANTILLA V6'!C289</f>
        <v>1</v>
      </c>
      <c r="D145" s="64">
        <f t="shared" ca="1" si="250"/>
        <v>0</v>
      </c>
      <c r="E145" s="42" t="str">
        <f>'PLANTILLA V6'!$D289</f>
        <v>pza</v>
      </c>
      <c r="F145" s="46">
        <f t="shared" ref="F145:V145" ca="1" si="288">IF(OR(F$3="", ISNA(INDEX(INDIRECT(RIGHT(F$2,LEN(F$2)-4)&amp;"!$J:$J"),MATCH($B145,INDIRECT(RIGHT(F$2,LEN(F$2)-4)&amp;"!$B:$B"),0),1)),ISERR(INDEX(INDIRECT(RIGHT(F$2,LEN(F$2)-4)&amp;"!$J:$J"),MATCH($B145,INDIRECT(RIGHT(F$2,LEN(F$2)-4)&amp;"!$B:$B"),0),1))),0,INDEX(INDIRECT(RIGHT(F$2,LEN(F$2)-4)&amp;"!$J:$J"),MATCH($B145,INDIRECT(RIGHT(F$2,LEN(F$2)-4)&amp;"!$B:$B"),0),1))</f>
        <v>0</v>
      </c>
      <c r="G145" s="46">
        <f t="shared" ca="1" si="288"/>
        <v>0</v>
      </c>
      <c r="H145" s="46">
        <f t="shared" ca="1" si="288"/>
        <v>0</v>
      </c>
      <c r="I145" s="46">
        <f t="shared" ca="1" si="288"/>
        <v>0</v>
      </c>
      <c r="J145" s="46">
        <f t="shared" ca="1" si="288"/>
        <v>0</v>
      </c>
      <c r="K145" s="46">
        <f t="shared" ca="1" si="288"/>
        <v>0</v>
      </c>
      <c r="L145" s="46">
        <f t="shared" ca="1" si="288"/>
        <v>0</v>
      </c>
      <c r="M145" s="46">
        <f t="shared" ca="1" si="288"/>
        <v>0</v>
      </c>
      <c r="N145" s="46">
        <f t="shared" ca="1" si="288"/>
        <v>0</v>
      </c>
      <c r="O145" s="46">
        <f t="shared" ca="1" si="288"/>
        <v>0</v>
      </c>
      <c r="P145" s="46">
        <f t="shared" ca="1" si="288"/>
        <v>0</v>
      </c>
      <c r="Q145" s="46">
        <f t="shared" ca="1" si="288"/>
        <v>0</v>
      </c>
      <c r="R145" s="46">
        <f t="shared" ca="1" si="288"/>
        <v>0</v>
      </c>
      <c r="S145" s="46">
        <f t="shared" ca="1" si="288"/>
        <v>0</v>
      </c>
      <c r="T145" s="46">
        <f t="shared" ca="1" si="288"/>
        <v>0</v>
      </c>
      <c r="U145" s="46">
        <f t="shared" ca="1" si="288"/>
        <v>0</v>
      </c>
      <c r="V145" s="46">
        <f t="shared" ca="1" si="288"/>
        <v>0</v>
      </c>
      <c r="W145" s="190">
        <f t="shared" ca="1" si="252"/>
        <v>0</v>
      </c>
      <c r="X145" s="195" t="str">
        <f>'PLANTILLA V6'!$D289</f>
        <v>pza</v>
      </c>
      <c r="Y145" s="53">
        <f t="shared" ref="Y145:AO145" ca="1" si="289">IF(OR(Y$3="",ISNA(INDEX(INDIRECT(RIGHT(Y$2,LEN(Y$2)-4)&amp;"!$J:$J"),MATCH($B145,INDIRECT(RIGHT(Y$2,LEN(Y$2)-4)&amp;"!$B:$B"),0),1)), ISERR(INDEX(INDIRECT(RIGHT(Y$2,LEN(Y$2)-4)&amp;"!$J:$J"),MATCH($B145,INDIRECT(RIGHT(Y$2,LEN(Y$2)-4)&amp;"!$B:$B"),0),1))),0,INDEX(INDIRECT(RIGHT(Y$2,LEN(Y$2)-4)&amp;"!$J:$J"),MATCH($B145,INDIRECT(RIGHT(Y$2,LEN(Y$2)-4)&amp;"!$B:$B"),0),1))</f>
        <v>0</v>
      </c>
      <c r="Z145" s="53">
        <f t="shared" ca="1" si="289"/>
        <v>0</v>
      </c>
      <c r="AA145" s="53">
        <f t="shared" ca="1" si="289"/>
        <v>0</v>
      </c>
      <c r="AB145" s="53">
        <f t="shared" ca="1" si="289"/>
        <v>0</v>
      </c>
      <c r="AC145" s="53">
        <f t="shared" ca="1" si="289"/>
        <v>0</v>
      </c>
      <c r="AD145" s="53">
        <f t="shared" ca="1" si="289"/>
        <v>0</v>
      </c>
      <c r="AE145" s="53">
        <f t="shared" ca="1" si="289"/>
        <v>0</v>
      </c>
      <c r="AF145" s="53">
        <f t="shared" ca="1" si="289"/>
        <v>0</v>
      </c>
      <c r="AG145" s="53">
        <f t="shared" ca="1" si="289"/>
        <v>0</v>
      </c>
      <c r="AH145" s="53">
        <f t="shared" ca="1" si="289"/>
        <v>0</v>
      </c>
      <c r="AI145" s="53">
        <f t="shared" ca="1" si="289"/>
        <v>0</v>
      </c>
      <c r="AJ145" s="53">
        <f t="shared" ca="1" si="289"/>
        <v>0</v>
      </c>
      <c r="AK145" s="53">
        <f t="shared" ca="1" si="289"/>
        <v>0</v>
      </c>
      <c r="AL145" s="53">
        <f t="shared" ca="1" si="289"/>
        <v>0</v>
      </c>
      <c r="AM145" s="53">
        <f t="shared" ca="1" si="289"/>
        <v>0</v>
      </c>
      <c r="AN145" s="53">
        <f t="shared" ca="1" si="289"/>
        <v>0</v>
      </c>
      <c r="AO145" s="53">
        <f t="shared" ca="1" si="289"/>
        <v>0</v>
      </c>
      <c r="AP145" s="66">
        <f ca="1">SUM(D145,W145)</f>
        <v>0</v>
      </c>
      <c r="AQ145" s="44" t="str">
        <f>'PLANTILLA V6'!$D289</f>
        <v>pza</v>
      </c>
    </row>
    <row r="146" spans="1:43" ht="15.75" customHeight="1" x14ac:dyDescent="0.45">
      <c r="A146" s="51" t="str">
        <f>'PLANTILLA V6'!A290</f>
        <v>Re</v>
      </c>
      <c r="B146" s="51" t="str">
        <f>'PLANTILLA V6'!B290</f>
        <v>Envase redondo de plástico de 500 ml aprox (tipo crema o de yogurt)</v>
      </c>
      <c r="C146" s="45">
        <f>'PLANTILLA V6'!C290</f>
        <v>1</v>
      </c>
      <c r="D146" s="64">
        <f t="shared" ca="1" si="250"/>
        <v>0</v>
      </c>
      <c r="E146" s="42" t="str">
        <f>'PLANTILLA V6'!$D290</f>
        <v>pza</v>
      </c>
      <c r="F146" s="46">
        <f t="shared" ref="F146:V146" ca="1" si="290">IF(OR(F$3="", ISNA(INDEX(INDIRECT(RIGHT(F$2,LEN(F$2)-4)&amp;"!$J:$J"),MATCH($B146,INDIRECT(RIGHT(F$2,LEN(F$2)-4)&amp;"!$B:$B"),0),1)),ISERR(INDEX(INDIRECT(RIGHT(F$2,LEN(F$2)-4)&amp;"!$J:$J"),MATCH($B146,INDIRECT(RIGHT(F$2,LEN(F$2)-4)&amp;"!$B:$B"),0),1))),0,INDEX(INDIRECT(RIGHT(F$2,LEN(F$2)-4)&amp;"!$J:$J"),MATCH($B146,INDIRECT(RIGHT(F$2,LEN(F$2)-4)&amp;"!$B:$B"),0),1))</f>
        <v>0</v>
      </c>
      <c r="G146" s="46">
        <f t="shared" ca="1" si="290"/>
        <v>0</v>
      </c>
      <c r="H146" s="46">
        <f t="shared" ca="1" si="290"/>
        <v>0</v>
      </c>
      <c r="I146" s="46">
        <f t="shared" ca="1" si="290"/>
        <v>0</v>
      </c>
      <c r="J146" s="46">
        <f t="shared" ca="1" si="290"/>
        <v>0</v>
      </c>
      <c r="K146" s="46">
        <f t="shared" ca="1" si="290"/>
        <v>0</v>
      </c>
      <c r="L146" s="46">
        <f t="shared" ca="1" si="290"/>
        <v>0</v>
      </c>
      <c r="M146" s="46">
        <f t="shared" ca="1" si="290"/>
        <v>0</v>
      </c>
      <c r="N146" s="46">
        <f t="shared" ca="1" si="290"/>
        <v>0</v>
      </c>
      <c r="O146" s="46">
        <f t="shared" ca="1" si="290"/>
        <v>0</v>
      </c>
      <c r="P146" s="46">
        <f t="shared" ca="1" si="290"/>
        <v>0</v>
      </c>
      <c r="Q146" s="46">
        <f t="shared" ca="1" si="290"/>
        <v>0</v>
      </c>
      <c r="R146" s="46">
        <f t="shared" ca="1" si="290"/>
        <v>0</v>
      </c>
      <c r="S146" s="46">
        <f t="shared" ca="1" si="290"/>
        <v>0</v>
      </c>
      <c r="T146" s="46">
        <f t="shared" ca="1" si="290"/>
        <v>0</v>
      </c>
      <c r="U146" s="46">
        <f t="shared" ca="1" si="290"/>
        <v>0</v>
      </c>
      <c r="V146" s="46">
        <f t="shared" ca="1" si="290"/>
        <v>0</v>
      </c>
      <c r="W146" s="190">
        <f t="shared" ca="1" si="252"/>
        <v>0</v>
      </c>
      <c r="X146" s="195" t="str">
        <f>'PLANTILLA V6'!$D290</f>
        <v>pza</v>
      </c>
      <c r="Y146" s="53">
        <f t="shared" ref="Y146:AO146" ca="1" si="291">IF(OR(Y$3="",ISNA(INDEX(INDIRECT(RIGHT(Y$2,LEN(Y$2)-4)&amp;"!$J:$J"),MATCH($B146,INDIRECT(RIGHT(Y$2,LEN(Y$2)-4)&amp;"!$B:$B"),0),1)), ISERR(INDEX(INDIRECT(RIGHT(Y$2,LEN(Y$2)-4)&amp;"!$J:$J"),MATCH($B146,INDIRECT(RIGHT(Y$2,LEN(Y$2)-4)&amp;"!$B:$B"),0),1))),0,INDEX(INDIRECT(RIGHT(Y$2,LEN(Y$2)-4)&amp;"!$J:$J"),MATCH($B146,INDIRECT(RIGHT(Y$2,LEN(Y$2)-4)&amp;"!$B:$B"),0),1))</f>
        <v>0</v>
      </c>
      <c r="Z146" s="53">
        <f t="shared" ca="1" si="291"/>
        <v>0</v>
      </c>
      <c r="AA146" s="53">
        <f t="shared" ca="1" si="291"/>
        <v>0</v>
      </c>
      <c r="AB146" s="53">
        <f t="shared" ca="1" si="291"/>
        <v>0</v>
      </c>
      <c r="AC146" s="53">
        <f t="shared" ca="1" si="291"/>
        <v>0</v>
      </c>
      <c r="AD146" s="53">
        <f t="shared" ca="1" si="291"/>
        <v>0</v>
      </c>
      <c r="AE146" s="53">
        <f t="shared" ca="1" si="291"/>
        <v>0</v>
      </c>
      <c r="AF146" s="53">
        <f t="shared" ca="1" si="291"/>
        <v>0</v>
      </c>
      <c r="AG146" s="53">
        <f t="shared" ca="1" si="291"/>
        <v>0</v>
      </c>
      <c r="AH146" s="53">
        <f t="shared" ca="1" si="291"/>
        <v>0</v>
      </c>
      <c r="AI146" s="53">
        <f t="shared" ca="1" si="291"/>
        <v>0</v>
      </c>
      <c r="AJ146" s="53">
        <f t="shared" ca="1" si="291"/>
        <v>0</v>
      </c>
      <c r="AK146" s="53">
        <f t="shared" ca="1" si="291"/>
        <v>0</v>
      </c>
      <c r="AL146" s="53">
        <f t="shared" ca="1" si="291"/>
        <v>0</v>
      </c>
      <c r="AM146" s="53">
        <f t="shared" ca="1" si="291"/>
        <v>0</v>
      </c>
      <c r="AN146" s="53">
        <f t="shared" ca="1" si="291"/>
        <v>0</v>
      </c>
      <c r="AO146" s="53">
        <f t="shared" ca="1" si="291"/>
        <v>0</v>
      </c>
      <c r="AP146" s="65">
        <f ca="1">SUM(D146,W146)</f>
        <v>0</v>
      </c>
      <c r="AQ146" s="48" t="str">
        <f>'PLANTILLA V6'!$D290</f>
        <v>pza</v>
      </c>
    </row>
    <row r="147" spans="1:43" ht="15.75" customHeight="1" x14ac:dyDescent="0.45">
      <c r="A147" s="54" t="str">
        <f>'PLANTILLA V6'!A291</f>
        <v>Re</v>
      </c>
      <c r="B147" s="54" t="str">
        <f>'PLANTILLA V6'!B291</f>
        <v>Cajita rectangular pequeña tamaño aprox: 11 x 5 cm x 1 cm (tipo de medicamento)</v>
      </c>
      <c r="C147" s="49">
        <f>'PLANTILLA V6'!C291</f>
        <v>1</v>
      </c>
      <c r="D147" s="64">
        <f t="shared" ca="1" si="250"/>
        <v>0</v>
      </c>
      <c r="E147" s="42" t="str">
        <f>'PLANTILLA V6'!$D291</f>
        <v>pza</v>
      </c>
      <c r="F147" s="46">
        <f t="shared" ref="F147:V147" ca="1" si="292">IF(OR(F$3="", ISNA(INDEX(INDIRECT(RIGHT(F$2,LEN(F$2)-4)&amp;"!$J:$J"),MATCH($B147,INDIRECT(RIGHT(F$2,LEN(F$2)-4)&amp;"!$B:$B"),0),1)),ISERR(INDEX(INDIRECT(RIGHT(F$2,LEN(F$2)-4)&amp;"!$J:$J"),MATCH($B147,INDIRECT(RIGHT(F$2,LEN(F$2)-4)&amp;"!$B:$B"),0),1))),0,INDEX(INDIRECT(RIGHT(F$2,LEN(F$2)-4)&amp;"!$J:$J"),MATCH($B147,INDIRECT(RIGHT(F$2,LEN(F$2)-4)&amp;"!$B:$B"),0),1))</f>
        <v>0</v>
      </c>
      <c r="G147" s="46">
        <f t="shared" ca="1" si="292"/>
        <v>0</v>
      </c>
      <c r="H147" s="46">
        <f t="shared" ca="1" si="292"/>
        <v>0</v>
      </c>
      <c r="I147" s="46">
        <f t="shared" ca="1" si="292"/>
        <v>0</v>
      </c>
      <c r="J147" s="46">
        <f t="shared" ca="1" si="292"/>
        <v>0</v>
      </c>
      <c r="K147" s="46">
        <f t="shared" ca="1" si="292"/>
        <v>0</v>
      </c>
      <c r="L147" s="46">
        <f t="shared" ca="1" si="292"/>
        <v>0</v>
      </c>
      <c r="M147" s="46">
        <f t="shared" ca="1" si="292"/>
        <v>0</v>
      </c>
      <c r="N147" s="46">
        <f t="shared" ca="1" si="292"/>
        <v>0</v>
      </c>
      <c r="O147" s="46">
        <f t="shared" ca="1" si="292"/>
        <v>0</v>
      </c>
      <c r="P147" s="46">
        <f t="shared" ca="1" si="292"/>
        <v>0</v>
      </c>
      <c r="Q147" s="46">
        <f t="shared" ca="1" si="292"/>
        <v>0</v>
      </c>
      <c r="R147" s="46">
        <f t="shared" ca="1" si="292"/>
        <v>0</v>
      </c>
      <c r="S147" s="46">
        <f t="shared" ca="1" si="292"/>
        <v>0</v>
      </c>
      <c r="T147" s="46">
        <f t="shared" ca="1" si="292"/>
        <v>0</v>
      </c>
      <c r="U147" s="46">
        <f t="shared" ca="1" si="292"/>
        <v>0</v>
      </c>
      <c r="V147" s="46">
        <f t="shared" ca="1" si="292"/>
        <v>0</v>
      </c>
      <c r="W147" s="190">
        <f t="shared" ca="1" si="252"/>
        <v>0</v>
      </c>
      <c r="X147" s="195" t="str">
        <f>'PLANTILLA V6'!$D291</f>
        <v>pza</v>
      </c>
      <c r="Y147" s="53">
        <f t="shared" ref="Y147:AO147" ca="1" si="293">IF(OR(Y$3="",ISNA(INDEX(INDIRECT(RIGHT(Y$2,LEN(Y$2)-4)&amp;"!$J:$J"),MATCH($B147,INDIRECT(RIGHT(Y$2,LEN(Y$2)-4)&amp;"!$B:$B"),0),1)), ISERR(INDEX(INDIRECT(RIGHT(Y$2,LEN(Y$2)-4)&amp;"!$J:$J"),MATCH($B147,INDIRECT(RIGHT(Y$2,LEN(Y$2)-4)&amp;"!$B:$B"),0),1))),0,INDEX(INDIRECT(RIGHT(Y$2,LEN(Y$2)-4)&amp;"!$J:$J"),MATCH($B147,INDIRECT(RIGHT(Y$2,LEN(Y$2)-4)&amp;"!$B:$B"),0),1))</f>
        <v>0</v>
      </c>
      <c r="Z147" s="53">
        <f t="shared" ca="1" si="293"/>
        <v>0</v>
      </c>
      <c r="AA147" s="53">
        <f t="shared" ca="1" si="293"/>
        <v>0</v>
      </c>
      <c r="AB147" s="53">
        <f t="shared" ca="1" si="293"/>
        <v>0</v>
      </c>
      <c r="AC147" s="53">
        <f t="shared" ca="1" si="293"/>
        <v>0</v>
      </c>
      <c r="AD147" s="53">
        <f t="shared" ca="1" si="293"/>
        <v>0</v>
      </c>
      <c r="AE147" s="53">
        <f t="shared" ca="1" si="293"/>
        <v>0</v>
      </c>
      <c r="AF147" s="53">
        <f t="shared" ca="1" si="293"/>
        <v>0</v>
      </c>
      <c r="AG147" s="53">
        <f t="shared" ca="1" si="293"/>
        <v>0</v>
      </c>
      <c r="AH147" s="53">
        <f t="shared" ca="1" si="293"/>
        <v>0</v>
      </c>
      <c r="AI147" s="53">
        <f t="shared" ca="1" si="293"/>
        <v>0</v>
      </c>
      <c r="AJ147" s="53">
        <f t="shared" ca="1" si="293"/>
        <v>0</v>
      </c>
      <c r="AK147" s="53">
        <f t="shared" ca="1" si="293"/>
        <v>0</v>
      </c>
      <c r="AL147" s="53">
        <f t="shared" ca="1" si="293"/>
        <v>0</v>
      </c>
      <c r="AM147" s="53">
        <f t="shared" ca="1" si="293"/>
        <v>0</v>
      </c>
      <c r="AN147" s="53">
        <f t="shared" ca="1" si="293"/>
        <v>0</v>
      </c>
      <c r="AO147" s="53">
        <f t="shared" ca="1" si="293"/>
        <v>0</v>
      </c>
      <c r="AP147" s="66">
        <f ca="1">SUM(D147,W147)</f>
        <v>0</v>
      </c>
      <c r="AQ147" s="44" t="str">
        <f>'PLANTILLA V6'!$D291</f>
        <v>pza</v>
      </c>
    </row>
    <row r="148" spans="1:43" ht="15.75" customHeight="1" x14ac:dyDescent="0.45">
      <c r="A148" s="51" t="str">
        <f>'PLANTILLA V6'!A292</f>
        <v>Re</v>
      </c>
      <c r="B148" s="51" t="str">
        <f>'PLANTILLA V6'!B292</f>
        <v>Cajita cuadrada tamaño aprox: 11 cm (tipo Kleenex)</v>
      </c>
      <c r="C148" s="45">
        <f>'PLANTILLA V6'!C292</f>
        <v>1</v>
      </c>
      <c r="D148" s="64">
        <f t="shared" ca="1" si="250"/>
        <v>0</v>
      </c>
      <c r="E148" s="42" t="str">
        <f>'PLANTILLA V6'!$D292</f>
        <v>pza</v>
      </c>
      <c r="F148" s="46">
        <f t="shared" ref="F148:V148" ca="1" si="294">IF(OR(F$3="", ISNA(INDEX(INDIRECT(RIGHT(F$2,LEN(F$2)-4)&amp;"!$J:$J"),MATCH($B148,INDIRECT(RIGHT(F$2,LEN(F$2)-4)&amp;"!$B:$B"),0),1)),ISERR(INDEX(INDIRECT(RIGHT(F$2,LEN(F$2)-4)&amp;"!$J:$J"),MATCH($B148,INDIRECT(RIGHT(F$2,LEN(F$2)-4)&amp;"!$B:$B"),0),1))),0,INDEX(INDIRECT(RIGHT(F$2,LEN(F$2)-4)&amp;"!$J:$J"),MATCH($B148,INDIRECT(RIGHT(F$2,LEN(F$2)-4)&amp;"!$B:$B"),0),1))</f>
        <v>0</v>
      </c>
      <c r="G148" s="46">
        <f t="shared" ca="1" si="294"/>
        <v>0</v>
      </c>
      <c r="H148" s="46">
        <f t="shared" ca="1" si="294"/>
        <v>0</v>
      </c>
      <c r="I148" s="46">
        <f t="shared" ca="1" si="294"/>
        <v>0</v>
      </c>
      <c r="J148" s="46">
        <f t="shared" ca="1" si="294"/>
        <v>0</v>
      </c>
      <c r="K148" s="46">
        <f t="shared" ca="1" si="294"/>
        <v>0</v>
      </c>
      <c r="L148" s="46">
        <f t="shared" ca="1" si="294"/>
        <v>0</v>
      </c>
      <c r="M148" s="46">
        <f t="shared" ca="1" si="294"/>
        <v>0</v>
      </c>
      <c r="N148" s="46">
        <f t="shared" ca="1" si="294"/>
        <v>0</v>
      </c>
      <c r="O148" s="46">
        <f t="shared" ca="1" si="294"/>
        <v>0</v>
      </c>
      <c r="P148" s="46">
        <f t="shared" ca="1" si="294"/>
        <v>0</v>
      </c>
      <c r="Q148" s="46">
        <f t="shared" ca="1" si="294"/>
        <v>0</v>
      </c>
      <c r="R148" s="46">
        <f t="shared" ca="1" si="294"/>
        <v>0</v>
      </c>
      <c r="S148" s="46">
        <f t="shared" ca="1" si="294"/>
        <v>0</v>
      </c>
      <c r="T148" s="46">
        <f t="shared" ca="1" si="294"/>
        <v>0</v>
      </c>
      <c r="U148" s="46">
        <f t="shared" ca="1" si="294"/>
        <v>0</v>
      </c>
      <c r="V148" s="46">
        <f t="shared" ca="1" si="294"/>
        <v>0</v>
      </c>
      <c r="W148" s="190">
        <f t="shared" ca="1" si="252"/>
        <v>0</v>
      </c>
      <c r="X148" s="195" t="str">
        <f>'PLANTILLA V6'!$D292</f>
        <v>pza</v>
      </c>
      <c r="Y148" s="53">
        <f t="shared" ref="Y148:AO148" ca="1" si="295">IF(OR(Y$3="",ISNA(INDEX(INDIRECT(RIGHT(Y$2,LEN(Y$2)-4)&amp;"!$J:$J"),MATCH($B148,INDIRECT(RIGHT(Y$2,LEN(Y$2)-4)&amp;"!$B:$B"),0),1)), ISERR(INDEX(INDIRECT(RIGHT(Y$2,LEN(Y$2)-4)&amp;"!$J:$J"),MATCH($B148,INDIRECT(RIGHT(Y$2,LEN(Y$2)-4)&amp;"!$B:$B"),0),1))),0,INDEX(INDIRECT(RIGHT(Y$2,LEN(Y$2)-4)&amp;"!$J:$J"),MATCH($B148,INDIRECT(RIGHT(Y$2,LEN(Y$2)-4)&amp;"!$B:$B"),0),1))</f>
        <v>0</v>
      </c>
      <c r="Z148" s="53">
        <f t="shared" ca="1" si="295"/>
        <v>0</v>
      </c>
      <c r="AA148" s="53">
        <f t="shared" ca="1" si="295"/>
        <v>0</v>
      </c>
      <c r="AB148" s="53">
        <f t="shared" ca="1" si="295"/>
        <v>0</v>
      </c>
      <c r="AC148" s="53">
        <f t="shared" ca="1" si="295"/>
        <v>0</v>
      </c>
      <c r="AD148" s="53">
        <f t="shared" ca="1" si="295"/>
        <v>0</v>
      </c>
      <c r="AE148" s="53">
        <f t="shared" ca="1" si="295"/>
        <v>0</v>
      </c>
      <c r="AF148" s="53">
        <f t="shared" ca="1" si="295"/>
        <v>0</v>
      </c>
      <c r="AG148" s="53">
        <f t="shared" ca="1" si="295"/>
        <v>0</v>
      </c>
      <c r="AH148" s="53">
        <f t="shared" ca="1" si="295"/>
        <v>0</v>
      </c>
      <c r="AI148" s="53">
        <f t="shared" ca="1" si="295"/>
        <v>0</v>
      </c>
      <c r="AJ148" s="53">
        <f t="shared" ca="1" si="295"/>
        <v>0</v>
      </c>
      <c r="AK148" s="53">
        <f t="shared" ca="1" si="295"/>
        <v>0</v>
      </c>
      <c r="AL148" s="53">
        <f t="shared" ca="1" si="295"/>
        <v>0</v>
      </c>
      <c r="AM148" s="53">
        <f t="shared" ca="1" si="295"/>
        <v>0</v>
      </c>
      <c r="AN148" s="53">
        <f t="shared" ca="1" si="295"/>
        <v>0</v>
      </c>
      <c r="AO148" s="53">
        <f t="shared" ca="1" si="295"/>
        <v>0</v>
      </c>
      <c r="AP148" s="65">
        <f ca="1">SUM(D148,W148)</f>
        <v>0</v>
      </c>
      <c r="AQ148" s="48" t="str">
        <f>'PLANTILLA V6'!$D292</f>
        <v>pza</v>
      </c>
    </row>
    <row r="149" spans="1:43" ht="15.75" customHeight="1" x14ac:dyDescent="0.45">
      <c r="A149" s="54" t="str">
        <f>'PLANTILLA V6'!A293</f>
        <v>Re</v>
      </c>
      <c r="B149" s="54" t="str">
        <f>'PLANTILLA V6'!B293</f>
        <v>Popote</v>
      </c>
      <c r="C149" s="49">
        <f>'PLANTILLA V6'!C293</f>
        <v>1</v>
      </c>
      <c r="D149" s="64">
        <f t="shared" ca="1" si="250"/>
        <v>34.5</v>
      </c>
      <c r="E149" s="42" t="str">
        <f>'PLANTILLA V6'!$D293</f>
        <v>pza</v>
      </c>
      <c r="F149" s="46">
        <f t="shared" ref="F149:V149" ca="1" si="296">IF(OR(F$3="", ISNA(INDEX(INDIRECT(RIGHT(F$2,LEN(F$2)-4)&amp;"!$J:$J"),MATCH($B149,INDIRECT(RIGHT(F$2,LEN(F$2)-4)&amp;"!$B:$B"),0),1)),ISERR(INDEX(INDIRECT(RIGHT(F$2,LEN(F$2)-4)&amp;"!$J:$J"),MATCH($B149,INDIRECT(RIGHT(F$2,LEN(F$2)-4)&amp;"!$B:$B"),0),1))),0,INDEX(INDIRECT(RIGHT(F$2,LEN(F$2)-4)&amp;"!$J:$J"),MATCH($B149,INDIRECT(RIGHT(F$2,LEN(F$2)-4)&amp;"!$B:$B"),0),1))</f>
        <v>0</v>
      </c>
      <c r="G149" s="46">
        <f t="shared" ca="1" si="296"/>
        <v>0</v>
      </c>
      <c r="H149" s="46">
        <f t="shared" ca="1" si="296"/>
        <v>0</v>
      </c>
      <c r="I149" s="46">
        <f t="shared" ca="1" si="296"/>
        <v>34.5</v>
      </c>
      <c r="J149" s="46">
        <f t="shared" ca="1" si="296"/>
        <v>0</v>
      </c>
      <c r="K149" s="46">
        <f t="shared" ca="1" si="296"/>
        <v>0</v>
      </c>
      <c r="L149" s="46">
        <f t="shared" ca="1" si="296"/>
        <v>0</v>
      </c>
      <c r="M149" s="46">
        <f t="shared" ca="1" si="296"/>
        <v>0</v>
      </c>
      <c r="N149" s="46">
        <f t="shared" ca="1" si="296"/>
        <v>0</v>
      </c>
      <c r="O149" s="46">
        <f t="shared" ca="1" si="296"/>
        <v>0</v>
      </c>
      <c r="P149" s="46">
        <f t="shared" ca="1" si="296"/>
        <v>0</v>
      </c>
      <c r="Q149" s="46">
        <f t="shared" ca="1" si="296"/>
        <v>0</v>
      </c>
      <c r="R149" s="46">
        <f t="shared" ca="1" si="296"/>
        <v>0</v>
      </c>
      <c r="S149" s="46">
        <f t="shared" ca="1" si="296"/>
        <v>0</v>
      </c>
      <c r="T149" s="46">
        <f t="shared" ca="1" si="296"/>
        <v>0</v>
      </c>
      <c r="U149" s="46">
        <f t="shared" ca="1" si="296"/>
        <v>0</v>
      </c>
      <c r="V149" s="46">
        <f t="shared" ca="1" si="296"/>
        <v>0</v>
      </c>
      <c r="W149" s="190">
        <f t="shared" ca="1" si="252"/>
        <v>0</v>
      </c>
      <c r="X149" s="195" t="str">
        <f>'PLANTILLA V6'!$D293</f>
        <v>pza</v>
      </c>
      <c r="Y149" s="53">
        <f t="shared" ref="Y149:AO149" ca="1" si="297">IF(OR(Y$3="",ISNA(INDEX(INDIRECT(RIGHT(Y$2,LEN(Y$2)-4)&amp;"!$J:$J"),MATCH($B149,INDIRECT(RIGHT(Y$2,LEN(Y$2)-4)&amp;"!$B:$B"),0),1)), ISERR(INDEX(INDIRECT(RIGHT(Y$2,LEN(Y$2)-4)&amp;"!$J:$J"),MATCH($B149,INDIRECT(RIGHT(Y$2,LEN(Y$2)-4)&amp;"!$B:$B"),0),1))),0,INDEX(INDIRECT(RIGHT(Y$2,LEN(Y$2)-4)&amp;"!$J:$J"),MATCH($B149,INDIRECT(RIGHT(Y$2,LEN(Y$2)-4)&amp;"!$B:$B"),0),1))</f>
        <v>0</v>
      </c>
      <c r="Z149" s="53">
        <f t="shared" ca="1" si="297"/>
        <v>0</v>
      </c>
      <c r="AA149" s="53">
        <f t="shared" ca="1" si="297"/>
        <v>0</v>
      </c>
      <c r="AB149" s="53">
        <f t="shared" ca="1" si="297"/>
        <v>0</v>
      </c>
      <c r="AC149" s="53">
        <f t="shared" ca="1" si="297"/>
        <v>0</v>
      </c>
      <c r="AD149" s="53">
        <f t="shared" ca="1" si="297"/>
        <v>0</v>
      </c>
      <c r="AE149" s="53">
        <f t="shared" ca="1" si="297"/>
        <v>0</v>
      </c>
      <c r="AF149" s="53">
        <f t="shared" ca="1" si="297"/>
        <v>0</v>
      </c>
      <c r="AG149" s="53">
        <f t="shared" ca="1" si="297"/>
        <v>0</v>
      </c>
      <c r="AH149" s="53">
        <f t="shared" ca="1" si="297"/>
        <v>0</v>
      </c>
      <c r="AI149" s="53">
        <f t="shared" ca="1" si="297"/>
        <v>0</v>
      </c>
      <c r="AJ149" s="53">
        <f t="shared" ca="1" si="297"/>
        <v>0</v>
      </c>
      <c r="AK149" s="53">
        <f t="shared" ca="1" si="297"/>
        <v>0</v>
      </c>
      <c r="AL149" s="53">
        <f t="shared" ca="1" si="297"/>
        <v>0</v>
      </c>
      <c r="AM149" s="53">
        <f t="shared" ca="1" si="297"/>
        <v>0</v>
      </c>
      <c r="AN149" s="53">
        <f t="shared" ca="1" si="297"/>
        <v>0</v>
      </c>
      <c r="AO149" s="53">
        <f t="shared" ca="1" si="297"/>
        <v>0</v>
      </c>
      <c r="AP149" s="66">
        <f ca="1">SUM(D149,W149)</f>
        <v>34.5</v>
      </c>
      <c r="AQ149" s="44" t="str">
        <f>'PLANTILLA V6'!$D293</f>
        <v>pza</v>
      </c>
    </row>
    <row r="150" spans="1:43" ht="15.75" customHeight="1" x14ac:dyDescent="0.45">
      <c r="A150" s="51" t="str">
        <f>'PLANTILLA V6'!A294</f>
        <v>Re</v>
      </c>
      <c r="B150" s="51" t="str">
        <f>'PLANTILLA V6'!B294</f>
        <v>Plastinudos o cincho de alambre (tipo sujetador para pan)</v>
      </c>
      <c r="C150" s="45">
        <f>'PLANTILLA V6'!C294</f>
        <v>1</v>
      </c>
      <c r="D150" s="64">
        <f t="shared" ca="1" si="250"/>
        <v>0</v>
      </c>
      <c r="E150" s="42" t="str">
        <f>'PLANTILLA V6'!$D294</f>
        <v>pza</v>
      </c>
      <c r="F150" s="46">
        <f t="shared" ref="F150:V150" ca="1" si="298">IF(OR(F$3="", ISNA(INDEX(INDIRECT(RIGHT(F$2,LEN(F$2)-4)&amp;"!$J:$J"),MATCH($B150,INDIRECT(RIGHT(F$2,LEN(F$2)-4)&amp;"!$B:$B"),0),1)),ISERR(INDEX(INDIRECT(RIGHT(F$2,LEN(F$2)-4)&amp;"!$J:$J"),MATCH($B150,INDIRECT(RIGHT(F$2,LEN(F$2)-4)&amp;"!$B:$B"),0),1))),0,INDEX(INDIRECT(RIGHT(F$2,LEN(F$2)-4)&amp;"!$J:$J"),MATCH($B150,INDIRECT(RIGHT(F$2,LEN(F$2)-4)&amp;"!$B:$B"),0),1))</f>
        <v>0</v>
      </c>
      <c r="G150" s="46">
        <f t="shared" ca="1" si="298"/>
        <v>0</v>
      </c>
      <c r="H150" s="46">
        <f t="shared" ca="1" si="298"/>
        <v>0</v>
      </c>
      <c r="I150" s="46">
        <f t="shared" ca="1" si="298"/>
        <v>0</v>
      </c>
      <c r="J150" s="46">
        <f t="shared" ca="1" si="298"/>
        <v>0</v>
      </c>
      <c r="K150" s="46">
        <f t="shared" ca="1" si="298"/>
        <v>0</v>
      </c>
      <c r="L150" s="46">
        <f t="shared" ca="1" si="298"/>
        <v>0</v>
      </c>
      <c r="M150" s="46">
        <f t="shared" ca="1" si="298"/>
        <v>0</v>
      </c>
      <c r="N150" s="46">
        <f t="shared" ca="1" si="298"/>
        <v>0</v>
      </c>
      <c r="O150" s="46">
        <f t="shared" ca="1" si="298"/>
        <v>0</v>
      </c>
      <c r="P150" s="46">
        <f t="shared" ca="1" si="298"/>
        <v>0</v>
      </c>
      <c r="Q150" s="46">
        <f t="shared" ca="1" si="298"/>
        <v>0</v>
      </c>
      <c r="R150" s="46">
        <f t="shared" ca="1" si="298"/>
        <v>0</v>
      </c>
      <c r="S150" s="46">
        <f t="shared" ca="1" si="298"/>
        <v>0</v>
      </c>
      <c r="T150" s="46">
        <f t="shared" ca="1" si="298"/>
        <v>0</v>
      </c>
      <c r="U150" s="46">
        <f t="shared" ca="1" si="298"/>
        <v>0</v>
      </c>
      <c r="V150" s="46">
        <f t="shared" ca="1" si="298"/>
        <v>0</v>
      </c>
      <c r="W150" s="190">
        <f t="shared" ca="1" si="252"/>
        <v>0</v>
      </c>
      <c r="X150" s="195" t="str">
        <f>'PLANTILLA V6'!$D294</f>
        <v>pza</v>
      </c>
      <c r="Y150" s="53">
        <f t="shared" ref="Y150:AO150" ca="1" si="299">IF(OR(Y$3="",ISNA(INDEX(INDIRECT(RIGHT(Y$2,LEN(Y$2)-4)&amp;"!$J:$J"),MATCH($B150,INDIRECT(RIGHT(Y$2,LEN(Y$2)-4)&amp;"!$B:$B"),0),1)), ISERR(INDEX(INDIRECT(RIGHT(Y$2,LEN(Y$2)-4)&amp;"!$J:$J"),MATCH($B150,INDIRECT(RIGHT(Y$2,LEN(Y$2)-4)&amp;"!$B:$B"),0),1))),0,INDEX(INDIRECT(RIGHT(Y$2,LEN(Y$2)-4)&amp;"!$J:$J"),MATCH($B150,INDIRECT(RIGHT(Y$2,LEN(Y$2)-4)&amp;"!$B:$B"),0),1))</f>
        <v>0</v>
      </c>
      <c r="Z150" s="53">
        <f t="shared" ca="1" si="299"/>
        <v>0</v>
      </c>
      <c r="AA150" s="53">
        <f t="shared" ca="1" si="299"/>
        <v>0</v>
      </c>
      <c r="AB150" s="53">
        <f t="shared" ca="1" si="299"/>
        <v>0</v>
      </c>
      <c r="AC150" s="53">
        <f t="shared" ca="1" si="299"/>
        <v>0</v>
      </c>
      <c r="AD150" s="53">
        <f t="shared" ca="1" si="299"/>
        <v>0</v>
      </c>
      <c r="AE150" s="53">
        <f t="shared" ca="1" si="299"/>
        <v>0</v>
      </c>
      <c r="AF150" s="53">
        <f t="shared" ca="1" si="299"/>
        <v>0</v>
      </c>
      <c r="AG150" s="53">
        <f t="shared" ca="1" si="299"/>
        <v>0</v>
      </c>
      <c r="AH150" s="53">
        <f t="shared" ca="1" si="299"/>
        <v>0</v>
      </c>
      <c r="AI150" s="53">
        <f t="shared" ca="1" si="299"/>
        <v>0</v>
      </c>
      <c r="AJ150" s="53">
        <f t="shared" ca="1" si="299"/>
        <v>0</v>
      </c>
      <c r="AK150" s="53">
        <f t="shared" ca="1" si="299"/>
        <v>0</v>
      </c>
      <c r="AL150" s="53">
        <f t="shared" ca="1" si="299"/>
        <v>0</v>
      </c>
      <c r="AM150" s="53">
        <f t="shared" ca="1" si="299"/>
        <v>0</v>
      </c>
      <c r="AN150" s="53">
        <f t="shared" ca="1" si="299"/>
        <v>0</v>
      </c>
      <c r="AO150" s="53">
        <f t="shared" ca="1" si="299"/>
        <v>0</v>
      </c>
      <c r="AP150" s="65">
        <f ca="1">SUM(D150,W150)</f>
        <v>0</v>
      </c>
      <c r="AQ150" s="48" t="str">
        <f>'PLANTILLA V6'!$D294</f>
        <v>pza</v>
      </c>
    </row>
    <row r="151" spans="1:43" ht="15.75" customHeight="1" x14ac:dyDescent="0.45">
      <c r="A151" s="54" t="str">
        <f>'PLANTILLA V6'!A295</f>
        <v>Re</v>
      </c>
      <c r="B151" s="54" t="str">
        <f>'PLANTILLA V6'!B295</f>
        <v>Cuchara desechable</v>
      </c>
      <c r="C151" s="49">
        <f>'PLANTILLA V6'!C295</f>
        <v>1</v>
      </c>
      <c r="D151" s="64">
        <f t="shared" ca="1" si="250"/>
        <v>0</v>
      </c>
      <c r="E151" s="42" t="str">
        <f>'PLANTILLA V6'!$D295</f>
        <v>pza</v>
      </c>
      <c r="F151" s="46">
        <f t="shared" ref="F151:V151" ca="1" si="300">IF(OR(F$3="", ISNA(INDEX(INDIRECT(RIGHT(F$2,LEN(F$2)-4)&amp;"!$J:$J"),MATCH($B151,INDIRECT(RIGHT(F$2,LEN(F$2)-4)&amp;"!$B:$B"),0),1)),ISERR(INDEX(INDIRECT(RIGHT(F$2,LEN(F$2)-4)&amp;"!$J:$J"),MATCH($B151,INDIRECT(RIGHT(F$2,LEN(F$2)-4)&amp;"!$B:$B"),0),1))),0,INDEX(INDIRECT(RIGHT(F$2,LEN(F$2)-4)&amp;"!$J:$J"),MATCH($B151,INDIRECT(RIGHT(F$2,LEN(F$2)-4)&amp;"!$B:$B"),0),1))</f>
        <v>0</v>
      </c>
      <c r="G151" s="46">
        <f t="shared" ca="1" si="300"/>
        <v>0</v>
      </c>
      <c r="H151" s="46">
        <f t="shared" ca="1" si="300"/>
        <v>0</v>
      </c>
      <c r="I151" s="46">
        <f t="shared" ca="1" si="300"/>
        <v>0</v>
      </c>
      <c r="J151" s="46">
        <f t="shared" ca="1" si="300"/>
        <v>0</v>
      </c>
      <c r="K151" s="46">
        <f t="shared" ca="1" si="300"/>
        <v>0</v>
      </c>
      <c r="L151" s="46">
        <f t="shared" ca="1" si="300"/>
        <v>0</v>
      </c>
      <c r="M151" s="46">
        <f t="shared" ca="1" si="300"/>
        <v>0</v>
      </c>
      <c r="N151" s="46">
        <f t="shared" ca="1" si="300"/>
        <v>0</v>
      </c>
      <c r="O151" s="46">
        <f t="shared" ca="1" si="300"/>
        <v>0</v>
      </c>
      <c r="P151" s="46">
        <f t="shared" ca="1" si="300"/>
        <v>0</v>
      </c>
      <c r="Q151" s="46">
        <f t="shared" ca="1" si="300"/>
        <v>0</v>
      </c>
      <c r="R151" s="46">
        <f t="shared" ca="1" si="300"/>
        <v>0</v>
      </c>
      <c r="S151" s="46">
        <f t="shared" ca="1" si="300"/>
        <v>0</v>
      </c>
      <c r="T151" s="46">
        <f t="shared" ca="1" si="300"/>
        <v>0</v>
      </c>
      <c r="U151" s="46">
        <f t="shared" ca="1" si="300"/>
        <v>0</v>
      </c>
      <c r="V151" s="46">
        <f t="shared" ca="1" si="300"/>
        <v>0</v>
      </c>
      <c r="W151" s="190">
        <f t="shared" ca="1" si="252"/>
        <v>0</v>
      </c>
      <c r="X151" s="195" t="str">
        <f>'PLANTILLA V6'!$D295</f>
        <v>pza</v>
      </c>
      <c r="Y151" s="53">
        <f t="shared" ref="Y151:AO151" ca="1" si="301">IF(OR(Y$3="",ISNA(INDEX(INDIRECT(RIGHT(Y$2,LEN(Y$2)-4)&amp;"!$J:$J"),MATCH($B151,INDIRECT(RIGHT(Y$2,LEN(Y$2)-4)&amp;"!$B:$B"),0),1)), ISERR(INDEX(INDIRECT(RIGHT(Y$2,LEN(Y$2)-4)&amp;"!$J:$J"),MATCH($B151,INDIRECT(RIGHT(Y$2,LEN(Y$2)-4)&amp;"!$B:$B"),0),1))),0,INDEX(INDIRECT(RIGHT(Y$2,LEN(Y$2)-4)&amp;"!$J:$J"),MATCH($B151,INDIRECT(RIGHT(Y$2,LEN(Y$2)-4)&amp;"!$B:$B"),0),1))</f>
        <v>0</v>
      </c>
      <c r="Z151" s="53">
        <f t="shared" ca="1" si="301"/>
        <v>0</v>
      </c>
      <c r="AA151" s="53">
        <f t="shared" ca="1" si="301"/>
        <v>0</v>
      </c>
      <c r="AB151" s="53">
        <f t="shared" ca="1" si="301"/>
        <v>0</v>
      </c>
      <c r="AC151" s="53">
        <f t="shared" ca="1" si="301"/>
        <v>0</v>
      </c>
      <c r="AD151" s="53">
        <f t="shared" ca="1" si="301"/>
        <v>0</v>
      </c>
      <c r="AE151" s="53">
        <f t="shared" ca="1" si="301"/>
        <v>0</v>
      </c>
      <c r="AF151" s="53">
        <f t="shared" ca="1" si="301"/>
        <v>0</v>
      </c>
      <c r="AG151" s="53">
        <f t="shared" ca="1" si="301"/>
        <v>0</v>
      </c>
      <c r="AH151" s="53">
        <f t="shared" ca="1" si="301"/>
        <v>0</v>
      </c>
      <c r="AI151" s="53">
        <f t="shared" ca="1" si="301"/>
        <v>0</v>
      </c>
      <c r="AJ151" s="53">
        <f t="shared" ca="1" si="301"/>
        <v>0</v>
      </c>
      <c r="AK151" s="53">
        <f t="shared" ca="1" si="301"/>
        <v>0</v>
      </c>
      <c r="AL151" s="53">
        <f t="shared" ca="1" si="301"/>
        <v>0</v>
      </c>
      <c r="AM151" s="53">
        <f t="shared" ca="1" si="301"/>
        <v>0</v>
      </c>
      <c r="AN151" s="53">
        <f t="shared" ca="1" si="301"/>
        <v>0</v>
      </c>
      <c r="AO151" s="53">
        <f t="shared" ca="1" si="301"/>
        <v>0</v>
      </c>
      <c r="AP151" s="66">
        <f ca="1">SUM(D151,W151)</f>
        <v>0</v>
      </c>
      <c r="AQ151" s="44" t="str">
        <f>'PLANTILLA V6'!$D295</f>
        <v>pza</v>
      </c>
    </row>
    <row r="152" spans="1:43" ht="15.75" customHeight="1" x14ac:dyDescent="0.45">
      <c r="A152" s="51" t="str">
        <f>'PLANTILLA V6'!A296</f>
        <v>Re</v>
      </c>
      <c r="B152" s="51" t="str">
        <f>'PLANTILLA V6'!B296</f>
        <v>Caja de cartón de zapátos o similar</v>
      </c>
      <c r="C152" s="45">
        <f>'PLANTILLA V6'!C296</f>
        <v>1</v>
      </c>
      <c r="D152" s="64">
        <f t="shared" ca="1" si="250"/>
        <v>0</v>
      </c>
      <c r="E152" s="42" t="str">
        <f>'PLANTILLA V6'!$D296</f>
        <v>pza</v>
      </c>
      <c r="F152" s="46">
        <f t="shared" ref="F152:V152" ca="1" si="302">IF(OR(F$3="", ISNA(INDEX(INDIRECT(RIGHT(F$2,LEN(F$2)-4)&amp;"!$J:$J"),MATCH($B152,INDIRECT(RIGHT(F$2,LEN(F$2)-4)&amp;"!$B:$B"),0),1)),ISERR(INDEX(INDIRECT(RIGHT(F$2,LEN(F$2)-4)&amp;"!$J:$J"),MATCH($B152,INDIRECT(RIGHT(F$2,LEN(F$2)-4)&amp;"!$B:$B"),0),1))),0,INDEX(INDIRECT(RIGHT(F$2,LEN(F$2)-4)&amp;"!$J:$J"),MATCH($B152,INDIRECT(RIGHT(F$2,LEN(F$2)-4)&amp;"!$B:$B"),0),1))</f>
        <v>0</v>
      </c>
      <c r="G152" s="46">
        <f t="shared" ca="1" si="302"/>
        <v>0</v>
      </c>
      <c r="H152" s="46">
        <f t="shared" ca="1" si="302"/>
        <v>0</v>
      </c>
      <c r="I152" s="46">
        <f t="shared" ca="1" si="302"/>
        <v>0</v>
      </c>
      <c r="J152" s="46">
        <f t="shared" ca="1" si="302"/>
        <v>0</v>
      </c>
      <c r="K152" s="46">
        <f t="shared" ca="1" si="302"/>
        <v>0</v>
      </c>
      <c r="L152" s="46">
        <f t="shared" ca="1" si="302"/>
        <v>0</v>
      </c>
      <c r="M152" s="46">
        <f t="shared" ca="1" si="302"/>
        <v>0</v>
      </c>
      <c r="N152" s="46">
        <f t="shared" ca="1" si="302"/>
        <v>0</v>
      </c>
      <c r="O152" s="46">
        <f t="shared" ca="1" si="302"/>
        <v>0</v>
      </c>
      <c r="P152" s="46">
        <f t="shared" ca="1" si="302"/>
        <v>0</v>
      </c>
      <c r="Q152" s="46">
        <f t="shared" ca="1" si="302"/>
        <v>0</v>
      </c>
      <c r="R152" s="46">
        <f t="shared" ca="1" si="302"/>
        <v>0</v>
      </c>
      <c r="S152" s="46">
        <f t="shared" ca="1" si="302"/>
        <v>0</v>
      </c>
      <c r="T152" s="46">
        <f t="shared" ca="1" si="302"/>
        <v>0</v>
      </c>
      <c r="U152" s="46">
        <f t="shared" ca="1" si="302"/>
        <v>0</v>
      </c>
      <c r="V152" s="46">
        <f t="shared" ca="1" si="302"/>
        <v>0</v>
      </c>
      <c r="W152" s="190">
        <f t="shared" ca="1" si="252"/>
        <v>0</v>
      </c>
      <c r="X152" s="195" t="str">
        <f>'PLANTILLA V6'!$D296</f>
        <v>pza</v>
      </c>
      <c r="Y152" s="53">
        <f t="shared" ref="Y152:AO152" ca="1" si="303">IF(OR(Y$3="",ISNA(INDEX(INDIRECT(RIGHT(Y$2,LEN(Y$2)-4)&amp;"!$J:$J"),MATCH($B152,INDIRECT(RIGHT(Y$2,LEN(Y$2)-4)&amp;"!$B:$B"),0),1)), ISERR(INDEX(INDIRECT(RIGHT(Y$2,LEN(Y$2)-4)&amp;"!$J:$J"),MATCH($B152,INDIRECT(RIGHT(Y$2,LEN(Y$2)-4)&amp;"!$B:$B"),0),1))),0,INDEX(INDIRECT(RIGHT(Y$2,LEN(Y$2)-4)&amp;"!$J:$J"),MATCH($B152,INDIRECT(RIGHT(Y$2,LEN(Y$2)-4)&amp;"!$B:$B"),0),1))</f>
        <v>0</v>
      </c>
      <c r="Z152" s="53">
        <f t="shared" ca="1" si="303"/>
        <v>0</v>
      </c>
      <c r="AA152" s="53">
        <f t="shared" ca="1" si="303"/>
        <v>0</v>
      </c>
      <c r="AB152" s="53">
        <f t="shared" ca="1" si="303"/>
        <v>0</v>
      </c>
      <c r="AC152" s="53">
        <f t="shared" ca="1" si="303"/>
        <v>0</v>
      </c>
      <c r="AD152" s="53">
        <f t="shared" ca="1" si="303"/>
        <v>0</v>
      </c>
      <c r="AE152" s="53">
        <f t="shared" ca="1" si="303"/>
        <v>0</v>
      </c>
      <c r="AF152" s="53">
        <f t="shared" ca="1" si="303"/>
        <v>0</v>
      </c>
      <c r="AG152" s="53">
        <f t="shared" ca="1" si="303"/>
        <v>0</v>
      </c>
      <c r="AH152" s="53">
        <f t="shared" ca="1" si="303"/>
        <v>0</v>
      </c>
      <c r="AI152" s="53">
        <f t="shared" ca="1" si="303"/>
        <v>0</v>
      </c>
      <c r="AJ152" s="53">
        <f t="shared" ca="1" si="303"/>
        <v>0</v>
      </c>
      <c r="AK152" s="53">
        <f t="shared" ca="1" si="303"/>
        <v>0</v>
      </c>
      <c r="AL152" s="53">
        <f t="shared" ca="1" si="303"/>
        <v>0</v>
      </c>
      <c r="AM152" s="53">
        <f t="shared" ca="1" si="303"/>
        <v>0</v>
      </c>
      <c r="AN152" s="53">
        <f t="shared" ca="1" si="303"/>
        <v>0</v>
      </c>
      <c r="AO152" s="53">
        <f t="shared" ca="1" si="303"/>
        <v>0</v>
      </c>
      <c r="AP152" s="65">
        <f ca="1">SUM(D152,W152)</f>
        <v>0</v>
      </c>
      <c r="AQ152" s="48" t="str">
        <f>'PLANTILLA V6'!$D296</f>
        <v>pza</v>
      </c>
    </row>
    <row r="153" spans="1:43" ht="15.75" customHeight="1" x14ac:dyDescent="0.45">
      <c r="A153" s="54" t="str">
        <f>'PLANTILLA V6'!A297</f>
        <v>Re</v>
      </c>
      <c r="B153" s="54" t="str">
        <f>'PLANTILLA V6'!B297</f>
        <v xml:space="preserve">Caja de cartón de 3mm espesor de 65 x 55 x 35 cm aproximadamente </v>
      </c>
      <c r="C153" s="49">
        <f>'PLANTILLA V6'!C297</f>
        <v>1</v>
      </c>
      <c r="D153" s="64">
        <f t="shared" ca="1" si="250"/>
        <v>0</v>
      </c>
      <c r="E153" s="42" t="str">
        <f>'PLANTILLA V6'!$D297</f>
        <v>pza</v>
      </c>
      <c r="F153" s="46">
        <f t="shared" ref="F153:V153" ca="1" si="304">IF(OR(F$3="", ISNA(INDEX(INDIRECT(RIGHT(F$2,LEN(F$2)-4)&amp;"!$J:$J"),MATCH($B153,INDIRECT(RIGHT(F$2,LEN(F$2)-4)&amp;"!$B:$B"),0),1)),ISERR(INDEX(INDIRECT(RIGHT(F$2,LEN(F$2)-4)&amp;"!$J:$J"),MATCH($B153,INDIRECT(RIGHT(F$2,LEN(F$2)-4)&amp;"!$B:$B"),0),1))),0,INDEX(INDIRECT(RIGHT(F$2,LEN(F$2)-4)&amp;"!$J:$J"),MATCH($B153,INDIRECT(RIGHT(F$2,LEN(F$2)-4)&amp;"!$B:$B"),0),1))</f>
        <v>0</v>
      </c>
      <c r="G153" s="46">
        <f t="shared" ca="1" si="304"/>
        <v>0</v>
      </c>
      <c r="H153" s="46">
        <f t="shared" ca="1" si="304"/>
        <v>0</v>
      </c>
      <c r="I153" s="46">
        <f t="shared" ca="1" si="304"/>
        <v>0</v>
      </c>
      <c r="J153" s="46">
        <f t="shared" ca="1" si="304"/>
        <v>0</v>
      </c>
      <c r="K153" s="46">
        <f t="shared" ca="1" si="304"/>
        <v>0</v>
      </c>
      <c r="L153" s="46">
        <f t="shared" ca="1" si="304"/>
        <v>0</v>
      </c>
      <c r="M153" s="46">
        <f t="shared" ca="1" si="304"/>
        <v>0</v>
      </c>
      <c r="N153" s="46">
        <f t="shared" ca="1" si="304"/>
        <v>0</v>
      </c>
      <c r="O153" s="46">
        <f t="shared" ca="1" si="304"/>
        <v>0</v>
      </c>
      <c r="P153" s="46">
        <f t="shared" ca="1" si="304"/>
        <v>0</v>
      </c>
      <c r="Q153" s="46">
        <f t="shared" ca="1" si="304"/>
        <v>0</v>
      </c>
      <c r="R153" s="46">
        <f t="shared" ca="1" si="304"/>
        <v>0</v>
      </c>
      <c r="S153" s="46">
        <f t="shared" ca="1" si="304"/>
        <v>0</v>
      </c>
      <c r="T153" s="46">
        <f t="shared" ca="1" si="304"/>
        <v>0</v>
      </c>
      <c r="U153" s="46">
        <f t="shared" ca="1" si="304"/>
        <v>0</v>
      </c>
      <c r="V153" s="46">
        <f t="shared" ca="1" si="304"/>
        <v>0</v>
      </c>
      <c r="W153" s="190">
        <f t="shared" ca="1" si="252"/>
        <v>0</v>
      </c>
      <c r="X153" s="195" t="str">
        <f>'PLANTILLA V6'!$D297</f>
        <v>pza</v>
      </c>
      <c r="Y153" s="53">
        <f t="shared" ref="Y153:AO153" ca="1" si="305">IF(OR(Y$3="",ISNA(INDEX(INDIRECT(RIGHT(Y$2,LEN(Y$2)-4)&amp;"!$J:$J"),MATCH($B153,INDIRECT(RIGHT(Y$2,LEN(Y$2)-4)&amp;"!$B:$B"),0),1)), ISERR(INDEX(INDIRECT(RIGHT(Y$2,LEN(Y$2)-4)&amp;"!$J:$J"),MATCH($B153,INDIRECT(RIGHT(Y$2,LEN(Y$2)-4)&amp;"!$B:$B"),0),1))),0,INDEX(INDIRECT(RIGHT(Y$2,LEN(Y$2)-4)&amp;"!$J:$J"),MATCH($B153,INDIRECT(RIGHT(Y$2,LEN(Y$2)-4)&amp;"!$B:$B"),0),1))</f>
        <v>0</v>
      </c>
      <c r="Z153" s="53">
        <f t="shared" ca="1" si="305"/>
        <v>0</v>
      </c>
      <c r="AA153" s="53">
        <f t="shared" ca="1" si="305"/>
        <v>0</v>
      </c>
      <c r="AB153" s="53">
        <f t="shared" ca="1" si="305"/>
        <v>0</v>
      </c>
      <c r="AC153" s="53">
        <f t="shared" ca="1" si="305"/>
        <v>0</v>
      </c>
      <c r="AD153" s="53">
        <f t="shared" ca="1" si="305"/>
        <v>0</v>
      </c>
      <c r="AE153" s="53">
        <f t="shared" ca="1" si="305"/>
        <v>0</v>
      </c>
      <c r="AF153" s="53">
        <f t="shared" ca="1" si="305"/>
        <v>0</v>
      </c>
      <c r="AG153" s="53">
        <f t="shared" ca="1" si="305"/>
        <v>0</v>
      </c>
      <c r="AH153" s="53">
        <f t="shared" ca="1" si="305"/>
        <v>0</v>
      </c>
      <c r="AI153" s="53">
        <f t="shared" ca="1" si="305"/>
        <v>0</v>
      </c>
      <c r="AJ153" s="53">
        <f t="shared" ca="1" si="305"/>
        <v>0</v>
      </c>
      <c r="AK153" s="53">
        <f t="shared" ca="1" si="305"/>
        <v>0</v>
      </c>
      <c r="AL153" s="53">
        <f t="shared" ca="1" si="305"/>
        <v>0</v>
      </c>
      <c r="AM153" s="53">
        <f t="shared" ca="1" si="305"/>
        <v>0</v>
      </c>
      <c r="AN153" s="53">
        <f t="shared" ca="1" si="305"/>
        <v>0</v>
      </c>
      <c r="AO153" s="53">
        <f t="shared" ca="1" si="305"/>
        <v>0</v>
      </c>
      <c r="AP153" s="66">
        <f ca="1">SUM(D153,W153)</f>
        <v>0</v>
      </c>
      <c r="AQ153" s="44" t="str">
        <f>'PLANTILLA V6'!$D297</f>
        <v>pza</v>
      </c>
    </row>
    <row r="154" spans="1:43" ht="15.75" customHeight="1" x14ac:dyDescent="0.45">
      <c r="A154" s="51" t="str">
        <f>'PLANTILLA V6'!A298</f>
        <v>Re</v>
      </c>
      <c r="B154" s="51" t="str">
        <f>'PLANTILLA V6'!B298</f>
        <v>Lámina de cartón de 3mm de espesor de 95 x 65 cm</v>
      </c>
      <c r="C154" s="45">
        <f>'PLANTILLA V6'!C298</f>
        <v>1</v>
      </c>
      <c r="D154" s="64">
        <f t="shared" ca="1" si="250"/>
        <v>0</v>
      </c>
      <c r="E154" s="42" t="str">
        <f>'PLANTILLA V6'!$D298</f>
        <v>pza</v>
      </c>
      <c r="F154" s="46">
        <f t="shared" ref="F154:V154" ca="1" si="306">IF(OR(F$3="", ISNA(INDEX(INDIRECT(RIGHT(F$2,LEN(F$2)-4)&amp;"!$J:$J"),MATCH($B154,INDIRECT(RIGHT(F$2,LEN(F$2)-4)&amp;"!$B:$B"),0),1)),ISERR(INDEX(INDIRECT(RIGHT(F$2,LEN(F$2)-4)&amp;"!$J:$J"),MATCH($B154,INDIRECT(RIGHT(F$2,LEN(F$2)-4)&amp;"!$B:$B"),0),1))),0,INDEX(INDIRECT(RIGHT(F$2,LEN(F$2)-4)&amp;"!$J:$J"),MATCH($B154,INDIRECT(RIGHT(F$2,LEN(F$2)-4)&amp;"!$B:$B"),0),1))</f>
        <v>0</v>
      </c>
      <c r="G154" s="46">
        <f t="shared" ca="1" si="306"/>
        <v>0</v>
      </c>
      <c r="H154" s="46">
        <f t="shared" ca="1" si="306"/>
        <v>0</v>
      </c>
      <c r="I154" s="46">
        <f t="shared" ca="1" si="306"/>
        <v>0</v>
      </c>
      <c r="J154" s="46">
        <f t="shared" ca="1" si="306"/>
        <v>0</v>
      </c>
      <c r="K154" s="46">
        <f t="shared" ca="1" si="306"/>
        <v>0</v>
      </c>
      <c r="L154" s="46">
        <f t="shared" ca="1" si="306"/>
        <v>0</v>
      </c>
      <c r="M154" s="46">
        <f t="shared" ca="1" si="306"/>
        <v>0</v>
      </c>
      <c r="N154" s="46">
        <f t="shared" ca="1" si="306"/>
        <v>0</v>
      </c>
      <c r="O154" s="46">
        <f t="shared" ca="1" si="306"/>
        <v>0</v>
      </c>
      <c r="P154" s="46">
        <f t="shared" ca="1" si="306"/>
        <v>0</v>
      </c>
      <c r="Q154" s="46">
        <f t="shared" ca="1" si="306"/>
        <v>0</v>
      </c>
      <c r="R154" s="46">
        <f t="shared" ca="1" si="306"/>
        <v>0</v>
      </c>
      <c r="S154" s="46">
        <f t="shared" ca="1" si="306"/>
        <v>0</v>
      </c>
      <c r="T154" s="46">
        <f t="shared" ca="1" si="306"/>
        <v>0</v>
      </c>
      <c r="U154" s="46">
        <f t="shared" ca="1" si="306"/>
        <v>0</v>
      </c>
      <c r="V154" s="46">
        <f t="shared" ca="1" si="306"/>
        <v>0</v>
      </c>
      <c r="W154" s="190">
        <f t="shared" ca="1" si="252"/>
        <v>0</v>
      </c>
      <c r="X154" s="195" t="str">
        <f>'PLANTILLA V6'!$D298</f>
        <v>pza</v>
      </c>
      <c r="Y154" s="53">
        <f t="shared" ref="Y154:AO154" ca="1" si="307">IF(OR(Y$3="",ISNA(INDEX(INDIRECT(RIGHT(Y$2,LEN(Y$2)-4)&amp;"!$J:$J"),MATCH($B154,INDIRECT(RIGHT(Y$2,LEN(Y$2)-4)&amp;"!$B:$B"),0),1)), ISERR(INDEX(INDIRECT(RIGHT(Y$2,LEN(Y$2)-4)&amp;"!$J:$J"),MATCH($B154,INDIRECT(RIGHT(Y$2,LEN(Y$2)-4)&amp;"!$B:$B"),0),1))),0,INDEX(INDIRECT(RIGHT(Y$2,LEN(Y$2)-4)&amp;"!$J:$J"),MATCH($B154,INDIRECT(RIGHT(Y$2,LEN(Y$2)-4)&amp;"!$B:$B"),0),1))</f>
        <v>0</v>
      </c>
      <c r="Z154" s="53">
        <f t="shared" ca="1" si="307"/>
        <v>0</v>
      </c>
      <c r="AA154" s="53">
        <f t="shared" ca="1" si="307"/>
        <v>0</v>
      </c>
      <c r="AB154" s="53">
        <f t="shared" ca="1" si="307"/>
        <v>0</v>
      </c>
      <c r="AC154" s="53">
        <f t="shared" ca="1" si="307"/>
        <v>0</v>
      </c>
      <c r="AD154" s="53">
        <f t="shared" ca="1" si="307"/>
        <v>0</v>
      </c>
      <c r="AE154" s="53">
        <f t="shared" ca="1" si="307"/>
        <v>0</v>
      </c>
      <c r="AF154" s="53">
        <f t="shared" ca="1" si="307"/>
        <v>0</v>
      </c>
      <c r="AG154" s="53">
        <f t="shared" ca="1" si="307"/>
        <v>0</v>
      </c>
      <c r="AH154" s="53">
        <f t="shared" ca="1" si="307"/>
        <v>0</v>
      </c>
      <c r="AI154" s="53">
        <f t="shared" ca="1" si="307"/>
        <v>0</v>
      </c>
      <c r="AJ154" s="53">
        <f t="shared" ca="1" si="307"/>
        <v>0</v>
      </c>
      <c r="AK154" s="53">
        <f t="shared" ca="1" si="307"/>
        <v>0</v>
      </c>
      <c r="AL154" s="53">
        <f t="shared" ca="1" si="307"/>
        <v>0</v>
      </c>
      <c r="AM154" s="53">
        <f t="shared" ca="1" si="307"/>
        <v>0</v>
      </c>
      <c r="AN154" s="53">
        <f t="shared" ca="1" si="307"/>
        <v>0</v>
      </c>
      <c r="AO154" s="53">
        <f t="shared" ca="1" si="307"/>
        <v>0</v>
      </c>
      <c r="AP154" s="65">
        <f ca="1">SUM(D154,W154)</f>
        <v>0</v>
      </c>
      <c r="AQ154" s="48" t="str">
        <f>'PLANTILLA V6'!$D298</f>
        <v>pza</v>
      </c>
    </row>
    <row r="155" spans="1:43" ht="15.75" customHeight="1" x14ac:dyDescent="0.45">
      <c r="A155" s="54" t="str">
        <f>'PLANTILLA V6'!A299</f>
        <v>Re</v>
      </c>
      <c r="B155" s="54" t="str">
        <f>'PLANTILLA V6'!B299</f>
        <v>Hojas de plantas</v>
      </c>
      <c r="C155" s="49">
        <f>'PLANTILLA V6'!C299</f>
        <v>1</v>
      </c>
      <c r="D155" s="64">
        <f t="shared" ca="1" si="250"/>
        <v>0</v>
      </c>
      <c r="E155" s="42" t="str">
        <f>'PLANTILLA V6'!$D299</f>
        <v>pza</v>
      </c>
      <c r="F155" s="46">
        <f t="shared" ref="F155:V155" ca="1" si="308">IF(OR(F$3="", ISNA(INDEX(INDIRECT(RIGHT(F$2,LEN(F$2)-4)&amp;"!$J:$J"),MATCH($B155,INDIRECT(RIGHT(F$2,LEN(F$2)-4)&amp;"!$B:$B"),0),1)),ISERR(INDEX(INDIRECT(RIGHT(F$2,LEN(F$2)-4)&amp;"!$J:$J"),MATCH($B155,INDIRECT(RIGHT(F$2,LEN(F$2)-4)&amp;"!$B:$B"),0),1))),0,INDEX(INDIRECT(RIGHT(F$2,LEN(F$2)-4)&amp;"!$J:$J"),MATCH($B155,INDIRECT(RIGHT(F$2,LEN(F$2)-4)&amp;"!$B:$B"),0),1))</f>
        <v>0</v>
      </c>
      <c r="G155" s="46">
        <f t="shared" ca="1" si="308"/>
        <v>0</v>
      </c>
      <c r="H155" s="46">
        <f t="shared" ca="1" si="308"/>
        <v>0</v>
      </c>
      <c r="I155" s="46">
        <f t="shared" ca="1" si="308"/>
        <v>0</v>
      </c>
      <c r="J155" s="46">
        <f t="shared" ca="1" si="308"/>
        <v>0</v>
      </c>
      <c r="K155" s="46">
        <f t="shared" ca="1" si="308"/>
        <v>0</v>
      </c>
      <c r="L155" s="46">
        <f t="shared" ca="1" si="308"/>
        <v>0</v>
      </c>
      <c r="M155" s="46">
        <f t="shared" ca="1" si="308"/>
        <v>0</v>
      </c>
      <c r="N155" s="46">
        <f t="shared" ca="1" si="308"/>
        <v>0</v>
      </c>
      <c r="O155" s="46">
        <f t="shared" ca="1" si="308"/>
        <v>0</v>
      </c>
      <c r="P155" s="46">
        <f t="shared" ca="1" si="308"/>
        <v>0</v>
      </c>
      <c r="Q155" s="46">
        <f t="shared" ca="1" si="308"/>
        <v>0</v>
      </c>
      <c r="R155" s="46">
        <f t="shared" ca="1" si="308"/>
        <v>0</v>
      </c>
      <c r="S155" s="46">
        <f t="shared" ca="1" si="308"/>
        <v>0</v>
      </c>
      <c r="T155" s="46">
        <f t="shared" ca="1" si="308"/>
        <v>0</v>
      </c>
      <c r="U155" s="46">
        <f t="shared" ca="1" si="308"/>
        <v>0</v>
      </c>
      <c r="V155" s="46">
        <f t="shared" ca="1" si="308"/>
        <v>0</v>
      </c>
      <c r="W155" s="190">
        <f t="shared" ca="1" si="252"/>
        <v>0</v>
      </c>
      <c r="X155" s="195" t="str">
        <f>'PLANTILLA V6'!$D299</f>
        <v>pza</v>
      </c>
      <c r="Y155" s="53">
        <f t="shared" ref="Y155:AO155" ca="1" si="309">IF(OR(Y$3="",ISNA(INDEX(INDIRECT(RIGHT(Y$2,LEN(Y$2)-4)&amp;"!$J:$J"),MATCH($B155,INDIRECT(RIGHT(Y$2,LEN(Y$2)-4)&amp;"!$B:$B"),0),1)), ISERR(INDEX(INDIRECT(RIGHT(Y$2,LEN(Y$2)-4)&amp;"!$J:$J"),MATCH($B155,INDIRECT(RIGHT(Y$2,LEN(Y$2)-4)&amp;"!$B:$B"),0),1))),0,INDEX(INDIRECT(RIGHT(Y$2,LEN(Y$2)-4)&amp;"!$J:$J"),MATCH($B155,INDIRECT(RIGHT(Y$2,LEN(Y$2)-4)&amp;"!$B:$B"),0),1))</f>
        <v>0</v>
      </c>
      <c r="Z155" s="53">
        <f t="shared" ca="1" si="309"/>
        <v>0</v>
      </c>
      <c r="AA155" s="53">
        <f t="shared" ca="1" si="309"/>
        <v>0</v>
      </c>
      <c r="AB155" s="53">
        <f t="shared" ca="1" si="309"/>
        <v>0</v>
      </c>
      <c r="AC155" s="53">
        <f t="shared" ca="1" si="309"/>
        <v>0</v>
      </c>
      <c r="AD155" s="53">
        <f t="shared" ca="1" si="309"/>
        <v>0</v>
      </c>
      <c r="AE155" s="53">
        <f t="shared" ca="1" si="309"/>
        <v>0</v>
      </c>
      <c r="AF155" s="53">
        <f t="shared" ca="1" si="309"/>
        <v>0</v>
      </c>
      <c r="AG155" s="53">
        <f t="shared" ca="1" si="309"/>
        <v>0</v>
      </c>
      <c r="AH155" s="53">
        <f t="shared" ca="1" si="309"/>
        <v>0</v>
      </c>
      <c r="AI155" s="53">
        <f t="shared" ca="1" si="309"/>
        <v>0</v>
      </c>
      <c r="AJ155" s="53">
        <f t="shared" ca="1" si="309"/>
        <v>0</v>
      </c>
      <c r="AK155" s="53">
        <f t="shared" ca="1" si="309"/>
        <v>0</v>
      </c>
      <c r="AL155" s="53">
        <f t="shared" ca="1" si="309"/>
        <v>0</v>
      </c>
      <c r="AM155" s="53">
        <f t="shared" ca="1" si="309"/>
        <v>0</v>
      </c>
      <c r="AN155" s="53">
        <f t="shared" ca="1" si="309"/>
        <v>0</v>
      </c>
      <c r="AO155" s="53">
        <f t="shared" ca="1" si="309"/>
        <v>0</v>
      </c>
      <c r="AP155" s="66">
        <f ca="1">SUM(D155,W155)</f>
        <v>0</v>
      </c>
      <c r="AQ155" s="44" t="str">
        <f>'PLANTILLA V6'!$D299</f>
        <v>pza</v>
      </c>
    </row>
    <row r="156" spans="1:43" ht="15.75" customHeight="1" x14ac:dyDescent="0.45">
      <c r="A156" s="51" t="str">
        <f>'PLANTILLA V6'!A300</f>
        <v>Re</v>
      </c>
      <c r="B156" s="51" t="str">
        <f>'PLANTILLA V6'!B300</f>
        <v>Papel Kraft</v>
      </c>
      <c r="C156" s="45">
        <f>'PLANTILLA V6'!C300</f>
        <v>1</v>
      </c>
      <c r="D156" s="64">
        <f t="shared" ca="1" si="250"/>
        <v>0</v>
      </c>
      <c r="E156" s="42" t="str">
        <f>'PLANTILLA V6'!$D300</f>
        <v>metro</v>
      </c>
      <c r="F156" s="46">
        <f t="shared" ref="F156:V156" ca="1" si="310">IF(OR(F$3="", ISNA(INDEX(INDIRECT(RIGHT(F$2,LEN(F$2)-4)&amp;"!$J:$J"),MATCH($B156,INDIRECT(RIGHT(F$2,LEN(F$2)-4)&amp;"!$B:$B"),0),1)),ISERR(INDEX(INDIRECT(RIGHT(F$2,LEN(F$2)-4)&amp;"!$J:$J"),MATCH($B156,INDIRECT(RIGHT(F$2,LEN(F$2)-4)&amp;"!$B:$B"),0),1))),0,INDEX(INDIRECT(RIGHT(F$2,LEN(F$2)-4)&amp;"!$J:$J"),MATCH($B156,INDIRECT(RIGHT(F$2,LEN(F$2)-4)&amp;"!$B:$B"),0),1))</f>
        <v>0</v>
      </c>
      <c r="G156" s="46">
        <f t="shared" ca="1" si="310"/>
        <v>0</v>
      </c>
      <c r="H156" s="46">
        <f t="shared" ca="1" si="310"/>
        <v>0</v>
      </c>
      <c r="I156" s="46">
        <f t="shared" ca="1" si="310"/>
        <v>0</v>
      </c>
      <c r="J156" s="46">
        <f t="shared" ca="1" si="310"/>
        <v>0</v>
      </c>
      <c r="K156" s="46">
        <f t="shared" ca="1" si="310"/>
        <v>0</v>
      </c>
      <c r="L156" s="46">
        <f t="shared" ca="1" si="310"/>
        <v>0</v>
      </c>
      <c r="M156" s="46">
        <f t="shared" ca="1" si="310"/>
        <v>0</v>
      </c>
      <c r="N156" s="46">
        <f t="shared" ca="1" si="310"/>
        <v>0</v>
      </c>
      <c r="O156" s="46">
        <f t="shared" ca="1" si="310"/>
        <v>0</v>
      </c>
      <c r="P156" s="46">
        <f t="shared" ca="1" si="310"/>
        <v>0</v>
      </c>
      <c r="Q156" s="46">
        <f t="shared" ca="1" si="310"/>
        <v>0</v>
      </c>
      <c r="R156" s="46">
        <f t="shared" ca="1" si="310"/>
        <v>0</v>
      </c>
      <c r="S156" s="46">
        <f t="shared" ca="1" si="310"/>
        <v>0</v>
      </c>
      <c r="T156" s="46">
        <f t="shared" ca="1" si="310"/>
        <v>0</v>
      </c>
      <c r="U156" s="46">
        <f t="shared" ca="1" si="310"/>
        <v>0</v>
      </c>
      <c r="V156" s="46">
        <f t="shared" ca="1" si="310"/>
        <v>0</v>
      </c>
      <c r="W156" s="190">
        <f t="shared" ca="1" si="252"/>
        <v>5.75</v>
      </c>
      <c r="X156" s="195" t="str">
        <f>'PLANTILLA V6'!$D300</f>
        <v>metro</v>
      </c>
      <c r="Y156" s="53">
        <f t="shared" ref="Y156:AO156" ca="1" si="311">IF(OR(Y$3="",ISNA(INDEX(INDIRECT(RIGHT(Y$2,LEN(Y$2)-4)&amp;"!$J:$J"),MATCH($B156,INDIRECT(RIGHT(Y$2,LEN(Y$2)-4)&amp;"!$B:$B"),0),1)), ISERR(INDEX(INDIRECT(RIGHT(Y$2,LEN(Y$2)-4)&amp;"!$J:$J"),MATCH($B156,INDIRECT(RIGHT(Y$2,LEN(Y$2)-4)&amp;"!$B:$B"),0),1))),0,INDEX(INDIRECT(RIGHT(Y$2,LEN(Y$2)-4)&amp;"!$J:$J"),MATCH($B156,INDIRECT(RIGHT(Y$2,LEN(Y$2)-4)&amp;"!$B:$B"),0),1))</f>
        <v>0</v>
      </c>
      <c r="Z156" s="53">
        <f t="shared" ca="1" si="311"/>
        <v>0</v>
      </c>
      <c r="AA156" s="53">
        <f t="shared" ca="1" si="311"/>
        <v>0</v>
      </c>
      <c r="AB156" s="53">
        <f t="shared" ca="1" si="311"/>
        <v>0</v>
      </c>
      <c r="AC156" s="53">
        <f t="shared" ca="1" si="311"/>
        <v>0</v>
      </c>
      <c r="AD156" s="53">
        <f t="shared" ca="1" si="311"/>
        <v>0</v>
      </c>
      <c r="AE156" s="53">
        <f t="shared" ca="1" si="311"/>
        <v>0</v>
      </c>
      <c r="AF156" s="53">
        <f t="shared" ca="1" si="311"/>
        <v>0</v>
      </c>
      <c r="AG156" s="53">
        <f t="shared" ca="1" si="311"/>
        <v>0</v>
      </c>
      <c r="AH156" s="53">
        <f t="shared" ca="1" si="311"/>
        <v>0</v>
      </c>
      <c r="AI156" s="53">
        <f t="shared" ca="1" si="311"/>
        <v>5.75</v>
      </c>
      <c r="AJ156" s="53">
        <f t="shared" ca="1" si="311"/>
        <v>0</v>
      </c>
      <c r="AK156" s="53">
        <f t="shared" ca="1" si="311"/>
        <v>0</v>
      </c>
      <c r="AL156" s="53">
        <f t="shared" ca="1" si="311"/>
        <v>0</v>
      </c>
      <c r="AM156" s="53">
        <f t="shared" ca="1" si="311"/>
        <v>0</v>
      </c>
      <c r="AN156" s="53">
        <f t="shared" ca="1" si="311"/>
        <v>0</v>
      </c>
      <c r="AO156" s="53">
        <f t="shared" ca="1" si="311"/>
        <v>0</v>
      </c>
      <c r="AP156" s="65">
        <f ca="1">SUM(D156,W156)</f>
        <v>5.75</v>
      </c>
      <c r="AQ156" s="48" t="str">
        <f>'PLANTILLA V6'!$D300</f>
        <v>metro</v>
      </c>
    </row>
    <row r="157" spans="1:43" ht="15.75" customHeight="1" x14ac:dyDescent="0.45">
      <c r="A157" s="54">
        <f>'PLANTILLA V6'!A302</f>
        <v>0</v>
      </c>
      <c r="B157" s="54">
        <f>'PLANTILLA V6'!B302</f>
        <v>0</v>
      </c>
      <c r="C157" s="49"/>
      <c r="D157" s="37"/>
      <c r="E157" s="42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187"/>
      <c r="X157" s="195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49"/>
      <c r="AQ157" s="44"/>
    </row>
    <row r="158" spans="1:43" ht="15.75" customHeight="1" x14ac:dyDescent="0.45">
      <c r="A158" s="153" t="str">
        <f>'PLANTILLA V6'!A161</f>
        <v>Estuche Individual</v>
      </c>
      <c r="B158" s="154"/>
      <c r="C158" s="45">
        <f>'PLANTILLA V6'!C161</f>
        <v>0</v>
      </c>
      <c r="D158" s="37"/>
      <c r="E158" s="42">
        <f>'PLANTILLA V6'!$D161</f>
        <v>0</v>
      </c>
      <c r="F158" s="46">
        <f t="shared" ref="F158:V158" ca="1" si="312">IF(OR(F$3="", ISNA(INDEX(INDIRECT(RIGHT(F$2,LEN(F$2)-4)&amp;"!$J:$J"),MATCH($B158,INDIRECT(RIGHT(F$2,LEN(F$2)-4)&amp;"!$B:$B"),0),1)),ISERR(INDEX(INDIRECT(RIGHT(F$2,LEN(F$2)-4)&amp;"!$J:$J"),MATCH($B158,INDIRECT(RIGHT(F$2,LEN(F$2)-4)&amp;"!$B:$B"),0),1))),0,INDEX(INDIRECT(RIGHT(F$2,LEN(F$2)-4)&amp;"!$J:$J"),MATCH($B158,INDIRECT(RIGHT(F$2,LEN(F$2)-4)&amp;"!$B:$B"),0),1))</f>
        <v>0</v>
      </c>
      <c r="G158" s="46">
        <f t="shared" ca="1" si="312"/>
        <v>0</v>
      </c>
      <c r="H158" s="46">
        <f t="shared" ca="1" si="312"/>
        <v>0</v>
      </c>
      <c r="I158" s="46">
        <f t="shared" ca="1" si="312"/>
        <v>23</v>
      </c>
      <c r="J158" s="46">
        <f t="shared" ca="1" si="312"/>
        <v>0</v>
      </c>
      <c r="K158" s="46">
        <f t="shared" ca="1" si="312"/>
        <v>14</v>
      </c>
      <c r="L158" s="46">
        <f t="shared" ca="1" si="312"/>
        <v>14</v>
      </c>
      <c r="M158" s="46">
        <f t="shared" ca="1" si="312"/>
        <v>23</v>
      </c>
      <c r="N158" s="46">
        <f t="shared" ca="1" si="312"/>
        <v>0</v>
      </c>
      <c r="O158" s="46">
        <f t="shared" ca="1" si="312"/>
        <v>23</v>
      </c>
      <c r="P158" s="46">
        <f t="shared" ca="1" si="312"/>
        <v>0</v>
      </c>
      <c r="Q158" s="46">
        <f t="shared" ca="1" si="312"/>
        <v>0</v>
      </c>
      <c r="R158" s="46">
        <f t="shared" ca="1" si="312"/>
        <v>0</v>
      </c>
      <c r="S158" s="46">
        <f t="shared" ca="1" si="312"/>
        <v>0</v>
      </c>
      <c r="T158" s="46">
        <f t="shared" ca="1" si="312"/>
        <v>0</v>
      </c>
      <c r="U158" s="46">
        <f t="shared" ca="1" si="312"/>
        <v>0</v>
      </c>
      <c r="V158" s="46">
        <f t="shared" ca="1" si="312"/>
        <v>0</v>
      </c>
      <c r="W158" s="187"/>
      <c r="X158" s="195">
        <f>'PLANTILLA V6'!$D161</f>
        <v>0</v>
      </c>
      <c r="Y158" s="53">
        <f t="shared" ref="Y158:AO158" ca="1" si="313">IF(OR(Y$3="",ISNA(INDEX(INDIRECT(RIGHT(Y$2,LEN(Y$2)-4)&amp;"!$J:$J"),MATCH($B158,INDIRECT(RIGHT(Y$2,LEN(Y$2)-4)&amp;"!$B:$B"),0),1)), ISERR(INDEX(INDIRECT(RIGHT(Y$2,LEN(Y$2)-4)&amp;"!$J:$J"),MATCH($B158,INDIRECT(RIGHT(Y$2,LEN(Y$2)-4)&amp;"!$B:$B"),0),1))),0,INDEX(INDIRECT(RIGHT(Y$2,LEN(Y$2)-4)&amp;"!$J:$J"),MATCH($B158,INDIRECT(RIGHT(Y$2,LEN(Y$2)-4)&amp;"!$B:$B"),0),1))</f>
        <v>0</v>
      </c>
      <c r="Z158" s="53">
        <f t="shared" ca="1" si="313"/>
        <v>0</v>
      </c>
      <c r="AA158" s="53">
        <f t="shared" ca="1" si="313"/>
        <v>0</v>
      </c>
      <c r="AB158" s="53">
        <f t="shared" ca="1" si="313"/>
        <v>0</v>
      </c>
      <c r="AC158" s="53">
        <f t="shared" ca="1" si="313"/>
        <v>0</v>
      </c>
      <c r="AD158" s="53">
        <f t="shared" ca="1" si="313"/>
        <v>0</v>
      </c>
      <c r="AE158" s="53">
        <f t="shared" ca="1" si="313"/>
        <v>0</v>
      </c>
      <c r="AF158" s="53">
        <f t="shared" ca="1" si="313"/>
        <v>0</v>
      </c>
      <c r="AG158" s="53">
        <f t="shared" ca="1" si="313"/>
        <v>0</v>
      </c>
      <c r="AH158" s="53">
        <f t="shared" ca="1" si="313"/>
        <v>0</v>
      </c>
      <c r="AI158" s="53">
        <f t="shared" ca="1" si="313"/>
        <v>23</v>
      </c>
      <c r="AJ158" s="53">
        <f t="shared" ca="1" si="313"/>
        <v>0</v>
      </c>
      <c r="AK158" s="53">
        <f t="shared" ca="1" si="313"/>
        <v>0</v>
      </c>
      <c r="AL158" s="53">
        <f t="shared" ca="1" si="313"/>
        <v>0</v>
      </c>
      <c r="AM158" s="53">
        <f t="shared" ca="1" si="313"/>
        <v>0</v>
      </c>
      <c r="AN158" s="53">
        <f t="shared" ca="1" si="313"/>
        <v>0</v>
      </c>
      <c r="AO158" s="53">
        <f t="shared" ca="1" si="313"/>
        <v>0</v>
      </c>
      <c r="AP158" s="155" t="s">
        <v>114</v>
      </c>
      <c r="AQ158" s="154"/>
    </row>
    <row r="159" spans="1:43" ht="15.75" customHeight="1" x14ac:dyDescent="0.45">
      <c r="A159" s="55" t="str">
        <f>'PLANTILLA V6'!A162</f>
        <v>In</v>
      </c>
      <c r="B159" s="55" t="str">
        <f>'PLANTILLA V6'!B162</f>
        <v>Lápiz</v>
      </c>
      <c r="C159" s="49">
        <f>'PLANTILLA V6'!C162</f>
        <v>1</v>
      </c>
      <c r="D159" s="37"/>
      <c r="E159" s="42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191"/>
      <c r="X159" s="195"/>
      <c r="Y159" s="53">
        <f t="shared" ref="Y159:AO159" ca="1" si="314">IF(OR(Y$3="",ISNA(INDEX(INDIRECT(RIGHT(Y$2,LEN(Y$2)-4)&amp;"!$J:$J"),MATCH($B159,INDIRECT(RIGHT(Y$2,LEN(Y$2)-4)&amp;"!$B:$B"),0),1)), ISERR(INDEX(INDIRECT(RIGHT(Y$2,LEN(Y$2)-4)&amp;"!$J:$J"),MATCH($B159,INDIRECT(RIGHT(Y$2,LEN(Y$2)-4)&amp;"!$B:$B"),0),1))),0,INDEX(INDIRECT(RIGHT(Y$2,LEN(Y$2)-4)&amp;"!$J:$J"),MATCH($B159,INDIRECT(RIGHT(Y$2,LEN(Y$2)-4)&amp;"!$B:$B"),0),1))</f>
        <v>0</v>
      </c>
      <c r="Z159" s="53">
        <f t="shared" ca="1" si="314"/>
        <v>0</v>
      </c>
      <c r="AA159" s="53">
        <f t="shared" ca="1" si="314"/>
        <v>0</v>
      </c>
      <c r="AB159" s="53">
        <f t="shared" ca="1" si="314"/>
        <v>0</v>
      </c>
      <c r="AC159" s="53">
        <f t="shared" ca="1" si="314"/>
        <v>0</v>
      </c>
      <c r="AD159" s="53">
        <f t="shared" ca="1" si="314"/>
        <v>0</v>
      </c>
      <c r="AE159" s="53">
        <f t="shared" ca="1" si="314"/>
        <v>0</v>
      </c>
      <c r="AF159" s="53">
        <f t="shared" ca="1" si="314"/>
        <v>0</v>
      </c>
      <c r="AG159" s="53">
        <f t="shared" ca="1" si="314"/>
        <v>0</v>
      </c>
      <c r="AH159" s="53">
        <f t="shared" ca="1" si="314"/>
        <v>0</v>
      </c>
      <c r="AI159" s="53">
        <f t="shared" ca="1" si="314"/>
        <v>0</v>
      </c>
      <c r="AJ159" s="53">
        <f t="shared" ca="1" si="314"/>
        <v>0</v>
      </c>
      <c r="AK159" s="53">
        <f t="shared" ca="1" si="314"/>
        <v>0</v>
      </c>
      <c r="AL159" s="53">
        <f t="shared" ca="1" si="314"/>
        <v>0</v>
      </c>
      <c r="AM159" s="53">
        <f t="shared" ca="1" si="314"/>
        <v>0</v>
      </c>
      <c r="AN159" s="53">
        <f t="shared" ca="1" si="314"/>
        <v>0</v>
      </c>
      <c r="AO159" s="53">
        <f t="shared" ca="1" si="314"/>
        <v>0</v>
      </c>
      <c r="AP159" s="49">
        <v>1</v>
      </c>
      <c r="AQ159" s="44" t="str">
        <f>'PLANTILLA V6'!$D162</f>
        <v>pza</v>
      </c>
    </row>
    <row r="160" spans="1:43" ht="15.75" customHeight="1" x14ac:dyDescent="0.45">
      <c r="A160" s="52" t="str">
        <f>'PLANTILLA V6'!A163</f>
        <v>In</v>
      </c>
      <c r="B160" s="52" t="str">
        <f>'PLANTILLA V6'!B163</f>
        <v>Goma</v>
      </c>
      <c r="C160" s="45">
        <f>'PLANTILLA V6'!C163</f>
        <v>1</v>
      </c>
      <c r="D160" s="37"/>
      <c r="E160" s="42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191"/>
      <c r="X160" s="195"/>
      <c r="Y160" s="53">
        <f t="shared" ref="Y160:AO160" ca="1" si="315">IF(OR(Y$3="",ISNA(INDEX(INDIRECT(RIGHT(Y$2,LEN(Y$2)-4)&amp;"!$J:$J"),MATCH($B160,INDIRECT(RIGHT(Y$2,LEN(Y$2)-4)&amp;"!$B:$B"),0),1)), ISERR(INDEX(INDIRECT(RIGHT(Y$2,LEN(Y$2)-4)&amp;"!$J:$J"),MATCH($B160,INDIRECT(RIGHT(Y$2,LEN(Y$2)-4)&amp;"!$B:$B"),0),1))),0,INDEX(INDIRECT(RIGHT(Y$2,LEN(Y$2)-4)&amp;"!$J:$J"),MATCH($B160,INDIRECT(RIGHT(Y$2,LEN(Y$2)-4)&amp;"!$B:$B"),0),1))</f>
        <v>0</v>
      </c>
      <c r="Z160" s="53">
        <f t="shared" ca="1" si="315"/>
        <v>0</v>
      </c>
      <c r="AA160" s="53">
        <f t="shared" ca="1" si="315"/>
        <v>0</v>
      </c>
      <c r="AB160" s="53">
        <f t="shared" ca="1" si="315"/>
        <v>0</v>
      </c>
      <c r="AC160" s="53">
        <f t="shared" ca="1" si="315"/>
        <v>0</v>
      </c>
      <c r="AD160" s="53">
        <f t="shared" ca="1" si="315"/>
        <v>0</v>
      </c>
      <c r="AE160" s="53">
        <f t="shared" ca="1" si="315"/>
        <v>0</v>
      </c>
      <c r="AF160" s="53">
        <f t="shared" ca="1" si="315"/>
        <v>0</v>
      </c>
      <c r="AG160" s="53">
        <f t="shared" ca="1" si="315"/>
        <v>0</v>
      </c>
      <c r="AH160" s="53">
        <f t="shared" ca="1" si="315"/>
        <v>0</v>
      </c>
      <c r="AI160" s="53">
        <f t="shared" ca="1" si="315"/>
        <v>0</v>
      </c>
      <c r="AJ160" s="53">
        <f t="shared" ca="1" si="315"/>
        <v>0</v>
      </c>
      <c r="AK160" s="53">
        <f t="shared" ca="1" si="315"/>
        <v>0</v>
      </c>
      <c r="AL160" s="53">
        <f t="shared" ca="1" si="315"/>
        <v>0</v>
      </c>
      <c r="AM160" s="53">
        <f t="shared" ca="1" si="315"/>
        <v>0</v>
      </c>
      <c r="AN160" s="53">
        <f t="shared" ca="1" si="315"/>
        <v>0</v>
      </c>
      <c r="AO160" s="53">
        <f t="shared" ca="1" si="315"/>
        <v>0</v>
      </c>
      <c r="AP160" s="45">
        <v>1</v>
      </c>
      <c r="AQ160" s="48" t="str">
        <f>'PLANTILLA V6'!$D163</f>
        <v>pza</v>
      </c>
    </row>
    <row r="161" spans="1:44" ht="15.75" customHeight="1" x14ac:dyDescent="0.45">
      <c r="A161" s="55" t="str">
        <f>'PLANTILLA V6'!A164</f>
        <v>In</v>
      </c>
      <c r="B161" s="55" t="str">
        <f>'PLANTILLA V6'!B164</f>
        <v>Sacapuntas</v>
      </c>
      <c r="C161" s="49">
        <f>'PLANTILLA V6'!C164</f>
        <v>1</v>
      </c>
      <c r="D161" s="37"/>
      <c r="E161" s="42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191"/>
      <c r="X161" s="195"/>
      <c r="Y161" s="53">
        <f t="shared" ref="Y161:AO161" ca="1" si="316">IF(OR(Y$3="",ISNA(INDEX(INDIRECT(RIGHT(Y$2,LEN(Y$2)-4)&amp;"!$J:$J"),MATCH($B161,INDIRECT(RIGHT(Y$2,LEN(Y$2)-4)&amp;"!$B:$B"),0),1)), ISERR(INDEX(INDIRECT(RIGHT(Y$2,LEN(Y$2)-4)&amp;"!$J:$J"),MATCH($B161,INDIRECT(RIGHT(Y$2,LEN(Y$2)-4)&amp;"!$B:$B"),0),1))),0,INDEX(INDIRECT(RIGHT(Y$2,LEN(Y$2)-4)&amp;"!$J:$J"),MATCH($B161,INDIRECT(RIGHT(Y$2,LEN(Y$2)-4)&amp;"!$B:$B"),0),1))</f>
        <v>0</v>
      </c>
      <c r="Z161" s="53">
        <f t="shared" ca="1" si="316"/>
        <v>0</v>
      </c>
      <c r="AA161" s="53">
        <f t="shared" ca="1" si="316"/>
        <v>0</v>
      </c>
      <c r="AB161" s="53">
        <f t="shared" ca="1" si="316"/>
        <v>0</v>
      </c>
      <c r="AC161" s="53">
        <f t="shared" ca="1" si="316"/>
        <v>0</v>
      </c>
      <c r="AD161" s="53">
        <f t="shared" ca="1" si="316"/>
        <v>0</v>
      </c>
      <c r="AE161" s="53">
        <f t="shared" ca="1" si="316"/>
        <v>0</v>
      </c>
      <c r="AF161" s="53">
        <f t="shared" ca="1" si="316"/>
        <v>0</v>
      </c>
      <c r="AG161" s="53">
        <f t="shared" ca="1" si="316"/>
        <v>0</v>
      </c>
      <c r="AH161" s="53">
        <f t="shared" ca="1" si="316"/>
        <v>0</v>
      </c>
      <c r="AI161" s="53">
        <f t="shared" ca="1" si="316"/>
        <v>0</v>
      </c>
      <c r="AJ161" s="53">
        <f t="shared" ca="1" si="316"/>
        <v>0</v>
      </c>
      <c r="AK161" s="53">
        <f t="shared" ca="1" si="316"/>
        <v>0</v>
      </c>
      <c r="AL161" s="53">
        <f t="shared" ca="1" si="316"/>
        <v>0</v>
      </c>
      <c r="AM161" s="53">
        <f t="shared" ca="1" si="316"/>
        <v>0</v>
      </c>
      <c r="AN161" s="53">
        <f t="shared" ca="1" si="316"/>
        <v>0</v>
      </c>
      <c r="AO161" s="53">
        <f t="shared" ca="1" si="316"/>
        <v>0</v>
      </c>
      <c r="AP161" s="49">
        <v>1</v>
      </c>
      <c r="AQ161" s="44" t="str">
        <f>'PLANTILLA V6'!$D164</f>
        <v>pza</v>
      </c>
    </row>
    <row r="162" spans="1:44" ht="15.75" customHeight="1" x14ac:dyDescent="0.45">
      <c r="A162" s="52" t="str">
        <f>'PLANTILLA V6'!A165</f>
        <v>In</v>
      </c>
      <c r="B162" s="52" t="str">
        <f>'PLANTILLA V6'!B165</f>
        <v>Bolígrafo</v>
      </c>
      <c r="C162" s="45">
        <f>'PLANTILLA V6'!C165</f>
        <v>1</v>
      </c>
      <c r="D162" s="37"/>
      <c r="E162" s="42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189"/>
      <c r="X162" s="195"/>
      <c r="Y162" s="53">
        <f t="shared" ref="Y162:AO162" ca="1" si="317">IF(OR(Y$3="",ISNA(INDEX(INDIRECT(RIGHT(Y$2,LEN(Y$2)-4)&amp;"!$J:$J"),MATCH($B162,INDIRECT(RIGHT(Y$2,LEN(Y$2)-4)&amp;"!$B:$B"),0),1)), ISERR(INDEX(INDIRECT(RIGHT(Y$2,LEN(Y$2)-4)&amp;"!$J:$J"),MATCH($B162,INDIRECT(RIGHT(Y$2,LEN(Y$2)-4)&amp;"!$B:$B"),0),1))),0,INDEX(INDIRECT(RIGHT(Y$2,LEN(Y$2)-4)&amp;"!$J:$J"),MATCH($B162,INDIRECT(RIGHT(Y$2,LEN(Y$2)-4)&amp;"!$B:$B"),0),1))</f>
        <v>0</v>
      </c>
      <c r="Z162" s="53">
        <f t="shared" ca="1" si="317"/>
        <v>0</v>
      </c>
      <c r="AA162" s="53">
        <f t="shared" ca="1" si="317"/>
        <v>0</v>
      </c>
      <c r="AB162" s="53">
        <f t="shared" ca="1" si="317"/>
        <v>0</v>
      </c>
      <c r="AC162" s="53">
        <f t="shared" ca="1" si="317"/>
        <v>0</v>
      </c>
      <c r="AD162" s="53">
        <f t="shared" ca="1" si="317"/>
        <v>0</v>
      </c>
      <c r="AE162" s="53">
        <f t="shared" ca="1" si="317"/>
        <v>0</v>
      </c>
      <c r="AF162" s="53">
        <f t="shared" ca="1" si="317"/>
        <v>0</v>
      </c>
      <c r="AG162" s="53">
        <f t="shared" ca="1" si="317"/>
        <v>0</v>
      </c>
      <c r="AH162" s="53">
        <f t="shared" ca="1" si="317"/>
        <v>0</v>
      </c>
      <c r="AI162" s="53">
        <f t="shared" ca="1" si="317"/>
        <v>0</v>
      </c>
      <c r="AJ162" s="53">
        <f t="shared" ca="1" si="317"/>
        <v>0</v>
      </c>
      <c r="AK162" s="53">
        <f t="shared" ca="1" si="317"/>
        <v>0</v>
      </c>
      <c r="AL162" s="53">
        <f t="shared" ca="1" si="317"/>
        <v>0</v>
      </c>
      <c r="AM162" s="53">
        <f t="shared" ca="1" si="317"/>
        <v>0</v>
      </c>
      <c r="AN162" s="53">
        <f t="shared" ca="1" si="317"/>
        <v>0</v>
      </c>
      <c r="AO162" s="53">
        <f t="shared" ca="1" si="317"/>
        <v>0</v>
      </c>
      <c r="AP162" s="45">
        <v>1</v>
      </c>
      <c r="AQ162" s="48" t="str">
        <f>'PLANTILLA V6'!$D165</f>
        <v>pza</v>
      </c>
    </row>
    <row r="163" spans="1:44" ht="15.75" customHeight="1" x14ac:dyDescent="0.45">
      <c r="A163" s="55" t="str">
        <f>'PLANTILLA V6'!A166</f>
        <v>In</v>
      </c>
      <c r="B163" s="55" t="str">
        <f>'PLANTILLA V6'!B166</f>
        <v>Tijeras</v>
      </c>
      <c r="C163" s="49">
        <f>'PLANTILLA V6'!C166</f>
        <v>1</v>
      </c>
      <c r="D163" s="37"/>
      <c r="E163" s="42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189"/>
      <c r="X163" s="195"/>
      <c r="Y163" s="53">
        <f t="shared" ref="Y163:AO163" ca="1" si="318">IF(OR(Y$3="",ISNA(INDEX(INDIRECT(RIGHT(Y$2,LEN(Y$2)-4)&amp;"!$J:$J"),MATCH($B163,INDIRECT(RIGHT(Y$2,LEN(Y$2)-4)&amp;"!$B:$B"),0),1)), ISERR(INDEX(INDIRECT(RIGHT(Y$2,LEN(Y$2)-4)&amp;"!$J:$J"),MATCH($B163,INDIRECT(RIGHT(Y$2,LEN(Y$2)-4)&amp;"!$B:$B"),0),1))),0,INDEX(INDIRECT(RIGHT(Y$2,LEN(Y$2)-4)&amp;"!$J:$J"),MATCH($B163,INDIRECT(RIGHT(Y$2,LEN(Y$2)-4)&amp;"!$B:$B"),0),1))</f>
        <v>0</v>
      </c>
      <c r="Z163" s="53">
        <f t="shared" ca="1" si="318"/>
        <v>0</v>
      </c>
      <c r="AA163" s="53">
        <f t="shared" ca="1" si="318"/>
        <v>0</v>
      </c>
      <c r="AB163" s="53">
        <f t="shared" ca="1" si="318"/>
        <v>0</v>
      </c>
      <c r="AC163" s="53">
        <f t="shared" ca="1" si="318"/>
        <v>0</v>
      </c>
      <c r="AD163" s="53">
        <f t="shared" ca="1" si="318"/>
        <v>0</v>
      </c>
      <c r="AE163" s="53">
        <f t="shared" ca="1" si="318"/>
        <v>0</v>
      </c>
      <c r="AF163" s="53">
        <f t="shared" ca="1" si="318"/>
        <v>0</v>
      </c>
      <c r="AG163" s="53">
        <f t="shared" ca="1" si="318"/>
        <v>0</v>
      </c>
      <c r="AH163" s="53">
        <f t="shared" ca="1" si="318"/>
        <v>0</v>
      </c>
      <c r="AI163" s="53">
        <f t="shared" ca="1" si="318"/>
        <v>0</v>
      </c>
      <c r="AJ163" s="53">
        <f t="shared" ca="1" si="318"/>
        <v>0</v>
      </c>
      <c r="AK163" s="53">
        <f t="shared" ca="1" si="318"/>
        <v>0</v>
      </c>
      <c r="AL163" s="53">
        <f t="shared" ca="1" si="318"/>
        <v>0</v>
      </c>
      <c r="AM163" s="53">
        <f t="shared" ca="1" si="318"/>
        <v>0</v>
      </c>
      <c r="AN163" s="53">
        <f t="shared" ca="1" si="318"/>
        <v>0</v>
      </c>
      <c r="AO163" s="53">
        <f t="shared" ca="1" si="318"/>
        <v>0</v>
      </c>
      <c r="AP163" s="49">
        <v>1</v>
      </c>
      <c r="AQ163" s="44" t="str">
        <f>'PLANTILLA V6'!$D166</f>
        <v>pza</v>
      </c>
    </row>
    <row r="164" spans="1:44" ht="15.75" customHeight="1" x14ac:dyDescent="0.45">
      <c r="A164" s="52" t="str">
        <f>'PLANTILLA V6'!A167</f>
        <v>In</v>
      </c>
      <c r="B164" s="52" t="str">
        <f>'PLANTILLA V6'!B167</f>
        <v>Pegamento en barra (Pritt) de 8 g</v>
      </c>
      <c r="C164" s="45">
        <f>'PLANTILLA V6'!C167</f>
        <v>1</v>
      </c>
      <c r="D164" s="37"/>
      <c r="E164" s="42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189"/>
      <c r="X164" s="195"/>
      <c r="Y164" s="53">
        <f t="shared" ref="Y164:AO164" ca="1" si="319">IF(OR(Y$3="",ISNA(INDEX(INDIRECT(RIGHT(Y$2,LEN(Y$2)-4)&amp;"!$J:$J"),MATCH($B164,INDIRECT(RIGHT(Y$2,LEN(Y$2)-4)&amp;"!$B:$B"),0),1)), ISERR(INDEX(INDIRECT(RIGHT(Y$2,LEN(Y$2)-4)&amp;"!$J:$J"),MATCH($B164,INDIRECT(RIGHT(Y$2,LEN(Y$2)-4)&amp;"!$B:$B"),0),1))),0,INDEX(INDIRECT(RIGHT(Y$2,LEN(Y$2)-4)&amp;"!$J:$J"),MATCH($B164,INDIRECT(RIGHT(Y$2,LEN(Y$2)-4)&amp;"!$B:$B"),0),1))</f>
        <v>0</v>
      </c>
      <c r="Z164" s="53">
        <f t="shared" ca="1" si="319"/>
        <v>0</v>
      </c>
      <c r="AA164" s="53">
        <f t="shared" ca="1" si="319"/>
        <v>0</v>
      </c>
      <c r="AB164" s="53">
        <f t="shared" ca="1" si="319"/>
        <v>0</v>
      </c>
      <c r="AC164" s="53">
        <f t="shared" ca="1" si="319"/>
        <v>0</v>
      </c>
      <c r="AD164" s="53">
        <f t="shared" ca="1" si="319"/>
        <v>0</v>
      </c>
      <c r="AE164" s="53">
        <f t="shared" ca="1" si="319"/>
        <v>0</v>
      </c>
      <c r="AF164" s="53">
        <f t="shared" ca="1" si="319"/>
        <v>0</v>
      </c>
      <c r="AG164" s="53">
        <f t="shared" ca="1" si="319"/>
        <v>0</v>
      </c>
      <c r="AH164" s="53">
        <f t="shared" ca="1" si="319"/>
        <v>0</v>
      </c>
      <c r="AI164" s="53">
        <f t="shared" ca="1" si="319"/>
        <v>0</v>
      </c>
      <c r="AJ164" s="53">
        <f t="shared" ca="1" si="319"/>
        <v>0</v>
      </c>
      <c r="AK164" s="53">
        <f t="shared" ca="1" si="319"/>
        <v>0</v>
      </c>
      <c r="AL164" s="53">
        <f t="shared" ca="1" si="319"/>
        <v>0</v>
      </c>
      <c r="AM164" s="53">
        <f t="shared" ca="1" si="319"/>
        <v>0</v>
      </c>
      <c r="AN164" s="53">
        <f t="shared" ca="1" si="319"/>
        <v>0</v>
      </c>
      <c r="AO164" s="53">
        <f t="shared" ca="1" si="319"/>
        <v>0</v>
      </c>
      <c r="AP164" s="45">
        <v>1</v>
      </c>
      <c r="AQ164" s="48" t="str">
        <f>'PLANTILLA V6'!$D167</f>
        <v>pza</v>
      </c>
    </row>
    <row r="165" spans="1:44" ht="15.75" customHeight="1" x14ac:dyDescent="0.45">
      <c r="A165" s="55" t="str">
        <f>'PLANTILLA V6'!A168</f>
        <v>In</v>
      </c>
      <c r="B165" s="55" t="str">
        <f>'PLANTILLA V6'!B168</f>
        <v>Caja de 12 colores de madera</v>
      </c>
      <c r="C165" s="49">
        <f>'PLANTILLA V6'!C168</f>
        <v>1</v>
      </c>
      <c r="D165" s="37"/>
      <c r="E165" s="42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189"/>
      <c r="X165" s="195"/>
      <c r="Y165" s="53">
        <f t="shared" ref="Y165:AO165" ca="1" si="320">IF(OR(Y$3="",ISNA(INDEX(INDIRECT(RIGHT(Y$2,LEN(Y$2)-4)&amp;"!$J:$J"),MATCH($B165,INDIRECT(RIGHT(Y$2,LEN(Y$2)-4)&amp;"!$B:$B"),0),1)), ISERR(INDEX(INDIRECT(RIGHT(Y$2,LEN(Y$2)-4)&amp;"!$J:$J"),MATCH($B165,INDIRECT(RIGHT(Y$2,LEN(Y$2)-4)&amp;"!$B:$B"),0),1))),0,INDEX(INDIRECT(RIGHT(Y$2,LEN(Y$2)-4)&amp;"!$J:$J"),MATCH($B165,INDIRECT(RIGHT(Y$2,LEN(Y$2)-4)&amp;"!$B:$B"),0),1))</f>
        <v>0</v>
      </c>
      <c r="Z165" s="53">
        <f t="shared" ca="1" si="320"/>
        <v>0</v>
      </c>
      <c r="AA165" s="53">
        <f t="shared" ca="1" si="320"/>
        <v>0</v>
      </c>
      <c r="AB165" s="53">
        <f t="shared" ca="1" si="320"/>
        <v>0</v>
      </c>
      <c r="AC165" s="53">
        <f t="shared" ca="1" si="320"/>
        <v>0</v>
      </c>
      <c r="AD165" s="53">
        <f t="shared" ca="1" si="320"/>
        <v>0</v>
      </c>
      <c r="AE165" s="53">
        <f t="shared" ca="1" si="320"/>
        <v>0</v>
      </c>
      <c r="AF165" s="53">
        <f t="shared" ca="1" si="320"/>
        <v>0</v>
      </c>
      <c r="AG165" s="53">
        <f t="shared" ca="1" si="320"/>
        <v>0</v>
      </c>
      <c r="AH165" s="53">
        <f t="shared" ca="1" si="320"/>
        <v>0</v>
      </c>
      <c r="AI165" s="53">
        <f t="shared" ca="1" si="320"/>
        <v>0</v>
      </c>
      <c r="AJ165" s="53">
        <f t="shared" ca="1" si="320"/>
        <v>0</v>
      </c>
      <c r="AK165" s="53">
        <f t="shared" ca="1" si="320"/>
        <v>0</v>
      </c>
      <c r="AL165" s="53">
        <f t="shared" ca="1" si="320"/>
        <v>0</v>
      </c>
      <c r="AM165" s="53">
        <f t="shared" ca="1" si="320"/>
        <v>0</v>
      </c>
      <c r="AN165" s="53">
        <f t="shared" ca="1" si="320"/>
        <v>0</v>
      </c>
      <c r="AO165" s="53">
        <f t="shared" ca="1" si="320"/>
        <v>0</v>
      </c>
      <c r="AP165" s="49">
        <v>1</v>
      </c>
      <c r="AQ165" s="44" t="str">
        <f>'PLANTILLA V6'!$D168</f>
        <v>caja</v>
      </c>
    </row>
    <row r="166" spans="1:44" ht="15.75" customHeight="1" x14ac:dyDescent="0.45">
      <c r="A166" s="52" t="str">
        <f>'PLANTILLA V6'!A169</f>
        <v>In</v>
      </c>
      <c r="B166" s="52" t="str">
        <f>'PLANTILLA V6'!B169</f>
        <v>Plumón marcador permanente punto fino (Sharpie)</v>
      </c>
      <c r="C166" s="45">
        <f>'PLANTILLA V6'!C169</f>
        <v>1</v>
      </c>
      <c r="D166" s="37"/>
      <c r="E166" s="42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189"/>
      <c r="X166" s="195"/>
      <c r="Y166" s="53">
        <f t="shared" ref="Y166:AO166" ca="1" si="321">IF(OR(Y$3="",ISNA(INDEX(INDIRECT(RIGHT(Y$2,LEN(Y$2)-4)&amp;"!$J:$J"),MATCH($B166,INDIRECT(RIGHT(Y$2,LEN(Y$2)-4)&amp;"!$B:$B"),0),1)), ISERR(INDEX(INDIRECT(RIGHT(Y$2,LEN(Y$2)-4)&amp;"!$J:$J"),MATCH($B166,INDIRECT(RIGHT(Y$2,LEN(Y$2)-4)&amp;"!$B:$B"),0),1))),0,INDEX(INDIRECT(RIGHT(Y$2,LEN(Y$2)-4)&amp;"!$J:$J"),MATCH($B166,INDIRECT(RIGHT(Y$2,LEN(Y$2)-4)&amp;"!$B:$B"),0),1))</f>
        <v>0</v>
      </c>
      <c r="Z166" s="53">
        <f t="shared" ca="1" si="321"/>
        <v>0</v>
      </c>
      <c r="AA166" s="53">
        <f t="shared" ca="1" si="321"/>
        <v>0</v>
      </c>
      <c r="AB166" s="53">
        <f t="shared" ca="1" si="321"/>
        <v>0</v>
      </c>
      <c r="AC166" s="53">
        <f t="shared" ca="1" si="321"/>
        <v>0</v>
      </c>
      <c r="AD166" s="53">
        <f t="shared" ca="1" si="321"/>
        <v>0</v>
      </c>
      <c r="AE166" s="53">
        <f t="shared" ca="1" si="321"/>
        <v>0</v>
      </c>
      <c r="AF166" s="53">
        <f t="shared" ca="1" si="321"/>
        <v>0</v>
      </c>
      <c r="AG166" s="53">
        <f t="shared" ca="1" si="321"/>
        <v>0</v>
      </c>
      <c r="AH166" s="53">
        <f t="shared" ca="1" si="321"/>
        <v>0</v>
      </c>
      <c r="AI166" s="53">
        <f t="shared" ca="1" si="321"/>
        <v>0</v>
      </c>
      <c r="AJ166" s="53">
        <f t="shared" ca="1" si="321"/>
        <v>0</v>
      </c>
      <c r="AK166" s="53">
        <f t="shared" ca="1" si="321"/>
        <v>0</v>
      </c>
      <c r="AL166" s="53">
        <f t="shared" ca="1" si="321"/>
        <v>0</v>
      </c>
      <c r="AM166" s="53">
        <f t="shared" ca="1" si="321"/>
        <v>0</v>
      </c>
      <c r="AN166" s="53">
        <f t="shared" ca="1" si="321"/>
        <v>0</v>
      </c>
      <c r="AO166" s="53">
        <f t="shared" ca="1" si="321"/>
        <v>0</v>
      </c>
      <c r="AP166" s="45">
        <v>1</v>
      </c>
      <c r="AQ166" s="48" t="str">
        <f>'PLANTILLA V6'!$D169</f>
        <v>pza</v>
      </c>
    </row>
    <row r="167" spans="1:44" ht="15.75" customHeight="1" x14ac:dyDescent="0.45">
      <c r="A167" s="55" t="str">
        <f>'PLANTILLA V6'!A170</f>
        <v>In</v>
      </c>
      <c r="B167" s="55" t="str">
        <f>'PLANTILLA V6'!B170</f>
        <v xml:space="preserve">Juego de geometría (regla, escuadra 45°,  escuadra 60°, 1 compás, transportador) </v>
      </c>
      <c r="C167" s="49">
        <f>'PLANTILLA V6'!C170</f>
        <v>1</v>
      </c>
      <c r="D167" s="37"/>
      <c r="E167" s="42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189"/>
      <c r="X167" s="195"/>
      <c r="Y167" s="53">
        <f t="shared" ref="Y167:AO167" ca="1" si="322">IF(OR(Y$3="",ISNA(INDEX(INDIRECT(RIGHT(Y$2,LEN(Y$2)-4)&amp;"!$J:$J"),MATCH($B167,INDIRECT(RIGHT(Y$2,LEN(Y$2)-4)&amp;"!$B:$B"),0),1)), ISERR(INDEX(INDIRECT(RIGHT(Y$2,LEN(Y$2)-4)&amp;"!$J:$J"),MATCH($B167,INDIRECT(RIGHT(Y$2,LEN(Y$2)-4)&amp;"!$B:$B"),0),1))),0,INDEX(INDIRECT(RIGHT(Y$2,LEN(Y$2)-4)&amp;"!$J:$J"),MATCH($B167,INDIRECT(RIGHT(Y$2,LEN(Y$2)-4)&amp;"!$B:$B"),0),1))</f>
        <v>0</v>
      </c>
      <c r="Z167" s="53">
        <f t="shared" ca="1" si="322"/>
        <v>0</v>
      </c>
      <c r="AA167" s="53">
        <f t="shared" ca="1" si="322"/>
        <v>0</v>
      </c>
      <c r="AB167" s="53">
        <f t="shared" ca="1" si="322"/>
        <v>0</v>
      </c>
      <c r="AC167" s="53">
        <f t="shared" ca="1" si="322"/>
        <v>0</v>
      </c>
      <c r="AD167" s="53">
        <f t="shared" ca="1" si="322"/>
        <v>0</v>
      </c>
      <c r="AE167" s="53">
        <f t="shared" ca="1" si="322"/>
        <v>0</v>
      </c>
      <c r="AF167" s="53">
        <f t="shared" ca="1" si="322"/>
        <v>0</v>
      </c>
      <c r="AG167" s="53">
        <f t="shared" ca="1" si="322"/>
        <v>0</v>
      </c>
      <c r="AH167" s="53">
        <f t="shared" ca="1" si="322"/>
        <v>0</v>
      </c>
      <c r="AI167" s="53">
        <f t="shared" ca="1" si="322"/>
        <v>0</v>
      </c>
      <c r="AJ167" s="53">
        <f t="shared" ca="1" si="322"/>
        <v>0</v>
      </c>
      <c r="AK167" s="53">
        <f t="shared" ca="1" si="322"/>
        <v>0</v>
      </c>
      <c r="AL167" s="53">
        <f t="shared" ca="1" si="322"/>
        <v>0</v>
      </c>
      <c r="AM167" s="53">
        <f t="shared" ca="1" si="322"/>
        <v>0</v>
      </c>
      <c r="AN167" s="53">
        <f t="shared" ca="1" si="322"/>
        <v>0</v>
      </c>
      <c r="AO167" s="53">
        <f t="shared" ca="1" si="322"/>
        <v>0</v>
      </c>
      <c r="AP167" s="49">
        <v>1</v>
      </c>
      <c r="AQ167" s="44" t="str">
        <f>'PLANTILLA V6'!$D170</f>
        <v>juego</v>
      </c>
    </row>
    <row r="168" spans="1:44" ht="15.75" customHeight="1" x14ac:dyDescent="0.45">
      <c r="A168" s="52" t="str">
        <f>'PLANTILLA V6'!A171</f>
        <v>In</v>
      </c>
      <c r="B168" s="52" t="str">
        <f>'PLANTILLA V6'!B171</f>
        <v>Plumón negro de base agua punta gruesa (aquacolor)</v>
      </c>
      <c r="C168" s="45">
        <f>'PLANTILLA V6'!C171</f>
        <v>1</v>
      </c>
      <c r="D168" s="37"/>
      <c r="E168" s="42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189"/>
      <c r="X168" s="195"/>
      <c r="Y168" s="53">
        <f t="shared" ref="Y168:AO168" ca="1" si="323">IF(OR(Y$3="",ISNA(INDEX(INDIRECT(RIGHT(Y$2,LEN(Y$2)-4)&amp;"!$J:$J"),MATCH($B168,INDIRECT(RIGHT(Y$2,LEN(Y$2)-4)&amp;"!$B:$B"),0),1)), ISERR(INDEX(INDIRECT(RIGHT(Y$2,LEN(Y$2)-4)&amp;"!$J:$J"),MATCH($B168,INDIRECT(RIGHT(Y$2,LEN(Y$2)-4)&amp;"!$B:$B"),0),1))),0,INDEX(INDIRECT(RIGHT(Y$2,LEN(Y$2)-4)&amp;"!$J:$J"),MATCH($B168,INDIRECT(RIGHT(Y$2,LEN(Y$2)-4)&amp;"!$B:$B"),0),1))</f>
        <v>0</v>
      </c>
      <c r="Z168" s="53">
        <f t="shared" ca="1" si="323"/>
        <v>0</v>
      </c>
      <c r="AA168" s="53">
        <f t="shared" ca="1" si="323"/>
        <v>0</v>
      </c>
      <c r="AB168" s="53">
        <f t="shared" ca="1" si="323"/>
        <v>0</v>
      </c>
      <c r="AC168" s="53">
        <f t="shared" ca="1" si="323"/>
        <v>0</v>
      </c>
      <c r="AD168" s="53">
        <f t="shared" ca="1" si="323"/>
        <v>0</v>
      </c>
      <c r="AE168" s="53">
        <f t="shared" ca="1" si="323"/>
        <v>0</v>
      </c>
      <c r="AF168" s="53">
        <f t="shared" ca="1" si="323"/>
        <v>0</v>
      </c>
      <c r="AG168" s="53">
        <f t="shared" ca="1" si="323"/>
        <v>0</v>
      </c>
      <c r="AH168" s="53">
        <f t="shared" ca="1" si="323"/>
        <v>0</v>
      </c>
      <c r="AI168" s="53">
        <f t="shared" ca="1" si="323"/>
        <v>5.75</v>
      </c>
      <c r="AJ168" s="53">
        <f t="shared" ca="1" si="323"/>
        <v>0</v>
      </c>
      <c r="AK168" s="53">
        <f t="shared" ca="1" si="323"/>
        <v>0</v>
      </c>
      <c r="AL168" s="53">
        <f t="shared" ca="1" si="323"/>
        <v>0</v>
      </c>
      <c r="AM168" s="53">
        <f t="shared" ca="1" si="323"/>
        <v>0</v>
      </c>
      <c r="AN168" s="53">
        <f t="shared" ca="1" si="323"/>
        <v>0</v>
      </c>
      <c r="AO168" s="53">
        <f t="shared" ca="1" si="323"/>
        <v>0</v>
      </c>
      <c r="AP168" s="45">
        <v>1</v>
      </c>
      <c r="AQ168" s="48" t="str">
        <f>'PLANTILLA V6'!$D171</f>
        <v>pza</v>
      </c>
    </row>
    <row r="169" spans="1:44" ht="15.75" customHeight="1" x14ac:dyDescent="0.45">
      <c r="A169" s="55" t="str">
        <f>'PLANTILLA V6'!A172</f>
        <v>In</v>
      </c>
      <c r="B169" s="55" t="str">
        <f>'PLANTILLA V6'!B172</f>
        <v>Juego de crayones (10 piezas)</v>
      </c>
      <c r="C169" s="49">
        <f>'PLANTILLA V6'!C172</f>
        <v>1</v>
      </c>
      <c r="D169" s="37"/>
      <c r="E169" s="42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189"/>
      <c r="X169" s="195"/>
      <c r="Y169" s="53">
        <f t="shared" ref="Y169:AO169" ca="1" si="324">IF(OR(Y$3="",ISNA(INDEX(INDIRECT(RIGHT(Y$2,LEN(Y$2)-4)&amp;"!$J:$J"),MATCH($B169,INDIRECT(RIGHT(Y$2,LEN(Y$2)-4)&amp;"!$B:$B"),0),1)), ISERR(INDEX(INDIRECT(RIGHT(Y$2,LEN(Y$2)-4)&amp;"!$J:$J"),MATCH($B169,INDIRECT(RIGHT(Y$2,LEN(Y$2)-4)&amp;"!$B:$B"),0),1))),0,INDEX(INDIRECT(RIGHT(Y$2,LEN(Y$2)-4)&amp;"!$J:$J"),MATCH($B169,INDIRECT(RIGHT(Y$2,LEN(Y$2)-4)&amp;"!$B:$B"),0),1))</f>
        <v>0</v>
      </c>
      <c r="Z169" s="53">
        <f t="shared" ca="1" si="324"/>
        <v>0</v>
      </c>
      <c r="AA169" s="53">
        <f t="shared" ca="1" si="324"/>
        <v>0</v>
      </c>
      <c r="AB169" s="53">
        <f t="shared" ca="1" si="324"/>
        <v>0</v>
      </c>
      <c r="AC169" s="53">
        <f t="shared" ca="1" si="324"/>
        <v>0</v>
      </c>
      <c r="AD169" s="53">
        <f t="shared" ca="1" si="324"/>
        <v>0</v>
      </c>
      <c r="AE169" s="53">
        <f t="shared" ca="1" si="324"/>
        <v>0</v>
      </c>
      <c r="AF169" s="53">
        <f t="shared" ca="1" si="324"/>
        <v>0</v>
      </c>
      <c r="AG169" s="53">
        <f t="shared" ca="1" si="324"/>
        <v>0</v>
      </c>
      <c r="AH169" s="53">
        <f t="shared" ca="1" si="324"/>
        <v>0</v>
      </c>
      <c r="AI169" s="53">
        <f t="shared" ca="1" si="324"/>
        <v>0</v>
      </c>
      <c r="AJ169" s="53">
        <f t="shared" ca="1" si="324"/>
        <v>0</v>
      </c>
      <c r="AK169" s="53">
        <f t="shared" ca="1" si="324"/>
        <v>0</v>
      </c>
      <c r="AL169" s="53">
        <f t="shared" ca="1" si="324"/>
        <v>0</v>
      </c>
      <c r="AM169" s="53">
        <f t="shared" ca="1" si="324"/>
        <v>0</v>
      </c>
      <c r="AN169" s="53">
        <f t="shared" ca="1" si="324"/>
        <v>0</v>
      </c>
      <c r="AO169" s="53">
        <f t="shared" ca="1" si="324"/>
        <v>0</v>
      </c>
      <c r="AP169" s="49">
        <v>1</v>
      </c>
      <c r="AQ169" s="44" t="str">
        <f>'PLANTILLA V6'!$D172</f>
        <v>pza</v>
      </c>
    </row>
    <row r="170" spans="1:44" ht="15.75" customHeight="1" x14ac:dyDescent="0.45">
      <c r="A170" s="52" t="str">
        <f>'PLANTILLA V6'!A173</f>
        <v>In</v>
      </c>
      <c r="B170" s="52" t="str">
        <f>'PLANTILLA V6'!B173</f>
        <v>Caja de plumones base agua punta gruesa (tipo aquacolor)</v>
      </c>
      <c r="C170" s="45">
        <f>'PLANTILLA V6'!C173</f>
        <v>1</v>
      </c>
      <c r="D170" s="37"/>
      <c r="E170" s="42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189"/>
      <c r="X170" s="195"/>
      <c r="Y170" s="53">
        <f t="shared" ref="Y170:AO170" ca="1" si="325">IF(OR(Y$3="",ISNA(INDEX(INDIRECT(RIGHT(Y$2,LEN(Y$2)-4)&amp;"!$J:$J"),MATCH($B170,INDIRECT(RIGHT(Y$2,LEN(Y$2)-4)&amp;"!$B:$B"),0),1)), ISERR(INDEX(INDIRECT(RIGHT(Y$2,LEN(Y$2)-4)&amp;"!$J:$J"),MATCH($B170,INDIRECT(RIGHT(Y$2,LEN(Y$2)-4)&amp;"!$B:$B"),0),1))),0,INDEX(INDIRECT(RIGHT(Y$2,LEN(Y$2)-4)&amp;"!$J:$J"),MATCH($B170,INDIRECT(RIGHT(Y$2,LEN(Y$2)-4)&amp;"!$B:$B"),0),1))</f>
        <v>0</v>
      </c>
      <c r="Z170" s="53">
        <f t="shared" ca="1" si="325"/>
        <v>0</v>
      </c>
      <c r="AA170" s="53">
        <f t="shared" ca="1" si="325"/>
        <v>0</v>
      </c>
      <c r="AB170" s="53">
        <f t="shared" ca="1" si="325"/>
        <v>0</v>
      </c>
      <c r="AC170" s="53">
        <f t="shared" ca="1" si="325"/>
        <v>0</v>
      </c>
      <c r="AD170" s="53">
        <f t="shared" ca="1" si="325"/>
        <v>0</v>
      </c>
      <c r="AE170" s="53">
        <f t="shared" ca="1" si="325"/>
        <v>0</v>
      </c>
      <c r="AF170" s="53">
        <f t="shared" ca="1" si="325"/>
        <v>0</v>
      </c>
      <c r="AG170" s="53">
        <f t="shared" ca="1" si="325"/>
        <v>0</v>
      </c>
      <c r="AH170" s="53">
        <f t="shared" ca="1" si="325"/>
        <v>0</v>
      </c>
      <c r="AI170" s="53">
        <f t="shared" ca="1" si="325"/>
        <v>0</v>
      </c>
      <c r="AJ170" s="53">
        <f t="shared" ca="1" si="325"/>
        <v>0</v>
      </c>
      <c r="AK170" s="53">
        <f t="shared" ca="1" si="325"/>
        <v>0</v>
      </c>
      <c r="AL170" s="53">
        <f t="shared" ca="1" si="325"/>
        <v>0</v>
      </c>
      <c r="AM170" s="53">
        <f t="shared" ca="1" si="325"/>
        <v>0</v>
      </c>
      <c r="AN170" s="53">
        <f t="shared" ca="1" si="325"/>
        <v>0</v>
      </c>
      <c r="AO170" s="53">
        <f t="shared" ca="1" si="325"/>
        <v>0</v>
      </c>
      <c r="AP170" s="45">
        <v>1</v>
      </c>
      <c r="AQ170" s="48" t="str">
        <f>'PLANTILLA V6'!$D173</f>
        <v>pza</v>
      </c>
    </row>
    <row r="171" spans="1:44" ht="15.75" customHeight="1" x14ac:dyDescent="0.45">
      <c r="A171" s="55">
        <f>'PLANTILLA V6'!A174</f>
        <v>0</v>
      </c>
      <c r="B171" s="55">
        <f>'PLANTILLA V6'!B174</f>
        <v>0</v>
      </c>
      <c r="C171" s="49"/>
      <c r="D171" s="37"/>
      <c r="E171" s="42"/>
      <c r="F171" s="46">
        <f t="shared" ref="F171:V171" ca="1" si="326">IF(OR(F$3="", ISNA(INDEX(INDIRECT(RIGHT(F$2,LEN(F$2)-4)&amp;"!$J:$J"),MATCH($B171,INDIRECT(RIGHT(F$2,LEN(F$2)-4)&amp;"!$B:$B"),0),1)),ISERR(INDEX(INDIRECT(RIGHT(F$2,LEN(F$2)-4)&amp;"!$J:$J"),MATCH($B171,INDIRECT(RIGHT(F$2,LEN(F$2)-4)&amp;"!$B:$B"),0),1))),0,INDEX(INDIRECT(RIGHT(F$2,LEN(F$2)-4)&amp;"!$J:$J"),MATCH($B171,INDIRECT(RIGHT(F$2,LEN(F$2)-4)&amp;"!$B:$B"),0),1))</f>
        <v>0</v>
      </c>
      <c r="G171" s="46">
        <f t="shared" ca="1" si="326"/>
        <v>0</v>
      </c>
      <c r="H171" s="46">
        <f t="shared" ca="1" si="326"/>
        <v>0</v>
      </c>
      <c r="I171" s="46">
        <f t="shared" ca="1" si="326"/>
        <v>23</v>
      </c>
      <c r="J171" s="46">
        <f t="shared" ca="1" si="326"/>
        <v>0</v>
      </c>
      <c r="K171" s="46">
        <f t="shared" ca="1" si="326"/>
        <v>14</v>
      </c>
      <c r="L171" s="46">
        <f t="shared" ca="1" si="326"/>
        <v>14</v>
      </c>
      <c r="M171" s="46">
        <f t="shared" ca="1" si="326"/>
        <v>23</v>
      </c>
      <c r="N171" s="46">
        <f t="shared" ca="1" si="326"/>
        <v>0</v>
      </c>
      <c r="O171" s="46">
        <f t="shared" ca="1" si="326"/>
        <v>23</v>
      </c>
      <c r="P171" s="46">
        <f t="shared" ca="1" si="326"/>
        <v>0</v>
      </c>
      <c r="Q171" s="46">
        <f t="shared" ca="1" si="326"/>
        <v>0</v>
      </c>
      <c r="R171" s="46">
        <f t="shared" ca="1" si="326"/>
        <v>0</v>
      </c>
      <c r="S171" s="46">
        <f t="shared" ca="1" si="326"/>
        <v>0</v>
      </c>
      <c r="T171" s="46">
        <f t="shared" ca="1" si="326"/>
        <v>0</v>
      </c>
      <c r="U171" s="46">
        <f t="shared" ca="1" si="326"/>
        <v>0</v>
      </c>
      <c r="V171" s="46">
        <f t="shared" ca="1" si="326"/>
        <v>0</v>
      </c>
      <c r="W171" s="187"/>
      <c r="X171" s="195"/>
      <c r="Y171" s="53">
        <f t="shared" ref="Y171:AO171" ca="1" si="327">IF(OR(Y$3="",ISNA(INDEX(INDIRECT(RIGHT(Y$2,LEN(Y$2)-4)&amp;"!$J:$J"),MATCH($B171,INDIRECT(RIGHT(Y$2,LEN(Y$2)-4)&amp;"!$B:$B"),0),1)), ISERR(INDEX(INDIRECT(RIGHT(Y$2,LEN(Y$2)-4)&amp;"!$J:$J"),MATCH($B171,INDIRECT(RIGHT(Y$2,LEN(Y$2)-4)&amp;"!$B:$B"),0),1))),0,INDEX(INDIRECT(RIGHT(Y$2,LEN(Y$2)-4)&amp;"!$J:$J"),MATCH($B171,INDIRECT(RIGHT(Y$2,LEN(Y$2)-4)&amp;"!$B:$B"),0),1))</f>
        <v>0</v>
      </c>
      <c r="Z171" s="53">
        <f t="shared" ca="1" si="327"/>
        <v>0</v>
      </c>
      <c r="AA171" s="53">
        <f t="shared" ca="1" si="327"/>
        <v>0</v>
      </c>
      <c r="AB171" s="53">
        <f t="shared" ca="1" si="327"/>
        <v>0</v>
      </c>
      <c r="AC171" s="53">
        <f t="shared" ca="1" si="327"/>
        <v>0</v>
      </c>
      <c r="AD171" s="53">
        <f t="shared" ca="1" si="327"/>
        <v>0</v>
      </c>
      <c r="AE171" s="53">
        <f t="shared" ca="1" si="327"/>
        <v>0</v>
      </c>
      <c r="AF171" s="53">
        <f t="shared" ca="1" si="327"/>
        <v>0</v>
      </c>
      <c r="AG171" s="53">
        <f t="shared" ca="1" si="327"/>
        <v>0</v>
      </c>
      <c r="AH171" s="53">
        <f t="shared" ca="1" si="327"/>
        <v>0</v>
      </c>
      <c r="AI171" s="53">
        <f t="shared" ca="1" si="327"/>
        <v>23</v>
      </c>
      <c r="AJ171" s="53">
        <f t="shared" ca="1" si="327"/>
        <v>0</v>
      </c>
      <c r="AK171" s="53">
        <f t="shared" ca="1" si="327"/>
        <v>0</v>
      </c>
      <c r="AL171" s="53">
        <f t="shared" ca="1" si="327"/>
        <v>0</v>
      </c>
      <c r="AM171" s="53">
        <f t="shared" ca="1" si="327"/>
        <v>0</v>
      </c>
      <c r="AN171" s="53">
        <f t="shared" ca="1" si="327"/>
        <v>0</v>
      </c>
      <c r="AO171" s="53">
        <f t="shared" ca="1" si="327"/>
        <v>0</v>
      </c>
      <c r="AP171" s="49"/>
      <c r="AQ171" s="44"/>
    </row>
    <row r="172" spans="1:44" ht="15.75" customHeight="1" x14ac:dyDescent="0.45">
      <c r="A172" s="51"/>
      <c r="B172" s="51"/>
      <c r="C172" s="45"/>
      <c r="D172" s="37"/>
      <c r="E172" s="42"/>
      <c r="F172" s="46">
        <f t="shared" ref="F172:V172" ca="1" si="328">SUM(F8:F157)</f>
        <v>0</v>
      </c>
      <c r="G172" s="46">
        <f t="shared" ca="1" si="328"/>
        <v>0</v>
      </c>
      <c r="H172" s="46">
        <f t="shared" ca="1" si="328"/>
        <v>0</v>
      </c>
      <c r="I172" s="46">
        <f t="shared" ca="1" si="328"/>
        <v>437</v>
      </c>
      <c r="J172" s="46">
        <f t="shared" ca="1" si="328"/>
        <v>0</v>
      </c>
      <c r="K172" s="46">
        <f t="shared" ca="1" si="328"/>
        <v>192.5</v>
      </c>
      <c r="L172" s="46">
        <f t="shared" ca="1" si="328"/>
        <v>199.5</v>
      </c>
      <c r="M172" s="46">
        <f t="shared" ca="1" si="328"/>
        <v>327.75</v>
      </c>
      <c r="N172" s="46">
        <f t="shared" ca="1" si="328"/>
        <v>0</v>
      </c>
      <c r="O172" s="46">
        <f t="shared" ca="1" si="328"/>
        <v>304.75</v>
      </c>
      <c r="P172" s="46">
        <f t="shared" ca="1" si="328"/>
        <v>0</v>
      </c>
      <c r="Q172" s="46">
        <f t="shared" ca="1" si="328"/>
        <v>0</v>
      </c>
      <c r="R172" s="46">
        <f t="shared" ca="1" si="328"/>
        <v>0</v>
      </c>
      <c r="S172" s="46">
        <f t="shared" ca="1" si="328"/>
        <v>0</v>
      </c>
      <c r="T172" s="46">
        <f t="shared" ca="1" si="328"/>
        <v>0</v>
      </c>
      <c r="U172" s="46">
        <f t="shared" ca="1" si="328"/>
        <v>0</v>
      </c>
      <c r="V172" s="46">
        <f t="shared" ca="1" si="328"/>
        <v>0</v>
      </c>
      <c r="W172" s="187"/>
      <c r="X172" s="195"/>
      <c r="Y172" s="46">
        <f t="shared" ref="Y172:AO172" ca="1" si="329">SUM(Y8:Y157)</f>
        <v>0</v>
      </c>
      <c r="Z172" s="46">
        <f t="shared" ca="1" si="329"/>
        <v>0</v>
      </c>
      <c r="AA172" s="46">
        <f t="shared" ca="1" si="329"/>
        <v>0</v>
      </c>
      <c r="AB172" s="46">
        <f t="shared" ca="1" si="329"/>
        <v>0</v>
      </c>
      <c r="AC172" s="46">
        <f t="shared" ca="1" si="329"/>
        <v>0</v>
      </c>
      <c r="AD172" s="46">
        <f t="shared" ca="1" si="329"/>
        <v>0</v>
      </c>
      <c r="AE172" s="46">
        <f t="shared" ca="1" si="329"/>
        <v>0</v>
      </c>
      <c r="AF172" s="46">
        <f t="shared" ca="1" si="329"/>
        <v>0</v>
      </c>
      <c r="AG172" s="46">
        <f t="shared" ca="1" si="329"/>
        <v>0</v>
      </c>
      <c r="AH172" s="46">
        <f t="shared" ca="1" si="329"/>
        <v>0</v>
      </c>
      <c r="AI172" s="46">
        <f t="shared" ca="1" si="329"/>
        <v>316.25</v>
      </c>
      <c r="AJ172" s="46">
        <f t="shared" ca="1" si="329"/>
        <v>0</v>
      </c>
      <c r="AK172" s="46">
        <f t="shared" ca="1" si="329"/>
        <v>0</v>
      </c>
      <c r="AL172" s="46">
        <f t="shared" ca="1" si="329"/>
        <v>0</v>
      </c>
      <c r="AM172" s="46">
        <f t="shared" ca="1" si="329"/>
        <v>0</v>
      </c>
      <c r="AN172" s="46">
        <f t="shared" ca="1" si="329"/>
        <v>0</v>
      </c>
      <c r="AO172" s="46">
        <f t="shared" ca="1" si="329"/>
        <v>0</v>
      </c>
      <c r="AP172" s="45"/>
      <c r="AQ172" s="48"/>
    </row>
    <row r="173" spans="1:44" ht="15.75" customHeight="1" x14ac:dyDescent="0.25">
      <c r="B173" s="192"/>
      <c r="C173" s="192"/>
      <c r="D173" s="192"/>
      <c r="E173" s="192"/>
      <c r="F173" s="192"/>
      <c r="G173" s="192"/>
      <c r="H173" s="192"/>
      <c r="I173" s="192"/>
      <c r="J173" s="192"/>
      <c r="K173" s="192"/>
      <c r="L173" s="192"/>
      <c r="M173" s="192"/>
      <c r="N173" s="192"/>
      <c r="O173" s="192"/>
      <c r="P173" s="192"/>
      <c r="Q173" s="192"/>
      <c r="R173" s="192"/>
      <c r="S173" s="192"/>
      <c r="T173" s="192"/>
      <c r="U173" s="192"/>
      <c r="V173" s="192"/>
      <c r="W173" s="192"/>
      <c r="X173" s="192"/>
      <c r="Y173" s="192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</row>
    <row r="174" spans="1:44" ht="15.75" customHeight="1" x14ac:dyDescent="0.25">
      <c r="B174" s="192"/>
      <c r="C174" s="192"/>
      <c r="D174" s="192"/>
      <c r="E174" s="192"/>
      <c r="F174" s="192"/>
      <c r="G174" s="192"/>
      <c r="H174" s="192"/>
      <c r="I174" s="192"/>
      <c r="J174" s="192"/>
      <c r="K174" s="192"/>
      <c r="L174" s="192"/>
      <c r="M174" s="192"/>
      <c r="N174" s="192"/>
      <c r="O174" s="192"/>
      <c r="P174" s="192"/>
      <c r="Q174" s="192"/>
      <c r="R174" s="192"/>
      <c r="S174" s="192"/>
      <c r="T174" s="192"/>
      <c r="U174" s="192"/>
      <c r="V174" s="192"/>
      <c r="W174" s="192"/>
      <c r="X174" s="192"/>
      <c r="Y174" s="192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</row>
    <row r="175" spans="1:44" ht="15.75" customHeight="1" x14ac:dyDescent="0.25">
      <c r="B175" s="192"/>
      <c r="C175" s="192"/>
      <c r="D175" s="192"/>
      <c r="E175" s="192"/>
      <c r="F175" s="192"/>
      <c r="G175" s="192"/>
      <c r="H175" s="192"/>
      <c r="I175" s="192"/>
      <c r="J175" s="192"/>
      <c r="K175" s="192"/>
      <c r="L175" s="192"/>
      <c r="M175" s="192"/>
      <c r="N175" s="192"/>
      <c r="O175" s="192"/>
      <c r="P175" s="192"/>
      <c r="Q175" s="192"/>
      <c r="R175" s="192"/>
      <c r="S175" s="192"/>
      <c r="T175" s="192"/>
      <c r="U175" s="192"/>
      <c r="V175" s="192"/>
      <c r="W175" s="192"/>
      <c r="X175" s="192"/>
      <c r="Y175" s="192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</row>
    <row r="176" spans="1:44" ht="15.75" customHeight="1" x14ac:dyDescent="0.25">
      <c r="B176" s="192"/>
      <c r="C176" s="192"/>
      <c r="D176" s="192"/>
      <c r="E176" s="192"/>
      <c r="F176" s="192"/>
      <c r="G176" s="192"/>
      <c r="H176" s="192"/>
      <c r="I176" s="192"/>
      <c r="J176" s="192"/>
      <c r="K176" s="192"/>
      <c r="L176" s="192"/>
      <c r="M176" s="192"/>
      <c r="N176" s="192"/>
      <c r="O176" s="192"/>
      <c r="P176" s="192"/>
      <c r="Q176" s="192"/>
      <c r="R176" s="192"/>
      <c r="S176" s="192"/>
      <c r="T176" s="192"/>
      <c r="U176" s="192"/>
      <c r="V176" s="192"/>
      <c r="W176" s="192"/>
      <c r="X176" s="192"/>
      <c r="Y176" s="192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</row>
    <row r="177" spans="2:44" ht="15.75" customHeight="1" x14ac:dyDescent="0.25">
      <c r="B177" s="192"/>
      <c r="C177" s="192"/>
      <c r="D177" s="192"/>
      <c r="E177" s="192"/>
      <c r="F177" s="192"/>
      <c r="G177" s="192"/>
      <c r="H177" s="192"/>
      <c r="I177" s="192"/>
      <c r="J177" s="192"/>
      <c r="K177" s="192"/>
      <c r="L177" s="192"/>
      <c r="M177" s="192"/>
      <c r="N177" s="192"/>
      <c r="O177" s="192"/>
      <c r="P177" s="192"/>
      <c r="Q177" s="192"/>
      <c r="R177" s="192"/>
      <c r="S177" s="192"/>
      <c r="T177" s="192"/>
      <c r="U177" s="192"/>
      <c r="V177" s="192"/>
      <c r="W177" s="192"/>
      <c r="X177" s="192"/>
      <c r="Y177" s="192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</row>
    <row r="178" spans="2:44" ht="15.75" customHeight="1" x14ac:dyDescent="0.25">
      <c r="B178" s="192"/>
      <c r="C178" s="192"/>
      <c r="D178" s="192"/>
      <c r="E178" s="192"/>
      <c r="F178" s="192"/>
      <c r="G178" s="192"/>
      <c r="H178" s="192"/>
      <c r="I178" s="192"/>
      <c r="J178" s="192"/>
      <c r="K178" s="192"/>
      <c r="L178" s="192"/>
      <c r="M178" s="192"/>
      <c r="N178" s="192"/>
      <c r="O178" s="192"/>
      <c r="P178" s="192"/>
      <c r="Q178" s="192"/>
      <c r="R178" s="192"/>
      <c r="S178" s="192"/>
      <c r="T178" s="192"/>
      <c r="U178" s="192"/>
      <c r="V178" s="192"/>
      <c r="W178" s="192"/>
      <c r="X178" s="192"/>
      <c r="Y178" s="192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</row>
    <row r="179" spans="2:44" ht="15.75" customHeight="1" x14ac:dyDescent="0.25">
      <c r="B179" s="192"/>
      <c r="C179" s="192"/>
      <c r="D179" s="192"/>
      <c r="E179" s="192"/>
      <c r="F179" s="192"/>
      <c r="G179" s="192"/>
      <c r="H179" s="192"/>
      <c r="I179" s="192"/>
      <c r="J179" s="192"/>
      <c r="K179" s="192"/>
      <c r="L179" s="192"/>
      <c r="M179" s="192"/>
      <c r="N179" s="192"/>
      <c r="O179" s="192"/>
      <c r="P179" s="192"/>
      <c r="Q179" s="192"/>
      <c r="R179" s="192"/>
      <c r="S179" s="192"/>
      <c r="T179" s="192"/>
      <c r="U179" s="192"/>
      <c r="V179" s="192"/>
      <c r="W179" s="192"/>
      <c r="X179" s="192"/>
      <c r="Y179" s="192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</row>
    <row r="180" spans="2:44" ht="15.75" customHeight="1" x14ac:dyDescent="0.25">
      <c r="B180" s="192"/>
      <c r="C180" s="192"/>
      <c r="D180" s="192"/>
      <c r="E180" s="192"/>
      <c r="F180" s="192"/>
      <c r="G180" s="192"/>
      <c r="H180" s="192"/>
      <c r="I180" s="192"/>
      <c r="J180" s="192"/>
      <c r="K180" s="192"/>
      <c r="L180" s="192"/>
      <c r="M180" s="192"/>
      <c r="N180" s="192"/>
      <c r="O180" s="192"/>
      <c r="P180" s="192"/>
      <c r="Q180" s="192"/>
      <c r="R180" s="192"/>
      <c r="S180" s="192"/>
      <c r="T180" s="192"/>
      <c r="U180" s="192"/>
      <c r="V180" s="192"/>
      <c r="W180" s="192"/>
      <c r="X180" s="192"/>
      <c r="Y180" s="192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</row>
    <row r="181" spans="2:44" ht="15.75" customHeight="1" x14ac:dyDescent="0.25">
      <c r="B181" s="192"/>
      <c r="C181" s="192"/>
      <c r="D181" s="192"/>
      <c r="E181" s="192"/>
      <c r="F181" s="192"/>
      <c r="G181" s="192"/>
      <c r="H181" s="192"/>
      <c r="I181" s="192"/>
      <c r="J181" s="192"/>
      <c r="K181" s="192"/>
      <c r="L181" s="192"/>
      <c r="M181" s="192"/>
      <c r="N181" s="192"/>
      <c r="O181" s="192"/>
      <c r="P181" s="192"/>
      <c r="Q181" s="192"/>
      <c r="R181" s="192"/>
      <c r="S181" s="192"/>
      <c r="T181" s="192"/>
      <c r="U181" s="192"/>
      <c r="V181" s="192"/>
      <c r="W181" s="192"/>
      <c r="X181" s="192"/>
      <c r="Y181" s="192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</row>
    <row r="182" spans="2:44" ht="15.75" customHeight="1" x14ac:dyDescent="0.25">
      <c r="B182" s="192"/>
      <c r="C182" s="192"/>
      <c r="D182" s="192"/>
      <c r="E182" s="192"/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</row>
    <row r="183" spans="2:44" ht="15.75" customHeight="1" x14ac:dyDescent="0.25">
      <c r="B183" s="192"/>
      <c r="C183" s="192"/>
      <c r="D183" s="192"/>
      <c r="E183" s="192"/>
      <c r="F183" s="192"/>
      <c r="G183" s="192"/>
      <c r="H183" s="192"/>
      <c r="I183" s="192"/>
      <c r="J183" s="192"/>
      <c r="K183" s="192"/>
      <c r="L183" s="192"/>
      <c r="M183" s="192"/>
      <c r="N183" s="192"/>
      <c r="O183" s="192"/>
      <c r="P183" s="192"/>
      <c r="Q183" s="192"/>
      <c r="R183" s="192"/>
      <c r="S183" s="192"/>
      <c r="T183" s="192"/>
      <c r="U183" s="192"/>
      <c r="V183" s="192"/>
      <c r="W183" s="192"/>
      <c r="X183" s="192"/>
      <c r="Y183" s="192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</row>
    <row r="184" spans="2:44" ht="15.75" customHeight="1" x14ac:dyDescent="0.25">
      <c r="B184" s="192"/>
      <c r="C184" s="192"/>
      <c r="D184" s="192"/>
      <c r="E184" s="192"/>
      <c r="F184" s="192"/>
      <c r="G184" s="192"/>
      <c r="H184" s="192"/>
      <c r="I184" s="192"/>
      <c r="J184" s="192"/>
      <c r="K184" s="192"/>
      <c r="L184" s="192"/>
      <c r="M184" s="192"/>
      <c r="N184" s="192"/>
      <c r="O184" s="192"/>
      <c r="P184" s="192"/>
      <c r="Q184" s="192"/>
      <c r="R184" s="192"/>
      <c r="S184" s="192"/>
      <c r="T184" s="192"/>
      <c r="U184" s="192"/>
      <c r="V184" s="192"/>
      <c r="W184" s="192"/>
      <c r="X184" s="192"/>
      <c r="Y184" s="192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</row>
    <row r="185" spans="2:44" ht="15.75" customHeight="1" x14ac:dyDescent="0.25">
      <c r="B185" s="192"/>
      <c r="C185" s="192"/>
      <c r="D185" s="192"/>
      <c r="E185" s="192"/>
      <c r="F185" s="192"/>
      <c r="G185" s="192"/>
      <c r="H185" s="192"/>
      <c r="I185" s="192"/>
      <c r="J185" s="192"/>
      <c r="K185" s="192"/>
      <c r="L185" s="192"/>
      <c r="M185" s="192"/>
      <c r="N185" s="192"/>
      <c r="O185" s="192"/>
      <c r="P185" s="192"/>
      <c r="Q185" s="192"/>
      <c r="R185" s="192"/>
      <c r="S185" s="192"/>
      <c r="T185" s="192"/>
      <c r="U185" s="192"/>
      <c r="V185" s="192"/>
      <c r="W185" s="192"/>
      <c r="X185" s="192"/>
      <c r="Y185" s="192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</row>
    <row r="186" spans="2:44" ht="15.75" customHeight="1" x14ac:dyDescent="0.25">
      <c r="B186" s="192"/>
      <c r="C186" s="192"/>
      <c r="D186" s="192"/>
      <c r="E186" s="192"/>
      <c r="F186" s="192"/>
      <c r="G186" s="192"/>
      <c r="H186" s="192"/>
      <c r="I186" s="192"/>
      <c r="J186" s="192"/>
      <c r="K186" s="192"/>
      <c r="L186" s="192"/>
      <c r="M186" s="192"/>
      <c r="N186" s="192"/>
      <c r="O186" s="192"/>
      <c r="P186" s="192"/>
      <c r="Q186" s="192"/>
      <c r="R186" s="192"/>
      <c r="S186" s="192"/>
      <c r="T186" s="192"/>
      <c r="U186" s="192"/>
      <c r="V186" s="192"/>
      <c r="W186" s="192"/>
      <c r="X186" s="192"/>
      <c r="Y186" s="192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</row>
    <row r="187" spans="2:44" ht="15.75" customHeight="1" x14ac:dyDescent="0.25">
      <c r="B187" s="192"/>
      <c r="C187" s="192"/>
      <c r="D187" s="192"/>
      <c r="E187" s="192"/>
      <c r="F187" s="192"/>
      <c r="G187" s="192"/>
      <c r="H187" s="192"/>
      <c r="I187" s="192"/>
      <c r="J187" s="192"/>
      <c r="K187" s="192"/>
      <c r="L187" s="192"/>
      <c r="M187" s="192"/>
      <c r="N187" s="192"/>
      <c r="O187" s="192"/>
      <c r="P187" s="192"/>
      <c r="Q187" s="192"/>
      <c r="R187" s="192"/>
      <c r="S187" s="192"/>
      <c r="T187" s="192"/>
      <c r="U187" s="192"/>
      <c r="V187" s="192"/>
      <c r="W187" s="192"/>
      <c r="X187" s="192"/>
      <c r="Y187" s="192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</row>
    <row r="188" spans="2:44" ht="15.75" customHeight="1" x14ac:dyDescent="0.25">
      <c r="B188" s="192"/>
      <c r="C188" s="192"/>
      <c r="D188" s="192"/>
      <c r="E188" s="192"/>
      <c r="F188" s="192"/>
      <c r="G188" s="192"/>
      <c r="H188" s="192"/>
      <c r="I188" s="192"/>
      <c r="J188" s="192"/>
      <c r="K188" s="192"/>
      <c r="L188" s="192"/>
      <c r="M188" s="192"/>
      <c r="N188" s="192"/>
      <c r="O188" s="192"/>
      <c r="P188" s="192"/>
      <c r="Q188" s="192"/>
      <c r="R188" s="192"/>
      <c r="S188" s="192"/>
      <c r="T188" s="192"/>
      <c r="U188" s="192"/>
      <c r="V188" s="192"/>
      <c r="W188" s="192"/>
      <c r="X188" s="192"/>
      <c r="Y188" s="192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</row>
    <row r="189" spans="2:44" ht="15.75" customHeight="1" x14ac:dyDescent="0.25">
      <c r="B189" s="192"/>
      <c r="C189" s="192"/>
      <c r="D189" s="192"/>
      <c r="E189" s="192"/>
      <c r="F189" s="192"/>
      <c r="G189" s="192"/>
      <c r="H189" s="192"/>
      <c r="I189" s="192"/>
      <c r="J189" s="192"/>
      <c r="K189" s="192"/>
      <c r="L189" s="192"/>
      <c r="M189" s="192"/>
      <c r="N189" s="192"/>
      <c r="O189" s="192"/>
      <c r="P189" s="192"/>
      <c r="Q189" s="192"/>
      <c r="R189" s="192"/>
      <c r="S189" s="192"/>
      <c r="T189" s="192"/>
      <c r="U189" s="192"/>
      <c r="V189" s="192"/>
      <c r="W189" s="192"/>
      <c r="X189" s="192"/>
      <c r="Y189" s="192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</row>
    <row r="190" spans="2:44" ht="15.75" customHeight="1" x14ac:dyDescent="0.25">
      <c r="B190" s="192"/>
      <c r="C190" s="192"/>
      <c r="D190" s="192"/>
      <c r="E190" s="192"/>
      <c r="F190" s="192"/>
      <c r="G190" s="192"/>
      <c r="H190" s="192"/>
      <c r="I190" s="192"/>
      <c r="J190" s="192"/>
      <c r="K190" s="192"/>
      <c r="L190" s="192"/>
      <c r="M190" s="192"/>
      <c r="N190" s="192"/>
      <c r="O190" s="192"/>
      <c r="P190" s="192"/>
      <c r="Q190" s="192"/>
      <c r="R190" s="192"/>
      <c r="S190" s="192"/>
      <c r="T190" s="192"/>
      <c r="U190" s="192"/>
      <c r="V190" s="192"/>
      <c r="W190" s="192"/>
      <c r="X190" s="192"/>
      <c r="Y190" s="192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</row>
    <row r="191" spans="2:44" ht="15.75" customHeight="1" x14ac:dyDescent="0.25">
      <c r="B191" s="192"/>
      <c r="C191" s="192"/>
      <c r="D191" s="192"/>
      <c r="E191" s="192"/>
      <c r="F191" s="192"/>
      <c r="G191" s="192"/>
      <c r="H191" s="192"/>
      <c r="I191" s="192"/>
      <c r="J191" s="192"/>
      <c r="K191" s="192"/>
      <c r="L191" s="192"/>
      <c r="M191" s="192"/>
      <c r="N191" s="192"/>
      <c r="O191" s="192"/>
      <c r="P191" s="192"/>
      <c r="Q191" s="192"/>
      <c r="R191" s="192"/>
      <c r="S191" s="192"/>
      <c r="T191" s="192"/>
      <c r="U191" s="192"/>
      <c r="V191" s="192"/>
      <c r="W191" s="192"/>
      <c r="X191" s="192"/>
      <c r="Y191" s="192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</row>
    <row r="192" spans="2:44" ht="15.75" customHeight="1" x14ac:dyDescent="0.25">
      <c r="B192" s="192"/>
      <c r="C192" s="192"/>
      <c r="D192" s="192"/>
      <c r="E192" s="192"/>
      <c r="F192" s="192"/>
      <c r="G192" s="192"/>
      <c r="H192" s="192"/>
      <c r="I192" s="192"/>
      <c r="J192" s="192"/>
      <c r="K192" s="192"/>
      <c r="L192" s="192"/>
      <c r="M192" s="192"/>
      <c r="N192" s="192"/>
      <c r="O192" s="192"/>
      <c r="P192" s="192"/>
      <c r="Q192" s="192"/>
      <c r="R192" s="192"/>
      <c r="S192" s="192"/>
      <c r="T192" s="192"/>
      <c r="U192" s="192"/>
      <c r="V192" s="192"/>
      <c r="W192" s="192"/>
      <c r="X192" s="192"/>
      <c r="Y192" s="192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</row>
    <row r="193" spans="2:44" ht="15.75" customHeight="1" x14ac:dyDescent="0.25">
      <c r="B193" s="192"/>
      <c r="C193" s="192"/>
      <c r="D193" s="192"/>
      <c r="E193" s="192"/>
      <c r="F193" s="192"/>
      <c r="G193" s="192"/>
      <c r="H193" s="192"/>
      <c r="I193" s="192"/>
      <c r="J193" s="192"/>
      <c r="K193" s="192"/>
      <c r="L193" s="192"/>
      <c r="M193" s="192"/>
      <c r="N193" s="192"/>
      <c r="O193" s="192"/>
      <c r="P193" s="192"/>
      <c r="Q193" s="192"/>
      <c r="R193" s="192"/>
      <c r="S193" s="192"/>
      <c r="T193" s="192"/>
      <c r="U193" s="192"/>
      <c r="V193" s="192"/>
      <c r="W193" s="192"/>
      <c r="X193" s="192"/>
      <c r="Y193" s="192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</row>
    <row r="194" spans="2:44" ht="15.75" customHeight="1" x14ac:dyDescent="0.25">
      <c r="B194" s="192"/>
      <c r="C194" s="192"/>
      <c r="D194" s="192"/>
      <c r="E194" s="192"/>
      <c r="F194" s="192"/>
      <c r="G194" s="192"/>
      <c r="H194" s="192"/>
      <c r="I194" s="192"/>
      <c r="J194" s="192"/>
      <c r="K194" s="192"/>
      <c r="L194" s="192"/>
      <c r="M194" s="192"/>
      <c r="N194" s="192"/>
      <c r="O194" s="192"/>
      <c r="P194" s="192"/>
      <c r="Q194" s="192"/>
      <c r="R194" s="192"/>
      <c r="S194" s="192"/>
      <c r="T194" s="192"/>
      <c r="U194" s="192"/>
      <c r="V194" s="192"/>
      <c r="W194" s="192"/>
      <c r="X194" s="192"/>
      <c r="Y194" s="192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</row>
    <row r="195" spans="2:44" ht="15.75" customHeight="1" x14ac:dyDescent="0.25">
      <c r="B195" s="192"/>
      <c r="C195" s="192"/>
      <c r="D195" s="192"/>
      <c r="E195" s="192"/>
      <c r="F195" s="192"/>
      <c r="G195" s="192"/>
      <c r="H195" s="192"/>
      <c r="I195" s="192"/>
      <c r="J195" s="192"/>
      <c r="K195" s="192"/>
      <c r="L195" s="192"/>
      <c r="M195" s="192"/>
      <c r="N195" s="192"/>
      <c r="O195" s="192"/>
      <c r="P195" s="192"/>
      <c r="Q195" s="192"/>
      <c r="R195" s="192"/>
      <c r="S195" s="192"/>
      <c r="T195" s="192"/>
      <c r="U195" s="192"/>
      <c r="V195" s="192"/>
      <c r="W195" s="192"/>
      <c r="X195" s="192"/>
      <c r="Y195" s="192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</row>
    <row r="196" spans="2:44" ht="15.75" customHeight="1" x14ac:dyDescent="0.25">
      <c r="B196" s="192"/>
      <c r="C196" s="192"/>
      <c r="D196" s="192"/>
      <c r="E196" s="192"/>
      <c r="F196" s="192"/>
      <c r="G196" s="192"/>
      <c r="H196" s="192"/>
      <c r="I196" s="192"/>
      <c r="J196" s="192"/>
      <c r="K196" s="192"/>
      <c r="L196" s="192"/>
      <c r="M196" s="192"/>
      <c r="N196" s="192"/>
      <c r="O196" s="192"/>
      <c r="P196" s="192"/>
      <c r="Q196" s="192"/>
      <c r="R196" s="192"/>
      <c r="S196" s="192"/>
      <c r="T196" s="192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</row>
    <row r="197" spans="2:44" ht="15.75" customHeight="1" x14ac:dyDescent="0.25">
      <c r="B197" s="192"/>
      <c r="C197" s="192"/>
      <c r="D197" s="192"/>
      <c r="E197" s="192"/>
      <c r="F197" s="192"/>
      <c r="G197" s="192"/>
      <c r="H197" s="192"/>
      <c r="I197" s="192"/>
      <c r="J197" s="192"/>
      <c r="K197" s="192"/>
      <c r="L197" s="192"/>
      <c r="M197" s="192"/>
      <c r="N197" s="192"/>
      <c r="O197" s="192"/>
      <c r="P197" s="192"/>
      <c r="Q197" s="192"/>
      <c r="R197" s="192"/>
      <c r="S197" s="192"/>
      <c r="T197" s="192"/>
      <c r="U197" s="192"/>
      <c r="V197" s="192"/>
      <c r="W197" s="192"/>
      <c r="X197" s="192"/>
      <c r="Y197" s="192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</row>
    <row r="198" spans="2:44" ht="15.75" customHeight="1" x14ac:dyDescent="0.25">
      <c r="B198" s="192"/>
      <c r="C198" s="192"/>
      <c r="D198" s="192"/>
      <c r="E198" s="192"/>
      <c r="F198" s="192"/>
      <c r="G198" s="192"/>
      <c r="H198" s="192"/>
      <c r="I198" s="192"/>
      <c r="J198" s="192"/>
      <c r="K198" s="192"/>
      <c r="L198" s="192"/>
      <c r="M198" s="192"/>
      <c r="N198" s="192"/>
      <c r="O198" s="192"/>
      <c r="P198" s="192"/>
      <c r="Q198" s="192"/>
      <c r="R198" s="192"/>
      <c r="S198" s="192"/>
      <c r="T198" s="192"/>
      <c r="U198" s="192"/>
      <c r="V198" s="192"/>
      <c r="W198" s="192"/>
      <c r="X198" s="192"/>
      <c r="Y198" s="192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</row>
    <row r="199" spans="2:44" ht="15.75" customHeight="1" x14ac:dyDescent="0.25">
      <c r="B199" s="192"/>
      <c r="C199" s="192"/>
      <c r="D199" s="192"/>
      <c r="E199" s="192"/>
      <c r="F199" s="192"/>
      <c r="G199" s="192"/>
      <c r="H199" s="192"/>
      <c r="I199" s="192"/>
      <c r="J199" s="192"/>
      <c r="K199" s="192"/>
      <c r="L199" s="192"/>
      <c r="M199" s="192"/>
      <c r="N199" s="192"/>
      <c r="O199" s="192"/>
      <c r="P199" s="192"/>
      <c r="Q199" s="192"/>
      <c r="R199" s="192"/>
      <c r="S199" s="192"/>
      <c r="T199" s="192"/>
      <c r="U199" s="192"/>
      <c r="V199" s="192"/>
      <c r="W199" s="192"/>
      <c r="X199" s="192"/>
      <c r="Y199" s="192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</row>
    <row r="200" spans="2:44" ht="15.75" customHeight="1" x14ac:dyDescent="0.25">
      <c r="B200" s="192"/>
      <c r="C200" s="192"/>
      <c r="D200" s="192"/>
      <c r="E200" s="192"/>
      <c r="F200" s="192"/>
      <c r="G200" s="192"/>
      <c r="H200" s="192"/>
      <c r="I200" s="192"/>
      <c r="J200" s="192"/>
      <c r="K200" s="192"/>
      <c r="L200" s="192"/>
      <c r="M200" s="192"/>
      <c r="N200" s="192"/>
      <c r="O200" s="192"/>
      <c r="P200" s="192"/>
      <c r="Q200" s="192"/>
      <c r="R200" s="192"/>
      <c r="S200" s="192"/>
      <c r="T200" s="192"/>
      <c r="U200" s="192"/>
      <c r="V200" s="192"/>
      <c r="W200" s="192"/>
      <c r="X200" s="192"/>
      <c r="Y200" s="192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</row>
    <row r="201" spans="2:44" ht="15.75" customHeight="1" x14ac:dyDescent="0.25">
      <c r="B201" s="192"/>
      <c r="C201" s="192"/>
      <c r="D201" s="192"/>
      <c r="E201" s="192"/>
      <c r="F201" s="192"/>
      <c r="G201" s="192"/>
      <c r="H201" s="192"/>
      <c r="I201" s="192"/>
      <c r="J201" s="192"/>
      <c r="K201" s="192"/>
      <c r="L201" s="192"/>
      <c r="M201" s="192"/>
      <c r="N201" s="192"/>
      <c r="O201" s="192"/>
      <c r="P201" s="192"/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</row>
    <row r="202" spans="2:44" ht="15.75" customHeight="1" x14ac:dyDescent="0.25">
      <c r="B202" s="192"/>
      <c r="C202" s="192"/>
      <c r="D202" s="192"/>
      <c r="E202" s="192"/>
      <c r="F202" s="192"/>
      <c r="G202" s="192"/>
      <c r="H202" s="192"/>
      <c r="I202" s="192"/>
      <c r="J202" s="192"/>
      <c r="K202" s="192"/>
      <c r="L202" s="192"/>
      <c r="M202" s="192"/>
      <c r="N202" s="192"/>
      <c r="O202" s="192"/>
      <c r="P202" s="192"/>
      <c r="Q202" s="192"/>
      <c r="R202" s="192"/>
      <c r="S202" s="192"/>
      <c r="T202" s="192"/>
      <c r="U202" s="192"/>
      <c r="V202" s="192"/>
      <c r="W202" s="192"/>
      <c r="X202" s="192"/>
      <c r="Y202" s="192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</row>
    <row r="203" spans="2:44" ht="15.75" customHeight="1" x14ac:dyDescent="0.25">
      <c r="B203" s="192"/>
      <c r="C203" s="192"/>
      <c r="D203" s="192"/>
      <c r="E203" s="192"/>
      <c r="F203" s="192"/>
      <c r="G203" s="192"/>
      <c r="H203" s="192"/>
      <c r="I203" s="192"/>
      <c r="J203" s="192"/>
      <c r="K203" s="192"/>
      <c r="L203" s="192"/>
      <c r="M203" s="192"/>
      <c r="N203" s="192"/>
      <c r="O203" s="192"/>
      <c r="P203" s="192"/>
      <c r="Q203" s="192"/>
      <c r="R203" s="192"/>
      <c r="S203" s="192"/>
      <c r="T203" s="192"/>
      <c r="U203" s="192"/>
      <c r="V203" s="192"/>
      <c r="W203" s="192"/>
      <c r="X203" s="192"/>
      <c r="Y203" s="192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</row>
    <row r="204" spans="2:44" ht="15.75" customHeight="1" x14ac:dyDescent="0.25">
      <c r="B204" s="192"/>
      <c r="C204" s="192"/>
      <c r="D204" s="192"/>
      <c r="E204" s="192"/>
      <c r="F204" s="192"/>
      <c r="G204" s="192"/>
      <c r="H204" s="192"/>
      <c r="I204" s="192"/>
      <c r="J204" s="192"/>
      <c r="K204" s="192"/>
      <c r="L204" s="192"/>
      <c r="M204" s="192"/>
      <c r="N204" s="192"/>
      <c r="O204" s="192"/>
      <c r="P204" s="192"/>
      <c r="Q204" s="192"/>
      <c r="R204" s="192"/>
      <c r="S204" s="192"/>
      <c r="T204" s="192"/>
      <c r="U204" s="192"/>
      <c r="V204" s="192"/>
      <c r="W204" s="192"/>
      <c r="X204" s="192"/>
      <c r="Y204" s="192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</row>
    <row r="205" spans="2:44" ht="15.75" customHeight="1" x14ac:dyDescent="0.25">
      <c r="B205" s="192"/>
      <c r="C205" s="192"/>
      <c r="D205" s="192"/>
      <c r="E205" s="192"/>
      <c r="F205" s="192"/>
      <c r="G205" s="192"/>
      <c r="H205" s="192"/>
      <c r="I205" s="192"/>
      <c r="J205" s="192"/>
      <c r="K205" s="192"/>
      <c r="L205" s="192"/>
      <c r="M205" s="192"/>
      <c r="N205" s="192"/>
      <c r="O205" s="192"/>
      <c r="P205" s="192"/>
      <c r="Q205" s="192"/>
      <c r="R205" s="192"/>
      <c r="S205" s="192"/>
      <c r="T205" s="192"/>
      <c r="U205" s="192"/>
      <c r="V205" s="192"/>
      <c r="W205" s="192"/>
      <c r="X205" s="192"/>
      <c r="Y205" s="192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</row>
    <row r="206" spans="2:44" ht="15.75" customHeight="1" x14ac:dyDescent="0.25">
      <c r="B206" s="192"/>
      <c r="C206" s="192"/>
      <c r="D206" s="192"/>
      <c r="E206" s="192"/>
      <c r="F206" s="192"/>
      <c r="G206" s="192"/>
      <c r="H206" s="192"/>
      <c r="I206" s="192"/>
      <c r="J206" s="192"/>
      <c r="K206" s="192"/>
      <c r="L206" s="192"/>
      <c r="M206" s="192"/>
      <c r="N206" s="192"/>
      <c r="O206" s="192"/>
      <c r="P206" s="192"/>
      <c r="Q206" s="192"/>
      <c r="R206" s="192"/>
      <c r="S206" s="192"/>
      <c r="T206" s="192"/>
      <c r="U206" s="192"/>
      <c r="V206" s="192"/>
      <c r="W206" s="192"/>
      <c r="X206" s="192"/>
      <c r="Y206" s="192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</row>
    <row r="207" spans="2:44" ht="15.75" customHeight="1" x14ac:dyDescent="0.25">
      <c r="B207" s="192"/>
      <c r="C207" s="192"/>
      <c r="D207" s="192"/>
      <c r="E207" s="192"/>
      <c r="F207" s="192"/>
      <c r="G207" s="192"/>
      <c r="H207" s="192"/>
      <c r="I207" s="192"/>
      <c r="J207" s="192"/>
      <c r="K207" s="192"/>
      <c r="L207" s="192"/>
      <c r="M207" s="192"/>
      <c r="N207" s="192"/>
      <c r="O207" s="192"/>
      <c r="P207" s="192"/>
      <c r="Q207" s="192"/>
      <c r="R207" s="192"/>
      <c r="S207" s="192"/>
      <c r="T207" s="192"/>
      <c r="U207" s="192"/>
      <c r="V207" s="192"/>
      <c r="W207" s="192"/>
      <c r="X207" s="192"/>
      <c r="Y207" s="192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</row>
    <row r="208" spans="2:44" ht="15.75" customHeight="1" x14ac:dyDescent="0.25">
      <c r="B208" s="192"/>
      <c r="C208" s="192"/>
      <c r="D208" s="192"/>
      <c r="E208" s="192"/>
      <c r="F208" s="192"/>
      <c r="G208" s="192"/>
      <c r="H208" s="192"/>
      <c r="I208" s="192"/>
      <c r="J208" s="192"/>
      <c r="K208" s="192"/>
      <c r="L208" s="192"/>
      <c r="M208" s="192"/>
      <c r="N208" s="192"/>
      <c r="O208" s="192"/>
      <c r="P208" s="192"/>
      <c r="Q208" s="192"/>
      <c r="R208" s="192"/>
      <c r="S208" s="192"/>
      <c r="T208" s="192"/>
      <c r="U208" s="192"/>
      <c r="V208" s="192"/>
      <c r="W208" s="192"/>
      <c r="X208" s="192"/>
      <c r="Y208" s="192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</row>
    <row r="209" spans="2:44" ht="15.75" customHeight="1" x14ac:dyDescent="0.25">
      <c r="B209" s="192"/>
      <c r="C209" s="192"/>
      <c r="D209" s="192"/>
      <c r="E209" s="192"/>
      <c r="F209" s="192"/>
      <c r="G209" s="192"/>
      <c r="H209" s="192"/>
      <c r="I209" s="192"/>
      <c r="J209" s="192"/>
      <c r="K209" s="192"/>
      <c r="L209" s="192"/>
      <c r="M209" s="192"/>
      <c r="N209" s="192"/>
      <c r="O209" s="192"/>
      <c r="P209" s="192"/>
      <c r="Q209" s="192"/>
      <c r="R209" s="192"/>
      <c r="S209" s="192"/>
      <c r="T209" s="192"/>
      <c r="U209" s="192"/>
      <c r="V209" s="192"/>
      <c r="W209" s="192"/>
      <c r="X209" s="192"/>
      <c r="Y209" s="192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</row>
    <row r="210" spans="2:44" ht="15.75" customHeight="1" x14ac:dyDescent="0.25">
      <c r="B210" s="192"/>
      <c r="C210" s="192"/>
      <c r="D210" s="192"/>
      <c r="E210" s="192"/>
      <c r="F210" s="192"/>
      <c r="G210" s="192"/>
      <c r="H210" s="192"/>
      <c r="I210" s="192"/>
      <c r="J210" s="192"/>
      <c r="K210" s="192"/>
      <c r="L210" s="192"/>
      <c r="M210" s="192"/>
      <c r="N210" s="192"/>
      <c r="O210" s="192"/>
      <c r="P210" s="192"/>
      <c r="Q210" s="192"/>
      <c r="R210" s="192"/>
      <c r="S210" s="192"/>
      <c r="T210" s="192"/>
      <c r="U210" s="192"/>
      <c r="V210" s="192"/>
      <c r="W210" s="192"/>
      <c r="X210" s="192"/>
      <c r="Y210" s="192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</row>
    <row r="211" spans="2:44" ht="15.75" customHeight="1" x14ac:dyDescent="0.25">
      <c r="B211" s="192"/>
      <c r="C211" s="192"/>
      <c r="D211" s="192"/>
      <c r="E211" s="192"/>
      <c r="F211" s="192"/>
      <c r="G211" s="192"/>
      <c r="H211" s="192"/>
      <c r="I211" s="192"/>
      <c r="J211" s="192"/>
      <c r="K211" s="192"/>
      <c r="L211" s="192"/>
      <c r="M211" s="192"/>
      <c r="N211" s="192"/>
      <c r="O211" s="192"/>
      <c r="P211" s="192"/>
      <c r="Q211" s="192"/>
      <c r="R211" s="192"/>
      <c r="S211" s="192"/>
      <c r="T211" s="192"/>
      <c r="U211" s="192"/>
      <c r="V211" s="192"/>
      <c r="W211" s="192"/>
      <c r="X211" s="192"/>
      <c r="Y211" s="192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</row>
    <row r="212" spans="2:44" ht="15.75" customHeight="1" x14ac:dyDescent="0.25">
      <c r="B212" s="192"/>
      <c r="C212" s="192"/>
      <c r="D212" s="192"/>
      <c r="E212" s="192"/>
      <c r="F212" s="192"/>
      <c r="G212" s="192"/>
      <c r="H212" s="192"/>
      <c r="I212" s="192"/>
      <c r="J212" s="192"/>
      <c r="K212" s="192"/>
      <c r="L212" s="192"/>
      <c r="M212" s="192"/>
      <c r="N212" s="192"/>
      <c r="O212" s="192"/>
      <c r="P212" s="192"/>
      <c r="Q212" s="192"/>
      <c r="R212" s="192"/>
      <c r="S212" s="192"/>
      <c r="T212" s="192"/>
      <c r="U212" s="192"/>
      <c r="V212" s="192"/>
      <c r="W212" s="192"/>
      <c r="X212" s="192"/>
      <c r="Y212" s="192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</row>
    <row r="213" spans="2:44" ht="15.75" customHeight="1" x14ac:dyDescent="0.25">
      <c r="B213" s="192"/>
      <c r="C213" s="192"/>
      <c r="D213" s="192"/>
      <c r="E213" s="192"/>
      <c r="F213" s="192"/>
      <c r="G213" s="192"/>
      <c r="H213" s="192"/>
      <c r="I213" s="192"/>
      <c r="J213" s="192"/>
      <c r="K213" s="192"/>
      <c r="L213" s="192"/>
      <c r="M213" s="192"/>
      <c r="N213" s="192"/>
      <c r="O213" s="192"/>
      <c r="P213" s="192"/>
      <c r="Q213" s="192"/>
      <c r="R213" s="192"/>
      <c r="S213" s="192"/>
      <c r="T213" s="192"/>
      <c r="U213" s="192"/>
      <c r="V213" s="192"/>
      <c r="W213" s="192"/>
      <c r="X213" s="192"/>
      <c r="Y213" s="192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</row>
    <row r="214" spans="2:44" ht="15.75" customHeight="1" x14ac:dyDescent="0.25"/>
    <row r="215" spans="2:44" ht="15.75" customHeight="1" x14ac:dyDescent="0.25"/>
    <row r="216" spans="2:44" ht="15.75" customHeight="1" x14ac:dyDescent="0.25"/>
    <row r="217" spans="2:44" ht="15.75" customHeight="1" x14ac:dyDescent="0.25"/>
    <row r="218" spans="2:44" ht="15.75" customHeight="1" x14ac:dyDescent="0.25"/>
    <row r="219" spans="2:44" ht="15.75" customHeight="1" x14ac:dyDescent="0.25"/>
    <row r="220" spans="2:44" ht="15.75" customHeight="1" x14ac:dyDescent="0.25"/>
    <row r="221" spans="2:44" ht="15.75" customHeight="1" x14ac:dyDescent="0.25"/>
    <row r="222" spans="2:44" ht="15.75" customHeight="1" x14ac:dyDescent="0.25"/>
    <row r="223" spans="2:44" ht="15.75" customHeight="1" x14ac:dyDescent="0.25"/>
    <row r="224" spans="2:4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P1:AP172" xr:uid="{00000000-0009-0000-0000-000002000000}"/>
  <mergeCells count="9">
    <mergeCell ref="A158:B158"/>
    <mergeCell ref="AP158:AQ158"/>
    <mergeCell ref="A4:B4"/>
    <mergeCell ref="A7:B7"/>
    <mergeCell ref="A25:B25"/>
    <mergeCell ref="A36:B36"/>
    <mergeCell ref="A68:B68"/>
    <mergeCell ref="A75:B75"/>
    <mergeCell ref="A126:B126"/>
  </mergeCells>
  <conditionalFormatting sqref="F8:V156 F158:V171">
    <cfRule type="cellIs" dxfId="8" priority="1" operator="equal">
      <formula>0</formula>
    </cfRule>
    <cfRule type="cellIs" dxfId="7" priority="2" operator="notEqual">
      <formula>0</formula>
    </cfRule>
  </conditionalFormatting>
  <conditionalFormatting sqref="Y8:AO156 Y158:AO171">
    <cfRule type="cellIs" dxfId="6" priority="3" operator="equal">
      <formula>0</formula>
    </cfRule>
    <cfRule type="cellIs" dxfId="5" priority="4" operator="notEqual">
      <formula>0</formula>
    </cfRule>
  </conditionalFormatting>
  <pageMargins left="0.7" right="0.7" top="0.75" bottom="0.75" header="0" footer="0"/>
  <pageSetup orientation="landscape"/>
  <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1000"/>
  <sheetViews>
    <sheetView workbookViewId="0">
      <pane xSplit="2" ySplit="7" topLeftCell="H13" activePane="bottomRight" state="frozen"/>
      <selection pane="topRight" activeCell="C1" sqref="C1"/>
      <selection pane="bottomLeft" activeCell="A8" sqref="A8"/>
      <selection pane="bottomRight" activeCell="L17" sqref="L17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12.26953125" customWidth="1"/>
    <col min="9" max="9" width="7.90625" customWidth="1"/>
    <col min="10" max="10" width="15.26953125" customWidth="1"/>
    <col min="11" max="11" width="12" customWidth="1"/>
  </cols>
  <sheetData>
    <row r="1" spans="1:26" ht="21.75" customHeight="1" x14ac:dyDescent="0.45">
      <c r="A1" s="159"/>
      <c r="B1" s="70"/>
      <c r="C1" s="71" t="s">
        <v>115</v>
      </c>
      <c r="D1" s="71" t="s">
        <v>40</v>
      </c>
      <c r="E1" s="72"/>
      <c r="F1" s="160" t="s">
        <v>116</v>
      </c>
      <c r="G1" s="161"/>
      <c r="H1" s="161"/>
      <c r="I1" s="154"/>
      <c r="J1" s="73">
        <f>'1.ESTUDIANTES'!C22</f>
        <v>14</v>
      </c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21.75" customHeight="1" x14ac:dyDescent="0.45">
      <c r="A2" s="141"/>
      <c r="B2" s="70"/>
      <c r="C2" s="71" t="s">
        <v>117</v>
      </c>
      <c r="D2" s="71" t="s">
        <v>68</v>
      </c>
      <c r="E2" s="72"/>
      <c r="F2" s="72"/>
      <c r="G2" s="75"/>
      <c r="H2" s="75"/>
      <c r="I2" s="75"/>
      <c r="J2" s="76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36" customHeight="1" x14ac:dyDescent="0.45">
      <c r="A3" s="77"/>
      <c r="B3" s="77"/>
      <c r="C3" s="78" t="s">
        <v>118</v>
      </c>
      <c r="D3" s="78" t="s">
        <v>119</v>
      </c>
      <c r="E3" s="72"/>
      <c r="F3" s="72"/>
      <c r="G3" s="79"/>
      <c r="H3" s="79"/>
      <c r="I3" s="79"/>
      <c r="J3" s="80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5.75" customHeight="1" x14ac:dyDescent="0.45">
      <c r="A4" s="74"/>
      <c r="B4" s="74"/>
      <c r="C4" s="72"/>
      <c r="D4" s="72"/>
      <c r="E4" s="72"/>
      <c r="F4" s="72"/>
      <c r="G4" s="75"/>
      <c r="H4" s="75"/>
      <c r="I4" s="75"/>
      <c r="J4" s="76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44.25" customHeight="1" x14ac:dyDescent="0.45">
      <c r="A5" s="74"/>
      <c r="B5" s="74"/>
      <c r="C5" s="81" t="s">
        <v>120</v>
      </c>
      <c r="D5" s="81" t="s">
        <v>121</v>
      </c>
      <c r="E5" s="82" t="s">
        <v>122</v>
      </c>
      <c r="F5" s="162" t="s">
        <v>123</v>
      </c>
      <c r="G5" s="141"/>
      <c r="H5" s="141"/>
      <c r="I5" s="141"/>
      <c r="J5" s="83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41.25" customHeight="1" x14ac:dyDescent="0.45">
      <c r="A6" s="84"/>
      <c r="B6" s="85" t="s">
        <v>124</v>
      </c>
      <c r="C6" s="86"/>
      <c r="D6" s="86"/>
      <c r="E6" s="37"/>
      <c r="F6" s="87" t="s">
        <v>125</v>
      </c>
      <c r="G6" s="6" t="s">
        <v>126</v>
      </c>
      <c r="H6" s="87" t="s">
        <v>127</v>
      </c>
      <c r="I6" s="6" t="s">
        <v>128</v>
      </c>
      <c r="J6" s="88" t="s">
        <v>129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21.75" customHeight="1" x14ac:dyDescent="0.45">
      <c r="A7" s="86"/>
      <c r="B7" s="86"/>
      <c r="C7" s="86"/>
      <c r="D7" s="86"/>
      <c r="E7" s="84"/>
      <c r="F7" s="89">
        <f>J1</f>
        <v>14</v>
      </c>
      <c r="G7" s="83">
        <f>F7/2</f>
        <v>7</v>
      </c>
      <c r="H7" s="83">
        <f>F7/4</f>
        <v>3.5</v>
      </c>
      <c r="I7" s="83">
        <f>F7/F7</f>
        <v>1</v>
      </c>
      <c r="J7" s="83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 ht="15.75" customHeight="1" x14ac:dyDescent="0.45">
      <c r="A8" s="86"/>
      <c r="B8" s="86"/>
      <c r="C8" s="90">
        <v>1</v>
      </c>
      <c r="D8" s="91" t="s">
        <v>130</v>
      </c>
      <c r="E8" s="90">
        <v>0</v>
      </c>
      <c r="F8" s="91" t="b">
        <v>1</v>
      </c>
      <c r="G8" s="91" t="b">
        <v>0</v>
      </c>
      <c r="H8" s="91" t="b">
        <v>0</v>
      </c>
      <c r="I8" s="91" t="b">
        <v>0</v>
      </c>
      <c r="J8" s="92">
        <f>(('PLANTILLA V6'!Tot_alumnos*F8)+('PLANTILLA V6'!X_parejas*G8)+('PLANTILLA V6'!x_equipo_4* H8)+('PLANTILLA V6'!Grupal*I8))*E8</f>
        <v>0</v>
      </c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 ht="15.75" customHeight="1" x14ac:dyDescent="0.45">
      <c r="A9" s="93" t="s">
        <v>131</v>
      </c>
      <c r="B9" s="93"/>
      <c r="C9" s="94">
        <v>1</v>
      </c>
      <c r="D9" s="95" t="s">
        <v>130</v>
      </c>
      <c r="E9" s="94"/>
      <c r="F9" s="95" t="b">
        <v>0</v>
      </c>
      <c r="G9" s="95" t="b">
        <v>0</v>
      </c>
      <c r="H9" s="95" t="b">
        <v>0</v>
      </c>
      <c r="I9" s="95" t="b">
        <v>0</v>
      </c>
      <c r="J9" s="92">
        <f>(('PLANTILLA V6'!Tot_alumnos*F9)+('PLANTILLA V6'!X_parejas*G9)+('PLANTILLA V6'!x_equipo_4* H9)+('PLANTILLA V6'!Grupal*I9))*E9</f>
        <v>0</v>
      </c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5.75" customHeight="1" x14ac:dyDescent="0.45">
      <c r="A10" s="74" t="s">
        <v>132</v>
      </c>
      <c r="B10" s="70" t="s">
        <v>133</v>
      </c>
      <c r="C10" s="37">
        <v>1</v>
      </c>
      <c r="D10" s="74" t="s">
        <v>130</v>
      </c>
      <c r="E10" s="37">
        <v>0</v>
      </c>
      <c r="F10" s="74" t="b">
        <v>0</v>
      </c>
      <c r="G10" s="74" t="b">
        <v>0</v>
      </c>
      <c r="H10" s="74" t="b">
        <v>1</v>
      </c>
      <c r="I10" s="74" t="b">
        <v>0</v>
      </c>
      <c r="J10" s="92">
        <f>(('PLANTILLA V6'!Tot_alumnos*F10)+('PLANTILLA V6'!X_parejas*G10)+('PLANTILLA V6'!x_equipo_4* H10)+('PLANTILLA V6'!Grupal*I10))*E10</f>
        <v>0</v>
      </c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5.75" customHeight="1" x14ac:dyDescent="0.45">
      <c r="A11" s="74" t="s">
        <v>132</v>
      </c>
      <c r="B11" s="70" t="s">
        <v>134</v>
      </c>
      <c r="C11" s="37">
        <v>1</v>
      </c>
      <c r="D11" s="74" t="s">
        <v>130</v>
      </c>
      <c r="E11" s="37">
        <v>0</v>
      </c>
      <c r="F11" s="74" t="b">
        <v>0</v>
      </c>
      <c r="G11" s="74" t="b">
        <v>0</v>
      </c>
      <c r="H11" s="74" t="b">
        <v>1</v>
      </c>
      <c r="I11" s="74" t="b">
        <v>0</v>
      </c>
      <c r="J11" s="92">
        <f>(('PLANTILLA V6'!Tot_alumnos*F11)+('PLANTILLA V6'!X_parejas*G11)+('PLANTILLA V6'!x_equipo_4* H11)+('PLANTILLA V6'!Grupal*I11))*E11</f>
        <v>0</v>
      </c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5.75" customHeight="1" x14ac:dyDescent="0.45">
      <c r="A12" s="74" t="s">
        <v>132</v>
      </c>
      <c r="B12" s="70" t="s">
        <v>135</v>
      </c>
      <c r="C12" s="37">
        <v>1</v>
      </c>
      <c r="D12" s="74" t="s">
        <v>130</v>
      </c>
      <c r="E12" s="37">
        <v>0</v>
      </c>
      <c r="F12" s="74" t="b">
        <v>0</v>
      </c>
      <c r="G12" s="74" t="b">
        <v>0</v>
      </c>
      <c r="H12" s="74" t="b">
        <v>1</v>
      </c>
      <c r="I12" s="74" t="b">
        <v>0</v>
      </c>
      <c r="J12" s="92">
        <f>(('PLANTILLA V6'!Tot_alumnos*F12)+('PLANTILLA V6'!X_parejas*G12)+('PLANTILLA V6'!x_equipo_4* H12)+('PLANTILLA V6'!Grupal*I12))*E12</f>
        <v>0</v>
      </c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5.75" customHeight="1" x14ac:dyDescent="0.45">
      <c r="A13" s="74" t="s">
        <v>132</v>
      </c>
      <c r="B13" s="70" t="s">
        <v>136</v>
      </c>
      <c r="C13" s="37">
        <v>1</v>
      </c>
      <c r="D13" s="74" t="s">
        <v>130</v>
      </c>
      <c r="E13" s="37">
        <v>0</v>
      </c>
      <c r="F13" s="74" t="b">
        <v>0</v>
      </c>
      <c r="G13" s="74" t="b">
        <v>0</v>
      </c>
      <c r="H13" s="74" t="b">
        <v>1</v>
      </c>
      <c r="I13" s="74" t="b">
        <v>0</v>
      </c>
      <c r="J13" s="92">
        <f>(('PLANTILLA V6'!Tot_alumnos*F13)+('PLANTILLA V6'!X_parejas*G13)+('PLANTILLA V6'!x_equipo_4* H13)+('PLANTILLA V6'!Grupal*I13))*E13</f>
        <v>0</v>
      </c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5.75" customHeight="1" x14ac:dyDescent="0.45">
      <c r="A14" s="74" t="s">
        <v>132</v>
      </c>
      <c r="B14" s="70" t="s">
        <v>137</v>
      </c>
      <c r="C14" s="37">
        <v>1</v>
      </c>
      <c r="D14" s="74" t="s">
        <v>130</v>
      </c>
      <c r="E14" s="37">
        <v>0</v>
      </c>
      <c r="F14" s="74" t="b">
        <v>0</v>
      </c>
      <c r="G14" s="74" t="b">
        <v>0</v>
      </c>
      <c r="H14" s="74" t="b">
        <v>1</v>
      </c>
      <c r="I14" s="74" t="b">
        <v>0</v>
      </c>
      <c r="J14" s="92">
        <f>(('PLANTILLA V6'!Tot_alumnos*F14)+('PLANTILLA V6'!X_parejas*G14)+('PLANTILLA V6'!x_equipo_4* H14)+('PLANTILLA V6'!Grupal*I14))*E14</f>
        <v>0</v>
      </c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5.75" customHeight="1" x14ac:dyDescent="0.45">
      <c r="A15" s="74" t="s">
        <v>132</v>
      </c>
      <c r="B15" s="70" t="s">
        <v>138</v>
      </c>
      <c r="C15" s="37">
        <v>1</v>
      </c>
      <c r="D15" s="74" t="s">
        <v>130</v>
      </c>
      <c r="E15" s="37">
        <v>0</v>
      </c>
      <c r="F15" s="74" t="b">
        <v>0</v>
      </c>
      <c r="G15" s="74" t="b">
        <v>0</v>
      </c>
      <c r="H15" s="74" t="b">
        <v>1</v>
      </c>
      <c r="I15" s="74" t="b">
        <v>0</v>
      </c>
      <c r="J15" s="92">
        <f>(('PLANTILLA V6'!Tot_alumnos*F15)+('PLANTILLA V6'!X_parejas*G15)+('PLANTILLA V6'!x_equipo_4* H15)+('PLANTILLA V6'!Grupal*I15))*E15</f>
        <v>0</v>
      </c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5.75" customHeight="1" x14ac:dyDescent="0.45">
      <c r="A16" s="70" t="s">
        <v>132</v>
      </c>
      <c r="B16" s="70" t="s">
        <v>139</v>
      </c>
      <c r="C16" s="37">
        <v>1</v>
      </c>
      <c r="D16" s="74" t="s">
        <v>130</v>
      </c>
      <c r="E16" s="37">
        <v>0</v>
      </c>
      <c r="F16" s="74" t="b">
        <v>0</v>
      </c>
      <c r="G16" s="74" t="b">
        <v>0</v>
      </c>
      <c r="H16" s="74" t="b">
        <v>0</v>
      </c>
      <c r="I16" s="74" t="b">
        <v>1</v>
      </c>
      <c r="J16" s="92">
        <f>(('PLANTILLA V6'!Tot_alumnos*F16)+('PLANTILLA V6'!X_parejas*G16)+('PLANTILLA V6'!x_equipo_4* H16)+('PLANTILLA V6'!Grupal*I16))*E16</f>
        <v>0</v>
      </c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5.75" customHeight="1" x14ac:dyDescent="0.45">
      <c r="A17" s="70" t="s">
        <v>132</v>
      </c>
      <c r="B17" s="70" t="s">
        <v>140</v>
      </c>
      <c r="C17" s="37">
        <v>1</v>
      </c>
      <c r="D17" s="74" t="s">
        <v>141</v>
      </c>
      <c r="E17" s="37">
        <v>0</v>
      </c>
      <c r="F17" s="74" t="b">
        <v>0</v>
      </c>
      <c r="G17" s="74" t="b">
        <v>0</v>
      </c>
      <c r="H17" s="74" t="b">
        <v>0</v>
      </c>
      <c r="I17" s="74" t="b">
        <v>1</v>
      </c>
      <c r="J17" s="92">
        <f>(('PLANTILLA V6'!Tot_alumnos*F17)+('PLANTILLA V6'!X_parejas*G17)+('PLANTILLA V6'!x_equipo_4* H17)+('PLANTILLA V6'!Grupal*I17))*E17</f>
        <v>0</v>
      </c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5.75" customHeight="1" x14ac:dyDescent="0.45">
      <c r="A18" s="70" t="s">
        <v>132</v>
      </c>
      <c r="B18" s="70" t="s">
        <v>142</v>
      </c>
      <c r="C18" s="37">
        <v>1</v>
      </c>
      <c r="D18" s="74" t="s">
        <v>130</v>
      </c>
      <c r="E18" s="37">
        <v>0</v>
      </c>
      <c r="F18" s="74" t="b">
        <v>0</v>
      </c>
      <c r="G18" s="74" t="b">
        <v>0</v>
      </c>
      <c r="H18" s="74" t="b">
        <v>0</v>
      </c>
      <c r="I18" s="74" t="b">
        <v>0</v>
      </c>
      <c r="J18" s="92">
        <f>(('PLANTILLA V6'!Tot_alumnos*F18)+('PLANTILLA V6'!X_parejas*G18)+('PLANTILLA V6'!x_equipo_4* H18)+('PLANTILLA V6'!Grupal*I18))*E18</f>
        <v>0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5.75" hidden="1" customHeight="1" x14ac:dyDescent="0.45">
      <c r="A19" s="70" t="s">
        <v>132</v>
      </c>
      <c r="B19" s="96"/>
      <c r="C19" s="37">
        <v>1</v>
      </c>
      <c r="D19" s="74" t="s">
        <v>130</v>
      </c>
      <c r="E19" s="37">
        <v>0</v>
      </c>
      <c r="F19" s="74" t="b">
        <v>0</v>
      </c>
      <c r="G19" s="74" t="b">
        <v>0</v>
      </c>
      <c r="H19" s="74" t="b">
        <v>0</v>
      </c>
      <c r="I19" s="74" t="b">
        <v>0</v>
      </c>
      <c r="J19" s="92">
        <f>(('PLANTILLA V6'!Tot_alumnos*F19)+('PLANTILLA V6'!X_parejas*G19)+('PLANTILLA V6'!x_equipo_4* H19)+('PLANTILLA V6'!Grupal*I19))*E19</f>
        <v>0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5.75" hidden="1" customHeight="1" x14ac:dyDescent="0.45">
      <c r="A20" s="70" t="s">
        <v>132</v>
      </c>
      <c r="B20" s="96"/>
      <c r="C20" s="37">
        <v>1</v>
      </c>
      <c r="D20" s="74" t="s">
        <v>130</v>
      </c>
      <c r="E20" s="37">
        <v>0</v>
      </c>
      <c r="F20" s="74" t="b">
        <v>0</v>
      </c>
      <c r="G20" s="74" t="b">
        <v>0</v>
      </c>
      <c r="H20" s="74" t="b">
        <v>0</v>
      </c>
      <c r="I20" s="74" t="b">
        <v>0</v>
      </c>
      <c r="J20" s="92">
        <f>(('PLANTILLA V6'!Tot_alumnos*F20)+('PLANTILLA V6'!X_parejas*G20)+('PLANTILLA V6'!x_equipo_4* H20)+('PLANTILLA V6'!Grupal*I20))*E20</f>
        <v>0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5.75" hidden="1" customHeight="1" x14ac:dyDescent="0.45">
      <c r="A21" s="96"/>
      <c r="B21" s="96"/>
      <c r="C21" s="37">
        <v>1</v>
      </c>
      <c r="D21" s="74" t="s">
        <v>130</v>
      </c>
      <c r="E21" s="37">
        <v>0</v>
      </c>
      <c r="F21" s="74" t="b">
        <v>0</v>
      </c>
      <c r="G21" s="74" t="b">
        <v>0</v>
      </c>
      <c r="H21" s="74" t="b">
        <v>0</v>
      </c>
      <c r="I21" s="74" t="b">
        <v>0</v>
      </c>
      <c r="J21" s="92">
        <f>(('PLANTILLA V6'!Tot_alumnos*F21)+('PLANTILLA V6'!X_parejas*G21)+('PLANTILLA V6'!x_equipo_4* H21)+('PLANTILLA V6'!Grupal*I21))*E21</f>
        <v>0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5.75" hidden="1" customHeight="1" x14ac:dyDescent="0.45">
      <c r="A22" s="96"/>
      <c r="B22" s="96"/>
      <c r="C22" s="37">
        <v>1</v>
      </c>
      <c r="D22" s="74" t="s">
        <v>130</v>
      </c>
      <c r="E22" s="37">
        <v>0</v>
      </c>
      <c r="F22" s="74" t="b">
        <v>0</v>
      </c>
      <c r="G22" s="74" t="b">
        <v>0</v>
      </c>
      <c r="H22" s="74" t="b">
        <v>0</v>
      </c>
      <c r="I22" s="74" t="b">
        <v>0</v>
      </c>
      <c r="J22" s="92">
        <f>(('PLANTILLA V6'!Tot_alumnos*F22)+('PLANTILLA V6'!X_parejas*G22)+('PLANTILLA V6'!x_equipo_4* H22)+('PLANTILLA V6'!Grupal*I22))*E22</f>
        <v>0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5.75" hidden="1" customHeight="1" x14ac:dyDescent="0.45">
      <c r="A23" s="96"/>
      <c r="B23" s="96"/>
      <c r="C23" s="37">
        <v>1</v>
      </c>
      <c r="D23" s="74" t="s">
        <v>130</v>
      </c>
      <c r="E23" s="37">
        <v>0</v>
      </c>
      <c r="F23" s="74" t="b">
        <v>0</v>
      </c>
      <c r="G23" s="74" t="b">
        <v>0</v>
      </c>
      <c r="H23" s="74" t="b">
        <v>0</v>
      </c>
      <c r="I23" s="74" t="b">
        <v>0</v>
      </c>
      <c r="J23" s="92">
        <f>(('PLANTILLA V6'!Tot_alumnos*F23)+('PLANTILLA V6'!X_parejas*G23)+('PLANTILLA V6'!x_equipo_4* H23)+('PLANTILLA V6'!Grupal*I23))*E23</f>
        <v>0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5.75" hidden="1" customHeight="1" x14ac:dyDescent="0.45">
      <c r="A24" s="96"/>
      <c r="B24" s="96"/>
      <c r="C24" s="37">
        <v>1</v>
      </c>
      <c r="D24" s="74" t="s">
        <v>130</v>
      </c>
      <c r="E24" s="37">
        <v>0</v>
      </c>
      <c r="F24" s="74" t="b">
        <v>0</v>
      </c>
      <c r="G24" s="74" t="b">
        <v>0</v>
      </c>
      <c r="H24" s="74" t="b">
        <v>0</v>
      </c>
      <c r="I24" s="74" t="b">
        <v>0</v>
      </c>
      <c r="J24" s="92">
        <f>(('PLANTILLA V6'!Tot_alumnos*F24)+('PLANTILLA V6'!X_parejas*G24)+('PLANTILLA V6'!x_equipo_4* H24)+('PLANTILLA V6'!Grupal*I24))*E24</f>
        <v>0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5.75" hidden="1" customHeight="1" x14ac:dyDescent="0.45">
      <c r="A25" s="96"/>
      <c r="B25" s="96"/>
      <c r="C25" s="37">
        <v>1</v>
      </c>
      <c r="D25" s="74" t="s">
        <v>130</v>
      </c>
      <c r="E25" s="37">
        <v>0</v>
      </c>
      <c r="F25" s="74" t="b">
        <v>0</v>
      </c>
      <c r="G25" s="74" t="b">
        <v>0</v>
      </c>
      <c r="H25" s="74" t="b">
        <v>0</v>
      </c>
      <c r="I25" s="74" t="b">
        <v>0</v>
      </c>
      <c r="J25" s="92">
        <f>(('PLANTILLA V6'!Tot_alumnos*F25)+('PLANTILLA V6'!X_parejas*G25)+('PLANTILLA V6'!x_equipo_4* H25)+('PLANTILLA V6'!Grupal*I25))*E25</f>
        <v>0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5.75" hidden="1" customHeight="1" x14ac:dyDescent="0.45">
      <c r="A26" s="96"/>
      <c r="B26" s="96"/>
      <c r="C26" s="37">
        <v>1</v>
      </c>
      <c r="D26" s="74" t="s">
        <v>130</v>
      </c>
      <c r="E26" s="37">
        <v>0</v>
      </c>
      <c r="F26" s="74" t="b">
        <v>0</v>
      </c>
      <c r="G26" s="74" t="b">
        <v>0</v>
      </c>
      <c r="H26" s="74" t="b">
        <v>0</v>
      </c>
      <c r="I26" s="74" t="b">
        <v>0</v>
      </c>
      <c r="J26" s="92">
        <f>(('PLANTILLA V6'!Tot_alumnos*F26)+('PLANTILLA V6'!X_parejas*G26)+('PLANTILLA V6'!x_equipo_4* H26)+('PLANTILLA V6'!Grupal*I26))*E26</f>
        <v>0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5.75" hidden="1" customHeight="1" x14ac:dyDescent="0.45">
      <c r="A27" s="96"/>
      <c r="B27" s="96"/>
      <c r="C27" s="37">
        <v>1</v>
      </c>
      <c r="D27" s="74" t="s">
        <v>130</v>
      </c>
      <c r="E27" s="37">
        <v>0</v>
      </c>
      <c r="F27" s="74" t="b">
        <v>0</v>
      </c>
      <c r="G27" s="74" t="b">
        <v>0</v>
      </c>
      <c r="H27" s="74" t="b">
        <v>0</v>
      </c>
      <c r="I27" s="74" t="b">
        <v>0</v>
      </c>
      <c r="J27" s="92">
        <f>(('PLANTILLA V6'!Tot_alumnos*F27)+('PLANTILLA V6'!X_parejas*G27)+('PLANTILLA V6'!x_equipo_4* H27)+('PLANTILLA V6'!Grupal*I27))*E27</f>
        <v>0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5.75" hidden="1" customHeight="1" x14ac:dyDescent="0.45">
      <c r="A28" s="96"/>
      <c r="B28" s="96"/>
      <c r="C28" s="37">
        <v>1</v>
      </c>
      <c r="D28" s="74" t="s">
        <v>130</v>
      </c>
      <c r="E28" s="37">
        <v>0</v>
      </c>
      <c r="F28" s="74" t="b">
        <v>0</v>
      </c>
      <c r="G28" s="74" t="b">
        <v>0</v>
      </c>
      <c r="H28" s="74" t="b">
        <v>0</v>
      </c>
      <c r="I28" s="74" t="b">
        <v>0</v>
      </c>
      <c r="J28" s="92">
        <f>(('PLANTILLA V6'!Tot_alumnos*F28)+('PLANTILLA V6'!X_parejas*G28)+('PLANTILLA V6'!x_equipo_4* H28)+('PLANTILLA V6'!Grupal*I28))*E28</f>
        <v>0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5.75" hidden="1" customHeight="1" x14ac:dyDescent="0.45">
      <c r="A29" s="96"/>
      <c r="B29" s="96"/>
      <c r="C29" s="37">
        <v>1</v>
      </c>
      <c r="D29" s="74" t="s">
        <v>130</v>
      </c>
      <c r="E29" s="37">
        <v>0</v>
      </c>
      <c r="F29" s="74" t="b">
        <v>0</v>
      </c>
      <c r="G29" s="74" t="b">
        <v>0</v>
      </c>
      <c r="H29" s="74" t="b">
        <v>0</v>
      </c>
      <c r="I29" s="74" t="b">
        <v>0</v>
      </c>
      <c r="J29" s="92">
        <f>(('PLANTILLA V6'!Tot_alumnos*F29)+('PLANTILLA V6'!X_parejas*G29)+('PLANTILLA V6'!x_equipo_4* H29)+('PLANTILLA V6'!Grupal*I29))*E29</f>
        <v>0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5.75" hidden="1" customHeight="1" x14ac:dyDescent="0.45">
      <c r="A30" s="96"/>
      <c r="B30" s="96"/>
      <c r="C30" s="37">
        <v>1</v>
      </c>
      <c r="D30" s="74" t="s">
        <v>130</v>
      </c>
      <c r="E30" s="37">
        <v>0</v>
      </c>
      <c r="F30" s="74" t="b">
        <v>0</v>
      </c>
      <c r="G30" s="74" t="b">
        <v>0</v>
      </c>
      <c r="H30" s="74" t="b">
        <v>0</v>
      </c>
      <c r="I30" s="74" t="b">
        <v>0</v>
      </c>
      <c r="J30" s="92">
        <f>(('PLANTILLA V6'!Tot_alumnos*F30)+('PLANTILLA V6'!X_parejas*G30)+('PLANTILLA V6'!x_equipo_4* H30)+('PLANTILLA V6'!Grupal*I30))*E30</f>
        <v>0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5.75" hidden="1" customHeight="1" x14ac:dyDescent="0.45">
      <c r="A31" s="96"/>
      <c r="B31" s="96"/>
      <c r="C31" s="37">
        <v>1</v>
      </c>
      <c r="D31" s="74" t="s">
        <v>130</v>
      </c>
      <c r="E31" s="37">
        <v>0</v>
      </c>
      <c r="F31" s="74" t="b">
        <v>0</v>
      </c>
      <c r="G31" s="74" t="b">
        <v>0</v>
      </c>
      <c r="H31" s="74" t="b">
        <v>0</v>
      </c>
      <c r="I31" s="74" t="b">
        <v>0</v>
      </c>
      <c r="J31" s="92">
        <f>(('PLANTILLA V6'!Tot_alumnos*F31)+('PLANTILLA V6'!X_parejas*G31)+('PLANTILLA V6'!x_equipo_4* H31)+('PLANTILLA V6'!Grupal*I31))*E31</f>
        <v>0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5.75" customHeight="1" x14ac:dyDescent="0.45">
      <c r="A32" s="96"/>
      <c r="B32" s="96"/>
      <c r="C32" s="37">
        <v>1</v>
      </c>
      <c r="D32" s="74" t="s">
        <v>130</v>
      </c>
      <c r="E32" s="37">
        <v>0</v>
      </c>
      <c r="F32" s="74" t="b">
        <v>0</v>
      </c>
      <c r="G32" s="74" t="b">
        <v>0</v>
      </c>
      <c r="H32" s="74" t="b">
        <v>0</v>
      </c>
      <c r="I32" s="74" t="b">
        <v>0</v>
      </c>
      <c r="J32" s="92">
        <f>(('PLANTILLA V6'!Tot_alumnos*F32)+('PLANTILLA V6'!X_parejas*G32)+('PLANTILLA V6'!x_equipo_4* H32)+('PLANTILLA V6'!Grupal*I32))*E32</f>
        <v>0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5.75" customHeight="1" x14ac:dyDescent="0.45">
      <c r="A33" s="93" t="s">
        <v>143</v>
      </c>
      <c r="B33" s="96"/>
      <c r="C33" s="37"/>
      <c r="D33" s="74"/>
      <c r="E33" s="37"/>
      <c r="F33" s="95"/>
      <c r="G33" s="95"/>
      <c r="H33" s="95"/>
      <c r="I33" s="95"/>
      <c r="J33" s="92">
        <f>(('PLANTILLA V6'!Tot_alumnos*F33)+('PLANTILLA V6'!X_parejas*G33)+('PLANTILLA V6'!x_equipo_4* H33)+('PLANTILLA V6'!Grupal*I33))*E33</f>
        <v>0</v>
      </c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 x14ac:dyDescent="0.45">
      <c r="A34" s="70" t="s">
        <v>144</v>
      </c>
      <c r="B34" s="70" t="s">
        <v>145</v>
      </c>
      <c r="C34" s="37">
        <v>1</v>
      </c>
      <c r="D34" s="74" t="s">
        <v>130</v>
      </c>
      <c r="E34" s="37">
        <v>0</v>
      </c>
      <c r="F34" s="74" t="b">
        <v>0</v>
      </c>
      <c r="G34" s="74" t="b">
        <v>0</v>
      </c>
      <c r="H34" s="74" t="b">
        <v>0</v>
      </c>
      <c r="I34" s="74" t="b">
        <v>1</v>
      </c>
      <c r="J34" s="92">
        <f>(('PLANTILLA V6'!Tot_alumnos*F34)+('PLANTILLA V6'!X_parejas*G34)+('PLANTILLA V6'!x_equipo_4* H34)+('PLANTILLA V6'!Grupal*I34))*E34</f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 x14ac:dyDescent="0.45">
      <c r="A35" s="70" t="s">
        <v>144</v>
      </c>
      <c r="B35" s="70" t="s">
        <v>146</v>
      </c>
      <c r="C35" s="37">
        <v>1</v>
      </c>
      <c r="D35" s="74" t="s">
        <v>130</v>
      </c>
      <c r="E35" s="37">
        <v>0</v>
      </c>
      <c r="F35" s="74" t="b">
        <v>0</v>
      </c>
      <c r="G35" s="74" t="b">
        <v>0</v>
      </c>
      <c r="H35" s="74" t="b">
        <v>0</v>
      </c>
      <c r="I35" s="74" t="b">
        <v>1</v>
      </c>
      <c r="J35" s="92">
        <f>(('PLANTILLA V6'!Tot_alumnos*F35)+('PLANTILLA V6'!X_parejas*G35)+('PLANTILLA V6'!x_equipo_4* H35)+('PLANTILLA V6'!Grupal*I35))*E35</f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 x14ac:dyDescent="0.45">
      <c r="A36" s="70" t="s">
        <v>144</v>
      </c>
      <c r="B36" s="70" t="s">
        <v>147</v>
      </c>
      <c r="C36" s="37">
        <v>1</v>
      </c>
      <c r="D36" s="74" t="s">
        <v>130</v>
      </c>
      <c r="E36" s="37">
        <v>0</v>
      </c>
      <c r="F36" s="74" t="b">
        <v>0</v>
      </c>
      <c r="G36" s="74" t="b">
        <v>0</v>
      </c>
      <c r="H36" s="74" t="b">
        <v>0</v>
      </c>
      <c r="I36" s="74" t="b">
        <v>1</v>
      </c>
      <c r="J36" s="92">
        <f>(('PLANTILLA V6'!Tot_alumnos*F36)+('PLANTILLA V6'!X_parejas*G36)+('PLANTILLA V6'!x_equipo_4* H36)+('PLANTILLA V6'!Grupal*I36))*E36</f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 x14ac:dyDescent="0.45">
      <c r="A37" s="70" t="s">
        <v>144</v>
      </c>
      <c r="B37" s="70" t="s">
        <v>148</v>
      </c>
      <c r="C37" s="37">
        <v>4</v>
      </c>
      <c r="D37" s="74" t="s">
        <v>130</v>
      </c>
      <c r="E37" s="37">
        <v>0</v>
      </c>
      <c r="F37" s="74" t="b">
        <v>0</v>
      </c>
      <c r="G37" s="74" t="b">
        <v>0</v>
      </c>
      <c r="H37" s="74" t="b">
        <v>0</v>
      </c>
      <c r="I37" s="74" t="b">
        <v>1</v>
      </c>
      <c r="J37" s="92">
        <f>(('PLANTILLA V6'!Tot_alumnos*F37)+('PLANTILLA V6'!X_parejas*G37)+('PLANTILLA V6'!x_equipo_4* H37)+('PLANTILLA V6'!Grupal*I37))*E37</f>
        <v>0</v>
      </c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 x14ac:dyDescent="0.45">
      <c r="A38" s="70" t="s">
        <v>144</v>
      </c>
      <c r="B38" s="70" t="s">
        <v>149</v>
      </c>
      <c r="C38" s="37">
        <v>1</v>
      </c>
      <c r="D38" s="74" t="s">
        <v>130</v>
      </c>
      <c r="E38" s="37">
        <v>0</v>
      </c>
      <c r="F38" s="74" t="b">
        <v>0</v>
      </c>
      <c r="G38" s="74" t="b">
        <v>0</v>
      </c>
      <c r="H38" s="74" t="b">
        <v>0</v>
      </c>
      <c r="I38" s="74" t="b">
        <v>1</v>
      </c>
      <c r="J38" s="92">
        <f>(('PLANTILLA V6'!Tot_alumnos*F38)+('PLANTILLA V6'!X_parejas*G38)+('PLANTILLA V6'!x_equipo_4* H38)+('PLANTILLA V6'!Grupal*I38))*E38</f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 x14ac:dyDescent="0.45">
      <c r="A39" s="74"/>
      <c r="B39" s="74"/>
      <c r="C39" s="37">
        <v>1</v>
      </c>
      <c r="D39" s="74" t="s">
        <v>130</v>
      </c>
      <c r="E39" s="37">
        <v>0</v>
      </c>
      <c r="F39" s="74" t="b">
        <v>0</v>
      </c>
      <c r="G39" s="74" t="b">
        <v>0</v>
      </c>
      <c r="H39" s="74" t="b">
        <v>0</v>
      </c>
      <c r="I39" s="74" t="b">
        <v>0</v>
      </c>
      <c r="J39" s="92">
        <f>(('PLANTILLA V6'!Tot_alumnos*F39)+('PLANTILLA V6'!X_parejas*G39)+('PLANTILLA V6'!x_equipo_4* H39)+('PLANTILLA V6'!Grupal*I39))*E39</f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hidden="1" customHeight="1" x14ac:dyDescent="0.45">
      <c r="A40" s="74"/>
      <c r="B40" s="74"/>
      <c r="C40" s="37">
        <v>1</v>
      </c>
      <c r="D40" s="74" t="s">
        <v>130</v>
      </c>
      <c r="E40" s="37">
        <v>0</v>
      </c>
      <c r="F40" s="74" t="b">
        <v>0</v>
      </c>
      <c r="G40" s="74" t="b">
        <v>0</v>
      </c>
      <c r="H40" s="74" t="b">
        <v>0</v>
      </c>
      <c r="I40" s="74" t="b">
        <v>0</v>
      </c>
      <c r="J40" s="92">
        <f>(('PLANTILLA V6'!Tot_alumnos*F40)+('PLANTILLA V6'!X_parejas*G40)+('PLANTILLA V6'!x_equipo_4* H40)+('PLANTILLA V6'!Grupal*I40))*E40</f>
        <v>0</v>
      </c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hidden="1" customHeight="1" x14ac:dyDescent="0.45">
      <c r="A41" s="74"/>
      <c r="B41" s="74"/>
      <c r="C41" s="37">
        <v>1</v>
      </c>
      <c r="D41" s="74" t="s">
        <v>130</v>
      </c>
      <c r="E41" s="37">
        <v>0</v>
      </c>
      <c r="F41" s="74" t="b">
        <v>0</v>
      </c>
      <c r="G41" s="74" t="b">
        <v>0</v>
      </c>
      <c r="H41" s="74" t="b">
        <v>0</v>
      </c>
      <c r="I41" s="74" t="b">
        <v>0</v>
      </c>
      <c r="J41" s="92">
        <f>(('PLANTILLA V6'!Tot_alumnos*F41)+('PLANTILLA V6'!X_parejas*G41)+('PLANTILLA V6'!x_equipo_4* H41)+('PLANTILLA V6'!Grupal*I41))*E41</f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hidden="1" customHeight="1" x14ac:dyDescent="0.45">
      <c r="A42" s="74"/>
      <c r="B42" s="74"/>
      <c r="C42" s="37">
        <v>1</v>
      </c>
      <c r="D42" s="74" t="s">
        <v>130</v>
      </c>
      <c r="E42" s="37">
        <v>0</v>
      </c>
      <c r="F42" s="74" t="b">
        <v>0</v>
      </c>
      <c r="G42" s="74" t="b">
        <v>0</v>
      </c>
      <c r="H42" s="74" t="b">
        <v>0</v>
      </c>
      <c r="I42" s="74" t="b">
        <v>0</v>
      </c>
      <c r="J42" s="92">
        <f>(('PLANTILLA V6'!Tot_alumnos*F42)+('PLANTILLA V6'!X_parejas*G42)+('PLANTILLA V6'!x_equipo_4* H42)+('PLANTILLA V6'!Grupal*I42))*E42</f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hidden="1" customHeight="1" x14ac:dyDescent="0.45">
      <c r="A43" s="74"/>
      <c r="B43" s="74"/>
      <c r="C43" s="37">
        <v>1</v>
      </c>
      <c r="D43" s="74" t="s">
        <v>130</v>
      </c>
      <c r="E43" s="37">
        <v>0</v>
      </c>
      <c r="F43" s="74" t="b">
        <v>0</v>
      </c>
      <c r="G43" s="74" t="b">
        <v>0</v>
      </c>
      <c r="H43" s="74" t="b">
        <v>0</v>
      </c>
      <c r="I43" s="74" t="b">
        <v>0</v>
      </c>
      <c r="J43" s="92">
        <f>(('PLANTILLA V6'!Tot_alumnos*F43)+('PLANTILLA V6'!X_parejas*G43)+('PLANTILLA V6'!x_equipo_4* H43)+('PLANTILLA V6'!Grupal*I43))*E43</f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hidden="1" customHeight="1" x14ac:dyDescent="0.45">
      <c r="A44" s="74"/>
      <c r="B44" s="74"/>
      <c r="C44" s="37">
        <v>1</v>
      </c>
      <c r="D44" s="74" t="s">
        <v>130</v>
      </c>
      <c r="E44" s="37">
        <v>0</v>
      </c>
      <c r="F44" s="74" t="b">
        <v>0</v>
      </c>
      <c r="G44" s="74" t="b">
        <v>0</v>
      </c>
      <c r="H44" s="74" t="b">
        <v>0</v>
      </c>
      <c r="I44" s="74" t="b">
        <v>0</v>
      </c>
      <c r="J44" s="92">
        <f>(('PLANTILLA V6'!Tot_alumnos*F44)+('PLANTILLA V6'!X_parejas*G44)+('PLANTILLA V6'!x_equipo_4* H44)+('PLANTILLA V6'!Grupal*I44))*E44</f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hidden="1" customHeight="1" x14ac:dyDescent="0.45">
      <c r="A45" s="74"/>
      <c r="B45" s="74"/>
      <c r="C45" s="37">
        <v>1</v>
      </c>
      <c r="D45" s="74" t="s">
        <v>130</v>
      </c>
      <c r="E45" s="37">
        <v>0</v>
      </c>
      <c r="F45" s="74" t="b">
        <v>0</v>
      </c>
      <c r="G45" s="74" t="b">
        <v>0</v>
      </c>
      <c r="H45" s="74" t="b">
        <v>0</v>
      </c>
      <c r="I45" s="74" t="b">
        <v>0</v>
      </c>
      <c r="J45" s="92">
        <f>(('PLANTILLA V6'!Tot_alumnos*F45)+('PLANTILLA V6'!X_parejas*G45)+('PLANTILLA V6'!x_equipo_4* H45)+('PLANTILLA V6'!Grupal*I45))*E45</f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hidden="1" customHeight="1" x14ac:dyDescent="0.45">
      <c r="A46" s="74"/>
      <c r="B46" s="74"/>
      <c r="C46" s="37">
        <v>1</v>
      </c>
      <c r="D46" s="74" t="s">
        <v>130</v>
      </c>
      <c r="E46" s="37">
        <v>0</v>
      </c>
      <c r="F46" s="74" t="b">
        <v>0</v>
      </c>
      <c r="G46" s="74" t="b">
        <v>0</v>
      </c>
      <c r="H46" s="74" t="b">
        <v>0</v>
      </c>
      <c r="I46" s="74" t="b">
        <v>0</v>
      </c>
      <c r="J46" s="92">
        <f>(('PLANTILLA V6'!Tot_alumnos*F46)+('PLANTILLA V6'!X_parejas*G46)+('PLANTILLA V6'!x_equipo_4* H46)+('PLANTILLA V6'!Grupal*I46))*E46</f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hidden="1" customHeight="1" x14ac:dyDescent="0.45">
      <c r="A47" s="74"/>
      <c r="B47" s="74"/>
      <c r="C47" s="37">
        <v>1</v>
      </c>
      <c r="D47" s="74" t="s">
        <v>130</v>
      </c>
      <c r="E47" s="37">
        <v>0</v>
      </c>
      <c r="F47" s="74" t="b">
        <v>0</v>
      </c>
      <c r="G47" s="74" t="b">
        <v>0</v>
      </c>
      <c r="H47" s="74" t="b">
        <v>0</v>
      </c>
      <c r="I47" s="74" t="b">
        <v>0</v>
      </c>
      <c r="J47" s="92">
        <f>(('PLANTILLA V6'!Tot_alumnos*F47)+('PLANTILLA V6'!X_parejas*G47)+('PLANTILLA V6'!x_equipo_4* H47)+('PLANTILLA V6'!Grupal*I47))*E47</f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hidden="1" customHeight="1" x14ac:dyDescent="0.45">
      <c r="A48" s="74"/>
      <c r="B48" s="74"/>
      <c r="C48" s="37">
        <v>1</v>
      </c>
      <c r="D48" s="74" t="s">
        <v>130</v>
      </c>
      <c r="E48" s="37">
        <v>0</v>
      </c>
      <c r="F48" s="74" t="b">
        <v>0</v>
      </c>
      <c r="G48" s="74" t="b">
        <v>0</v>
      </c>
      <c r="H48" s="74" t="b">
        <v>0</v>
      </c>
      <c r="I48" s="74" t="b">
        <v>0</v>
      </c>
      <c r="J48" s="92">
        <f>(('PLANTILLA V6'!Tot_alumnos*F48)+('PLANTILLA V6'!X_parejas*G48)+('PLANTILLA V6'!x_equipo_4* H48)+('PLANTILLA V6'!Grupal*I48))*E48</f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hidden="1" customHeight="1" x14ac:dyDescent="0.45">
      <c r="A49" s="74"/>
      <c r="B49" s="74"/>
      <c r="C49" s="37">
        <v>1</v>
      </c>
      <c r="D49" s="74" t="s">
        <v>130</v>
      </c>
      <c r="E49" s="37">
        <v>0</v>
      </c>
      <c r="F49" s="74" t="b">
        <v>0</v>
      </c>
      <c r="G49" s="74" t="b">
        <v>0</v>
      </c>
      <c r="H49" s="74" t="b">
        <v>0</v>
      </c>
      <c r="I49" s="74" t="b">
        <v>0</v>
      </c>
      <c r="J49" s="92">
        <f>(('PLANTILLA V6'!Tot_alumnos*F49)+('PLANTILLA V6'!X_parejas*G49)+('PLANTILLA V6'!x_equipo_4* H49)+('PLANTILLA V6'!Grupal*I49))*E49</f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hidden="1" customHeight="1" x14ac:dyDescent="0.45">
      <c r="A50" s="74"/>
      <c r="B50" s="74"/>
      <c r="C50" s="37">
        <v>1</v>
      </c>
      <c r="D50" s="74" t="s">
        <v>130</v>
      </c>
      <c r="E50" s="37">
        <v>0</v>
      </c>
      <c r="F50" s="74" t="b">
        <v>0</v>
      </c>
      <c r="G50" s="74" t="b">
        <v>0</v>
      </c>
      <c r="H50" s="74" t="b">
        <v>0</v>
      </c>
      <c r="I50" s="74" t="b">
        <v>0</v>
      </c>
      <c r="J50" s="92">
        <f>(('PLANTILLA V6'!Tot_alumnos*F50)+('PLANTILLA V6'!X_parejas*G50)+('PLANTILLA V6'!x_equipo_4* H50)+('PLANTILLA V6'!Grupal*I50))*E50</f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hidden="1" customHeight="1" x14ac:dyDescent="0.45">
      <c r="A51" s="74"/>
      <c r="B51" s="74"/>
      <c r="C51" s="37">
        <v>1</v>
      </c>
      <c r="D51" s="74" t="s">
        <v>130</v>
      </c>
      <c r="E51" s="37">
        <v>0</v>
      </c>
      <c r="F51" s="74" t="b">
        <v>0</v>
      </c>
      <c r="G51" s="74" t="b">
        <v>0</v>
      </c>
      <c r="H51" s="74" t="b">
        <v>0</v>
      </c>
      <c r="I51" s="74" t="b">
        <v>0</v>
      </c>
      <c r="J51" s="92">
        <f>(('PLANTILLA V6'!Tot_alumnos*F51)+('PLANTILLA V6'!X_parejas*G51)+('PLANTILLA V6'!x_equipo_4* H51)+('PLANTILLA V6'!Grupal*I51))*E51</f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hidden="1" customHeight="1" x14ac:dyDescent="0.45">
      <c r="A52" s="74"/>
      <c r="B52" s="74"/>
      <c r="C52" s="37">
        <v>1</v>
      </c>
      <c r="D52" s="74" t="s">
        <v>130</v>
      </c>
      <c r="E52" s="37">
        <v>0</v>
      </c>
      <c r="F52" s="74" t="b">
        <v>0</v>
      </c>
      <c r="G52" s="74" t="b">
        <v>0</v>
      </c>
      <c r="H52" s="74" t="b">
        <v>0</v>
      </c>
      <c r="I52" s="74" t="b">
        <v>0</v>
      </c>
      <c r="J52" s="92">
        <f>(('PLANTILLA V6'!Tot_alumnos*F52)+('PLANTILLA V6'!X_parejas*G52)+('PLANTILLA V6'!x_equipo_4* H52)+('PLANTILLA V6'!Grupal*I52))*E52</f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 x14ac:dyDescent="0.45">
      <c r="A53" s="97" t="s">
        <v>70</v>
      </c>
      <c r="B53" s="70"/>
      <c r="C53" s="94"/>
      <c r="D53" s="95"/>
      <c r="E53" s="37"/>
      <c r="F53" s="95"/>
      <c r="G53" s="95"/>
      <c r="H53" s="95"/>
      <c r="I53" s="95"/>
      <c r="J53" s="92">
        <f>(('PLANTILLA V6'!Tot_alumnos*F53)+('PLANTILLA V6'!X_parejas*G53)+('PLANTILLA V6'!x_equipo_4* H53)+('PLANTILLA V6'!Grupal*I53))*E53</f>
        <v>0</v>
      </c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 x14ac:dyDescent="0.45">
      <c r="A54" s="70" t="s">
        <v>150</v>
      </c>
      <c r="B54" s="70" t="s">
        <v>151</v>
      </c>
      <c r="C54" s="37">
        <v>1</v>
      </c>
      <c r="D54" s="74" t="s">
        <v>130</v>
      </c>
      <c r="E54" s="37">
        <v>0</v>
      </c>
      <c r="F54" s="74" t="b">
        <v>0</v>
      </c>
      <c r="G54" s="74" t="b">
        <v>0</v>
      </c>
      <c r="H54" s="74" t="b">
        <v>1</v>
      </c>
      <c r="I54" s="74" t="b">
        <v>0</v>
      </c>
      <c r="J54" s="92">
        <f>(('PLANTILLA V6'!Tot_alumnos*F54)+('PLANTILLA V6'!X_parejas*G54)+('PLANTILLA V6'!x_equipo_4* H54)+('PLANTILLA V6'!Grupal*I54))*E54</f>
        <v>0</v>
      </c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 x14ac:dyDescent="0.45">
      <c r="A55" s="70" t="s">
        <v>150</v>
      </c>
      <c r="B55" s="70" t="s">
        <v>152</v>
      </c>
      <c r="C55" s="37">
        <v>1</v>
      </c>
      <c r="D55" s="74" t="s">
        <v>130</v>
      </c>
      <c r="E55" s="37">
        <v>0</v>
      </c>
      <c r="F55" s="74" t="b">
        <v>0</v>
      </c>
      <c r="G55" s="74" t="b">
        <v>0</v>
      </c>
      <c r="H55" s="74" t="b">
        <v>1</v>
      </c>
      <c r="I55" s="74" t="b">
        <v>0</v>
      </c>
      <c r="J55" s="92">
        <f>(('PLANTILLA V6'!Tot_alumnos*F55)+('PLANTILLA V6'!X_parejas*G55)+('PLANTILLA V6'!x_equipo_4* H55)+('PLANTILLA V6'!Grupal*I55))*E55</f>
        <v>0</v>
      </c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 x14ac:dyDescent="0.45">
      <c r="A56" s="70" t="s">
        <v>150</v>
      </c>
      <c r="B56" s="70" t="s">
        <v>153</v>
      </c>
      <c r="C56" s="37">
        <v>1</v>
      </c>
      <c r="D56" s="74" t="s">
        <v>130</v>
      </c>
      <c r="E56" s="37">
        <v>0</v>
      </c>
      <c r="F56" s="74" t="b">
        <v>0</v>
      </c>
      <c r="G56" s="74" t="b">
        <v>0</v>
      </c>
      <c r="H56" s="74" t="b">
        <v>1</v>
      </c>
      <c r="I56" s="74" t="b">
        <v>0</v>
      </c>
      <c r="J56" s="92">
        <f>(('PLANTILLA V6'!Tot_alumnos*F56)+('PLANTILLA V6'!X_parejas*G56)+('PLANTILLA V6'!x_equipo_4* H56)+('PLANTILLA V6'!Grupal*I56))*E56</f>
        <v>0</v>
      </c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 x14ac:dyDescent="0.45">
      <c r="A57" s="70" t="s">
        <v>150</v>
      </c>
      <c r="B57" s="70" t="s">
        <v>154</v>
      </c>
      <c r="C57" s="37">
        <v>1</v>
      </c>
      <c r="D57" s="74" t="s">
        <v>130</v>
      </c>
      <c r="E57" s="37">
        <v>0</v>
      </c>
      <c r="F57" s="74" t="b">
        <v>0</v>
      </c>
      <c r="G57" s="74" t="b">
        <v>0</v>
      </c>
      <c r="H57" s="74" t="b">
        <v>1</v>
      </c>
      <c r="I57" s="74" t="b">
        <v>0</v>
      </c>
      <c r="J57" s="92">
        <f>(('PLANTILLA V6'!Tot_alumnos*F57)+('PLANTILLA V6'!X_parejas*G57)+('PLANTILLA V6'!x_equipo_4* H57)+('PLANTILLA V6'!Grupal*I57))*E57</f>
        <v>0</v>
      </c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 x14ac:dyDescent="0.45">
      <c r="A58" s="70" t="s">
        <v>150</v>
      </c>
      <c r="B58" s="52" t="s">
        <v>155</v>
      </c>
      <c r="C58" s="37">
        <v>1</v>
      </c>
      <c r="D58" s="74" t="s">
        <v>130</v>
      </c>
      <c r="E58" s="37">
        <v>0</v>
      </c>
      <c r="F58" s="74" t="b">
        <v>0</v>
      </c>
      <c r="G58" s="74" t="b">
        <v>0</v>
      </c>
      <c r="H58" s="74" t="b">
        <v>1</v>
      </c>
      <c r="I58" s="74" t="b">
        <v>0</v>
      </c>
      <c r="J58" s="92">
        <f>(('PLANTILLA V6'!Tot_alumnos*F58)+('PLANTILLA V6'!X_parejas*G58)+('PLANTILLA V6'!x_equipo_4* H58)+('PLANTILLA V6'!Grupal*I58))*E58</f>
        <v>0</v>
      </c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 x14ac:dyDescent="0.45">
      <c r="A59" s="70" t="s">
        <v>150</v>
      </c>
      <c r="B59" s="52" t="s">
        <v>156</v>
      </c>
      <c r="C59" s="37">
        <v>1</v>
      </c>
      <c r="D59" s="74" t="s">
        <v>157</v>
      </c>
      <c r="E59" s="37">
        <v>0</v>
      </c>
      <c r="F59" s="74" t="b">
        <v>0</v>
      </c>
      <c r="G59" s="74" t="b">
        <v>0</v>
      </c>
      <c r="H59" s="74" t="b">
        <v>1</v>
      </c>
      <c r="I59" s="74" t="b">
        <v>0</v>
      </c>
      <c r="J59" s="92">
        <f>(('PLANTILLA V6'!Tot_alumnos*F59)+('PLANTILLA V6'!X_parejas*G59)+('PLANTILLA V6'!x_equipo_4* H59)+('PLANTILLA V6'!Grupal*I59))*E59</f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 x14ac:dyDescent="0.45">
      <c r="A60" s="70" t="s">
        <v>150</v>
      </c>
      <c r="B60" s="70" t="s">
        <v>158</v>
      </c>
      <c r="C60" s="37">
        <v>1</v>
      </c>
      <c r="D60" s="74" t="s">
        <v>130</v>
      </c>
      <c r="E60" s="37">
        <v>0</v>
      </c>
      <c r="F60" s="74" t="b">
        <v>0</v>
      </c>
      <c r="G60" s="74" t="b">
        <v>0</v>
      </c>
      <c r="H60" s="74" t="b">
        <v>1</v>
      </c>
      <c r="I60" s="74" t="b">
        <v>0</v>
      </c>
      <c r="J60" s="92">
        <f>(('PLANTILLA V6'!Tot_alumnos*F60)+('PLANTILLA V6'!X_parejas*G60)+('PLANTILLA V6'!x_equipo_4* H60)+('PLANTILLA V6'!Grupal*I60))*E60</f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 x14ac:dyDescent="0.45">
      <c r="A61" s="70" t="s">
        <v>150</v>
      </c>
      <c r="B61" s="70" t="s">
        <v>159</v>
      </c>
      <c r="C61" s="37">
        <v>1</v>
      </c>
      <c r="D61" s="74" t="s">
        <v>130</v>
      </c>
      <c r="E61" s="37">
        <v>0</v>
      </c>
      <c r="F61" s="74" t="b">
        <v>0</v>
      </c>
      <c r="G61" s="74" t="b">
        <v>0</v>
      </c>
      <c r="H61" s="74" t="b">
        <v>1</v>
      </c>
      <c r="I61" s="74" t="b">
        <v>0</v>
      </c>
      <c r="J61" s="92">
        <f>(('PLANTILLA V6'!Tot_alumnos*F61)+('PLANTILLA V6'!X_parejas*G61)+('PLANTILLA V6'!x_equipo_4* H61)+('PLANTILLA V6'!Grupal*I61))*E61</f>
        <v>0</v>
      </c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 x14ac:dyDescent="0.45">
      <c r="A62" s="70" t="s">
        <v>150</v>
      </c>
      <c r="B62" s="70" t="s">
        <v>160</v>
      </c>
      <c r="C62" s="98">
        <v>1</v>
      </c>
      <c r="D62" s="70" t="s">
        <v>157</v>
      </c>
      <c r="E62" s="37">
        <v>0</v>
      </c>
      <c r="F62" s="74" t="b">
        <v>0</v>
      </c>
      <c r="G62" s="74" t="b">
        <v>0</v>
      </c>
      <c r="H62" s="74" t="b">
        <v>1</v>
      </c>
      <c r="I62" s="74" t="b">
        <v>0</v>
      </c>
      <c r="J62" s="92">
        <f>(('PLANTILLA V6'!Tot_alumnos*F62)+('PLANTILLA V6'!X_parejas*G62)+('PLANTILLA V6'!x_equipo_4* H62)+('PLANTILLA V6'!Grupal*I62))*E62</f>
        <v>0</v>
      </c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hidden="1" customHeight="1" x14ac:dyDescent="0.45">
      <c r="A63" s="93"/>
      <c r="B63" s="74"/>
      <c r="C63" s="98">
        <v>1</v>
      </c>
      <c r="D63" s="74" t="s">
        <v>130</v>
      </c>
      <c r="E63" s="37">
        <v>0</v>
      </c>
      <c r="F63" s="74" t="b">
        <v>0</v>
      </c>
      <c r="G63" s="74" t="b">
        <v>0</v>
      </c>
      <c r="H63" s="74" t="b">
        <v>0</v>
      </c>
      <c r="I63" s="74" t="b">
        <v>0</v>
      </c>
      <c r="J63" s="92">
        <f>(('PLANTILLA V6'!Tot_alumnos*F63)+('PLANTILLA V6'!X_parejas*G63)+('PLANTILLA V6'!x_equipo_4* H63)+('PLANTILLA V6'!Grupal*I63))*E63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hidden="1" customHeight="1" x14ac:dyDescent="0.45">
      <c r="A64" s="93"/>
      <c r="B64" s="74"/>
      <c r="C64" s="98">
        <v>1</v>
      </c>
      <c r="D64" s="74" t="s">
        <v>130</v>
      </c>
      <c r="E64" s="37">
        <v>0</v>
      </c>
      <c r="F64" s="74" t="b">
        <v>0</v>
      </c>
      <c r="G64" s="74" t="b">
        <v>0</v>
      </c>
      <c r="H64" s="74" t="b">
        <v>0</v>
      </c>
      <c r="I64" s="74" t="b">
        <v>0</v>
      </c>
      <c r="J64" s="92">
        <f>(('PLANTILLA V6'!Tot_alumnos*F64)+('PLANTILLA V6'!X_parejas*G64)+('PLANTILLA V6'!x_equipo_4* H64)+('PLANTILLA V6'!Grupal*I64))*E64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hidden="1" customHeight="1" x14ac:dyDescent="0.45">
      <c r="A65" s="93"/>
      <c r="B65" s="74"/>
      <c r="C65" s="98">
        <v>1</v>
      </c>
      <c r="D65" s="74" t="s">
        <v>130</v>
      </c>
      <c r="E65" s="37">
        <v>0</v>
      </c>
      <c r="F65" s="74" t="b">
        <v>0</v>
      </c>
      <c r="G65" s="74" t="b">
        <v>0</v>
      </c>
      <c r="H65" s="74" t="b">
        <v>0</v>
      </c>
      <c r="I65" s="74" t="b">
        <v>0</v>
      </c>
      <c r="J65" s="92">
        <f>(('PLANTILLA V6'!Tot_alumnos*F65)+('PLANTILLA V6'!X_parejas*G65)+('PLANTILLA V6'!x_equipo_4* H65)+('PLANTILLA V6'!Grupal*I65))*E65</f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hidden="1" customHeight="1" x14ac:dyDescent="0.45">
      <c r="A66" s="93"/>
      <c r="B66" s="74"/>
      <c r="C66" s="98">
        <v>1</v>
      </c>
      <c r="D66" s="74" t="s">
        <v>130</v>
      </c>
      <c r="E66" s="37">
        <v>0</v>
      </c>
      <c r="F66" s="74" t="b">
        <v>0</v>
      </c>
      <c r="G66" s="74" t="b">
        <v>0</v>
      </c>
      <c r="H66" s="74" t="b">
        <v>0</v>
      </c>
      <c r="I66" s="74" t="b">
        <v>0</v>
      </c>
      <c r="J66" s="92">
        <f>(('PLANTILLA V6'!Tot_alumnos*F66)+('PLANTILLA V6'!X_parejas*G66)+('PLANTILLA V6'!x_equipo_4* H66)+('PLANTILLA V6'!Grupal*I66))*E66</f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hidden="1" customHeight="1" x14ac:dyDescent="0.45">
      <c r="A67" s="93"/>
      <c r="B67" s="74"/>
      <c r="C67" s="98">
        <v>1</v>
      </c>
      <c r="D67" s="74" t="s">
        <v>130</v>
      </c>
      <c r="E67" s="37">
        <v>0</v>
      </c>
      <c r="F67" s="74" t="b">
        <v>0</v>
      </c>
      <c r="G67" s="74" t="b">
        <v>0</v>
      </c>
      <c r="H67" s="74" t="b">
        <v>0</v>
      </c>
      <c r="I67" s="74" t="b">
        <v>0</v>
      </c>
      <c r="J67" s="92">
        <f>(('PLANTILLA V6'!Tot_alumnos*F67)+('PLANTILLA V6'!X_parejas*G67)+('PLANTILLA V6'!x_equipo_4* H67)+('PLANTILLA V6'!Grupal*I67))*E67</f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hidden="1" customHeight="1" x14ac:dyDescent="0.45">
      <c r="A68" s="93"/>
      <c r="B68" s="74"/>
      <c r="C68" s="98">
        <v>1</v>
      </c>
      <c r="D68" s="74" t="s">
        <v>130</v>
      </c>
      <c r="E68" s="37">
        <v>0</v>
      </c>
      <c r="F68" s="74" t="b">
        <v>0</v>
      </c>
      <c r="G68" s="74" t="b">
        <v>0</v>
      </c>
      <c r="H68" s="74" t="b">
        <v>0</v>
      </c>
      <c r="I68" s="74" t="b">
        <v>0</v>
      </c>
      <c r="J68" s="92">
        <f>(('PLANTILLA V6'!Tot_alumnos*F68)+('PLANTILLA V6'!X_parejas*G68)+('PLANTILLA V6'!x_equipo_4* H68)+('PLANTILLA V6'!Grupal*I68))*E68</f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hidden="1" customHeight="1" x14ac:dyDescent="0.45">
      <c r="A69" s="93"/>
      <c r="B69" s="74"/>
      <c r="C69" s="98">
        <v>1</v>
      </c>
      <c r="D69" s="74" t="s">
        <v>130</v>
      </c>
      <c r="E69" s="37">
        <v>0</v>
      </c>
      <c r="F69" s="74" t="b">
        <v>0</v>
      </c>
      <c r="G69" s="74" t="b">
        <v>0</v>
      </c>
      <c r="H69" s="74" t="b">
        <v>0</v>
      </c>
      <c r="I69" s="74" t="b">
        <v>0</v>
      </c>
      <c r="J69" s="92">
        <f>(('PLANTILLA V6'!Tot_alumnos*F69)+('PLANTILLA V6'!X_parejas*G69)+('PLANTILLA V6'!x_equipo_4* H69)+('PLANTILLA V6'!Grupal*I69))*E69</f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hidden="1" customHeight="1" x14ac:dyDescent="0.45">
      <c r="A70" s="93"/>
      <c r="B70" s="74"/>
      <c r="C70" s="98">
        <v>1</v>
      </c>
      <c r="D70" s="74" t="s">
        <v>130</v>
      </c>
      <c r="E70" s="37">
        <v>0</v>
      </c>
      <c r="F70" s="74" t="b">
        <v>0</v>
      </c>
      <c r="G70" s="74" t="b">
        <v>0</v>
      </c>
      <c r="H70" s="74" t="b">
        <v>0</v>
      </c>
      <c r="I70" s="74" t="b">
        <v>0</v>
      </c>
      <c r="J70" s="92">
        <f>(('PLANTILLA V6'!Tot_alumnos*F70)+('PLANTILLA V6'!X_parejas*G70)+('PLANTILLA V6'!x_equipo_4* H70)+('PLANTILLA V6'!Grupal*I70))*E70</f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hidden="1" customHeight="1" x14ac:dyDescent="0.45">
      <c r="A71" s="93"/>
      <c r="B71" s="74"/>
      <c r="C71" s="98">
        <v>1</v>
      </c>
      <c r="D71" s="74" t="s">
        <v>130</v>
      </c>
      <c r="E71" s="37">
        <v>0</v>
      </c>
      <c r="F71" s="74" t="b">
        <v>0</v>
      </c>
      <c r="G71" s="74" t="b">
        <v>0</v>
      </c>
      <c r="H71" s="74" t="b">
        <v>0</v>
      </c>
      <c r="I71" s="74" t="b">
        <v>0</v>
      </c>
      <c r="J71" s="92">
        <f>(('PLANTILLA V6'!Tot_alumnos*F71)+('PLANTILLA V6'!X_parejas*G71)+('PLANTILLA V6'!x_equipo_4* H71)+('PLANTILLA V6'!Grupal*I71))*E71</f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hidden="1" customHeight="1" x14ac:dyDescent="0.45">
      <c r="A72" s="93"/>
      <c r="B72" s="74"/>
      <c r="C72" s="98">
        <v>1</v>
      </c>
      <c r="D72" s="74" t="s">
        <v>130</v>
      </c>
      <c r="E72" s="37">
        <v>0</v>
      </c>
      <c r="F72" s="74" t="b">
        <v>0</v>
      </c>
      <c r="G72" s="74" t="b">
        <v>0</v>
      </c>
      <c r="H72" s="74" t="b">
        <v>0</v>
      </c>
      <c r="I72" s="74" t="b">
        <v>0</v>
      </c>
      <c r="J72" s="92">
        <f>(('PLANTILLA V6'!Tot_alumnos*F72)+('PLANTILLA V6'!X_parejas*G72)+('PLANTILLA V6'!x_equipo_4* H72)+('PLANTILLA V6'!Grupal*I72))*E72</f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hidden="1" customHeight="1" x14ac:dyDescent="0.45">
      <c r="A73" s="93"/>
      <c r="B73" s="74"/>
      <c r="C73" s="98">
        <v>1</v>
      </c>
      <c r="D73" s="74" t="s">
        <v>130</v>
      </c>
      <c r="E73" s="37">
        <v>0</v>
      </c>
      <c r="F73" s="74" t="b">
        <v>0</v>
      </c>
      <c r="G73" s="74" t="b">
        <v>0</v>
      </c>
      <c r="H73" s="74" t="b">
        <v>0</v>
      </c>
      <c r="I73" s="74" t="b">
        <v>0</v>
      </c>
      <c r="J73" s="92">
        <f>(('PLANTILLA V6'!Tot_alumnos*F73)+('PLANTILLA V6'!X_parejas*G73)+('PLANTILLA V6'!x_equipo_4* H73)+('PLANTILLA V6'!Grupal*I73))*E73</f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hidden="1" customHeight="1" x14ac:dyDescent="0.45">
      <c r="A74" s="93"/>
      <c r="B74" s="74"/>
      <c r="C74" s="98">
        <v>1</v>
      </c>
      <c r="D74" s="74" t="s">
        <v>130</v>
      </c>
      <c r="E74" s="37">
        <v>0</v>
      </c>
      <c r="F74" s="74" t="b">
        <v>0</v>
      </c>
      <c r="G74" s="74" t="b">
        <v>0</v>
      </c>
      <c r="H74" s="74" t="b">
        <v>0</v>
      </c>
      <c r="I74" s="74" t="b">
        <v>0</v>
      </c>
      <c r="J74" s="92">
        <f>(('PLANTILLA V6'!Tot_alumnos*F74)+('PLANTILLA V6'!X_parejas*G74)+('PLANTILLA V6'!x_equipo_4* H74)+('PLANTILLA V6'!Grupal*I74))*E74</f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hidden="1" customHeight="1" x14ac:dyDescent="0.45">
      <c r="A75" s="93"/>
      <c r="B75" s="74"/>
      <c r="C75" s="98">
        <v>1</v>
      </c>
      <c r="D75" s="74" t="s">
        <v>130</v>
      </c>
      <c r="E75" s="37">
        <v>0</v>
      </c>
      <c r="F75" s="74" t="b">
        <v>0</v>
      </c>
      <c r="G75" s="74" t="b">
        <v>0</v>
      </c>
      <c r="H75" s="74" t="b">
        <v>0</v>
      </c>
      <c r="I75" s="74" t="b">
        <v>0</v>
      </c>
      <c r="J75" s="92">
        <f>(('PLANTILLA V6'!Tot_alumnos*F75)+('PLANTILLA V6'!X_parejas*G75)+('PLANTILLA V6'!x_equipo_4* H75)+('PLANTILLA V6'!Grupal*I75))*E75</f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 x14ac:dyDescent="0.45">
      <c r="A76" s="93"/>
      <c r="B76" s="74"/>
      <c r="C76" s="98">
        <v>1</v>
      </c>
      <c r="D76" s="74" t="s">
        <v>130</v>
      </c>
      <c r="E76" s="37">
        <v>0</v>
      </c>
      <c r="F76" s="74" t="b">
        <v>0</v>
      </c>
      <c r="G76" s="74" t="b">
        <v>0</v>
      </c>
      <c r="H76" s="74" t="b">
        <v>0</v>
      </c>
      <c r="I76" s="74" t="b">
        <v>0</v>
      </c>
      <c r="J76" s="92">
        <f>(('PLANTILLA V6'!Tot_alumnos*F76)+('PLANTILLA V6'!X_parejas*G76)+('PLANTILLA V6'!x_equipo_4* H76)+('PLANTILLA V6'!Grupal*I76))*E76</f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 x14ac:dyDescent="0.45">
      <c r="A77" s="93" t="s">
        <v>161</v>
      </c>
      <c r="B77" s="74"/>
      <c r="C77" s="74"/>
      <c r="D77" s="74"/>
      <c r="E77" s="37"/>
      <c r="F77" s="74"/>
      <c r="G77" s="74"/>
      <c r="H77" s="74"/>
      <c r="I77" s="74"/>
      <c r="J77" s="92">
        <f>(('PLANTILLA V6'!Tot_alumnos*F77)+('PLANTILLA V6'!X_parejas*G77)+('PLANTILLA V6'!x_equipo_4* H77)+('PLANTILLA V6'!Grupal*I77))*E77</f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 x14ac:dyDescent="0.45">
      <c r="A78" s="70" t="s">
        <v>109</v>
      </c>
      <c r="B78" s="70" t="s">
        <v>162</v>
      </c>
      <c r="C78" s="37">
        <v>1</v>
      </c>
      <c r="D78" s="74" t="s">
        <v>157</v>
      </c>
      <c r="E78" s="37">
        <v>0</v>
      </c>
      <c r="F78" s="74" t="b">
        <v>0</v>
      </c>
      <c r="G78" s="74" t="b">
        <v>0</v>
      </c>
      <c r="H78" s="74" t="b">
        <v>1</v>
      </c>
      <c r="I78" s="74" t="b">
        <v>0</v>
      </c>
      <c r="J78" s="92">
        <f>(('PLANTILLA V6'!Tot_alumnos*F78)+('PLANTILLA V6'!X_parejas*G78)+('PLANTILLA V6'!x_equipo_4* H78)+('PLANTILLA V6'!Grupal*I78))*E78</f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 x14ac:dyDescent="0.45">
      <c r="A79" s="70" t="s">
        <v>109</v>
      </c>
      <c r="B79" s="70" t="s">
        <v>163</v>
      </c>
      <c r="C79" s="37">
        <v>1</v>
      </c>
      <c r="D79" s="74" t="s">
        <v>157</v>
      </c>
      <c r="E79" s="37">
        <v>0</v>
      </c>
      <c r="F79" s="74" t="b">
        <v>0</v>
      </c>
      <c r="G79" s="74" t="b">
        <v>0</v>
      </c>
      <c r="H79" s="74" t="b">
        <v>1</v>
      </c>
      <c r="I79" s="74" t="b">
        <v>0</v>
      </c>
      <c r="J79" s="92">
        <f>(('PLANTILLA V6'!Tot_alumnos*F79)+('PLANTILLA V6'!X_parejas*G79)+('PLANTILLA V6'!x_equipo_4* H79)+('PLANTILLA V6'!Grupal*I79))*E79</f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 x14ac:dyDescent="0.45">
      <c r="A80" s="70" t="s">
        <v>109</v>
      </c>
      <c r="B80" s="70" t="s">
        <v>164</v>
      </c>
      <c r="C80" s="37">
        <v>1</v>
      </c>
      <c r="D80" s="74" t="s">
        <v>157</v>
      </c>
      <c r="E80" s="37">
        <v>0</v>
      </c>
      <c r="F80" s="74" t="b">
        <v>0</v>
      </c>
      <c r="G80" s="74" t="b">
        <v>0</v>
      </c>
      <c r="H80" s="74" t="b">
        <v>1</v>
      </c>
      <c r="I80" s="74" t="b">
        <v>0</v>
      </c>
      <c r="J80" s="92">
        <f>(('PLANTILLA V6'!Tot_alumnos*F80)+('PLANTILLA V6'!X_parejas*G80)+('PLANTILLA V6'!x_equipo_4* H80)+('PLANTILLA V6'!Grupal*I80))*E80</f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 x14ac:dyDescent="0.45">
      <c r="A81" s="70" t="s">
        <v>109</v>
      </c>
      <c r="B81" s="70" t="s">
        <v>165</v>
      </c>
      <c r="C81" s="37">
        <v>1</v>
      </c>
      <c r="D81" s="74" t="s">
        <v>157</v>
      </c>
      <c r="E81" s="37">
        <v>0</v>
      </c>
      <c r="F81" s="74" t="b">
        <v>0</v>
      </c>
      <c r="G81" s="74" t="b">
        <v>0</v>
      </c>
      <c r="H81" s="74" t="b">
        <v>1</v>
      </c>
      <c r="I81" s="74" t="b">
        <v>0</v>
      </c>
      <c r="J81" s="92">
        <f>(('PLANTILLA V6'!Tot_alumnos*F81)+('PLANTILLA V6'!X_parejas*G81)+('PLANTILLA V6'!x_equipo_4* H81)+('PLANTILLA V6'!Grupal*I81))*E81</f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 x14ac:dyDescent="0.45">
      <c r="A82" s="70" t="s">
        <v>109</v>
      </c>
      <c r="B82" s="70" t="s">
        <v>166</v>
      </c>
      <c r="C82" s="37">
        <v>1</v>
      </c>
      <c r="D82" s="74" t="s">
        <v>130</v>
      </c>
      <c r="E82" s="37">
        <v>0</v>
      </c>
      <c r="F82" s="74" t="b">
        <v>0</v>
      </c>
      <c r="G82" s="74" t="b">
        <v>0</v>
      </c>
      <c r="H82" s="74" t="b">
        <v>1</v>
      </c>
      <c r="I82" s="74" t="b">
        <v>0</v>
      </c>
      <c r="J82" s="92">
        <f>(('PLANTILLA V6'!Tot_alumnos*F82)+('PLANTILLA V6'!X_parejas*G82)+('PLANTILLA V6'!x_equipo_4* H82)+('PLANTILLA V6'!Grupal*I82))*E82</f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 x14ac:dyDescent="0.45">
      <c r="A83" s="70" t="s">
        <v>109</v>
      </c>
      <c r="B83" s="70" t="s">
        <v>167</v>
      </c>
      <c r="C83" s="37">
        <v>1</v>
      </c>
      <c r="D83" s="74" t="s">
        <v>130</v>
      </c>
      <c r="E83" s="37">
        <v>0</v>
      </c>
      <c r="F83" s="74" t="b">
        <v>0</v>
      </c>
      <c r="G83" s="74" t="b">
        <v>0</v>
      </c>
      <c r="H83" s="74" t="b">
        <v>1</v>
      </c>
      <c r="I83" s="74" t="b">
        <v>0</v>
      </c>
      <c r="J83" s="92">
        <f>(('PLANTILLA V6'!Tot_alumnos*F83)+('PLANTILLA V6'!X_parejas*G83)+('PLANTILLA V6'!x_equipo_4* H83)+('PLANTILLA V6'!Grupal*I83))*E83</f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 x14ac:dyDescent="0.45">
      <c r="A84" s="70" t="s">
        <v>109</v>
      </c>
      <c r="B84" s="70" t="s">
        <v>168</v>
      </c>
      <c r="C84" s="37">
        <v>1</v>
      </c>
      <c r="D84" s="74" t="s">
        <v>130</v>
      </c>
      <c r="E84" s="37">
        <v>0</v>
      </c>
      <c r="F84" s="74" t="b">
        <v>0</v>
      </c>
      <c r="G84" s="74" t="b">
        <v>0</v>
      </c>
      <c r="H84" s="74" t="b">
        <v>1</v>
      </c>
      <c r="I84" s="74" t="b">
        <v>0</v>
      </c>
      <c r="J84" s="92">
        <f>(('PLANTILLA V6'!Tot_alumnos*F84)+('PLANTILLA V6'!X_parejas*G84)+('PLANTILLA V6'!x_equipo_4* H84)+('PLANTILLA V6'!Grupal*I84))*E84</f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 x14ac:dyDescent="0.45">
      <c r="A85" s="70" t="s">
        <v>109</v>
      </c>
      <c r="B85" s="70" t="s">
        <v>169</v>
      </c>
      <c r="C85" s="37">
        <v>1</v>
      </c>
      <c r="D85" s="74" t="s">
        <v>130</v>
      </c>
      <c r="E85" s="37">
        <v>0</v>
      </c>
      <c r="F85" s="74" t="b">
        <v>0</v>
      </c>
      <c r="G85" s="74" t="b">
        <v>0</v>
      </c>
      <c r="H85" s="74" t="b">
        <v>0</v>
      </c>
      <c r="I85" s="74" t="b">
        <v>0</v>
      </c>
      <c r="J85" s="92">
        <f>(('PLANTILLA V6'!Tot_alumnos*F85)+('PLANTILLA V6'!X_parejas*G85)+('PLANTILLA V6'!x_equipo_4* H85)+('PLANTILLA V6'!Grupal*I85))*E85</f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 x14ac:dyDescent="0.45">
      <c r="A86" s="70" t="s">
        <v>109</v>
      </c>
      <c r="B86" s="52" t="s">
        <v>170</v>
      </c>
      <c r="C86" s="37">
        <v>1</v>
      </c>
      <c r="D86" s="74" t="s">
        <v>130</v>
      </c>
      <c r="E86" s="37">
        <v>0</v>
      </c>
      <c r="F86" s="74" t="b">
        <v>0</v>
      </c>
      <c r="G86" s="74" t="b">
        <v>0</v>
      </c>
      <c r="H86" s="74" t="b">
        <v>0</v>
      </c>
      <c r="I86" s="74" t="b">
        <v>0</v>
      </c>
      <c r="J86" s="92">
        <f>(('PLANTILLA V6'!Tot_alumnos*F86)+('PLANTILLA V6'!X_parejas*G86)+('PLANTILLA V6'!x_equipo_4* H86)+('PLANTILLA V6'!Grupal*I86))*E86</f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 x14ac:dyDescent="0.45">
      <c r="A87" s="70" t="s">
        <v>109</v>
      </c>
      <c r="B87" s="52" t="s">
        <v>171</v>
      </c>
      <c r="C87" s="37">
        <v>1</v>
      </c>
      <c r="D87" s="74" t="s">
        <v>130</v>
      </c>
      <c r="E87" s="37">
        <v>0</v>
      </c>
      <c r="F87" s="74" t="b">
        <v>0</v>
      </c>
      <c r="G87" s="74" t="b">
        <v>0</v>
      </c>
      <c r="H87" s="74" t="b">
        <v>0</v>
      </c>
      <c r="I87" s="74" t="b">
        <v>0</v>
      </c>
      <c r="J87" s="92">
        <f>(('PLANTILLA V6'!Tot_alumnos*F87)+('PLANTILLA V6'!X_parejas*G87)+('PLANTILLA V6'!x_equipo_4* H87)+('PLANTILLA V6'!Grupal*I87))*E87</f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 x14ac:dyDescent="0.45">
      <c r="A88" s="70" t="s">
        <v>109</v>
      </c>
      <c r="B88" s="70" t="s">
        <v>172</v>
      </c>
      <c r="C88" s="37">
        <v>1</v>
      </c>
      <c r="D88" s="74" t="s">
        <v>130</v>
      </c>
      <c r="E88" s="37">
        <v>0</v>
      </c>
      <c r="F88" s="74" t="b">
        <v>0</v>
      </c>
      <c r="G88" s="74" t="b">
        <v>0</v>
      </c>
      <c r="H88" s="74" t="b">
        <v>0</v>
      </c>
      <c r="I88" s="74" t="b">
        <v>0</v>
      </c>
      <c r="J88" s="92">
        <f>(('PLANTILLA V6'!Tot_alumnos*F88)+('PLANTILLA V6'!X_parejas*G88)+('PLANTILLA V6'!x_equipo_4* H88)+('PLANTILLA V6'!Grupal*I88))*E88</f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 x14ac:dyDescent="0.45">
      <c r="A89" s="70" t="s">
        <v>109</v>
      </c>
      <c r="B89" s="70" t="s">
        <v>173</v>
      </c>
      <c r="C89" s="37">
        <v>1</v>
      </c>
      <c r="D89" s="74" t="s">
        <v>130</v>
      </c>
      <c r="E89" s="37">
        <v>0</v>
      </c>
      <c r="F89" s="74" t="b">
        <v>0</v>
      </c>
      <c r="G89" s="74" t="b">
        <v>0</v>
      </c>
      <c r="H89" s="74" t="b">
        <v>0</v>
      </c>
      <c r="I89" s="74" t="b">
        <v>0</v>
      </c>
      <c r="J89" s="92">
        <f>(('PLANTILLA V6'!Tot_alumnos*F89)+('PLANTILLA V6'!X_parejas*G89)+('PLANTILLA V6'!x_equipo_4* H89)+('PLANTILLA V6'!Grupal*I89))*E89</f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 x14ac:dyDescent="0.45">
      <c r="A90" s="70" t="s">
        <v>109</v>
      </c>
      <c r="B90" s="70" t="s">
        <v>174</v>
      </c>
      <c r="C90" s="37">
        <v>1</v>
      </c>
      <c r="D90" s="74" t="s">
        <v>130</v>
      </c>
      <c r="E90" s="37">
        <v>0</v>
      </c>
      <c r="F90" s="74" t="b">
        <v>0</v>
      </c>
      <c r="G90" s="74" t="b">
        <v>0</v>
      </c>
      <c r="H90" s="74" t="b">
        <v>0</v>
      </c>
      <c r="I90" s="74" t="b">
        <v>0</v>
      </c>
      <c r="J90" s="92">
        <f>(('PLANTILLA V6'!Tot_alumnos*F90)+('PLANTILLA V6'!X_parejas*G90)+('PLANTILLA V6'!x_equipo_4* H90)+('PLANTILLA V6'!Grupal*I90))*E90</f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 x14ac:dyDescent="0.45">
      <c r="A91" s="70" t="s">
        <v>109</v>
      </c>
      <c r="B91" s="70" t="s">
        <v>175</v>
      </c>
      <c r="C91" s="37">
        <v>1</v>
      </c>
      <c r="D91" s="74" t="s">
        <v>141</v>
      </c>
      <c r="E91" s="37">
        <v>0</v>
      </c>
      <c r="F91" s="74" t="b">
        <v>0</v>
      </c>
      <c r="G91" s="74" t="b">
        <v>0</v>
      </c>
      <c r="H91" s="74" t="b">
        <v>0</v>
      </c>
      <c r="I91" s="74" t="b">
        <v>1</v>
      </c>
      <c r="J91" s="92">
        <f>(('PLANTILLA V6'!Tot_alumnos*F91)+('PLANTILLA V6'!X_parejas*G91)+('PLANTILLA V6'!x_equipo_4* H91)+('PLANTILLA V6'!Grupal*I91))*E91</f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 x14ac:dyDescent="0.45">
      <c r="A92" s="70" t="s">
        <v>109</v>
      </c>
      <c r="B92" s="70" t="s">
        <v>176</v>
      </c>
      <c r="C92" s="37">
        <v>1</v>
      </c>
      <c r="D92" s="74" t="s">
        <v>141</v>
      </c>
      <c r="E92" s="37">
        <v>0</v>
      </c>
      <c r="F92" s="74" t="b">
        <v>0</v>
      </c>
      <c r="G92" s="74" t="b">
        <v>0</v>
      </c>
      <c r="H92" s="74" t="b">
        <v>0</v>
      </c>
      <c r="I92" s="74" t="b">
        <v>1</v>
      </c>
      <c r="J92" s="92">
        <f>(('PLANTILLA V6'!Tot_alumnos*F92)+('PLANTILLA V6'!X_parejas*G92)+('PLANTILLA V6'!x_equipo_4* H92)+('PLANTILLA V6'!Grupal*I92))*E92</f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 x14ac:dyDescent="0.45">
      <c r="A93" s="70" t="s">
        <v>109</v>
      </c>
      <c r="B93" s="70" t="s">
        <v>177</v>
      </c>
      <c r="C93" s="37">
        <v>1</v>
      </c>
      <c r="D93" s="70" t="s">
        <v>130</v>
      </c>
      <c r="E93" s="37">
        <v>0</v>
      </c>
      <c r="F93" s="74" t="b">
        <v>0</v>
      </c>
      <c r="G93" s="74" t="b">
        <v>0</v>
      </c>
      <c r="H93" s="74" t="b">
        <v>0</v>
      </c>
      <c r="I93" s="74" t="b">
        <v>0</v>
      </c>
      <c r="J93" s="92">
        <f>(('PLANTILLA V6'!Tot_alumnos*F93)+('PLANTILLA V6'!X_parejas*G93)+('PLANTILLA V6'!x_equipo_4* H93)+('PLANTILLA V6'!Grupal*I93))*E93</f>
        <v>0</v>
      </c>
      <c r="K93" s="95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 x14ac:dyDescent="0.45">
      <c r="A94" s="70" t="s">
        <v>109</v>
      </c>
      <c r="B94" s="70" t="s">
        <v>178</v>
      </c>
      <c r="C94" s="37">
        <v>1</v>
      </c>
      <c r="D94" s="70" t="s">
        <v>130</v>
      </c>
      <c r="E94" s="37">
        <v>0</v>
      </c>
      <c r="F94" s="74" t="b">
        <v>0</v>
      </c>
      <c r="G94" s="74" t="b">
        <v>0</v>
      </c>
      <c r="H94" s="74" t="b">
        <v>0</v>
      </c>
      <c r="I94" s="74" t="b">
        <v>0</v>
      </c>
      <c r="J94" s="92">
        <f>(('PLANTILLA V6'!Tot_alumnos*F94)+('PLANTILLA V6'!X_parejas*G94)+('PLANTILLA V6'!x_equipo_4* H94)+('PLANTILLA V6'!Grupal*I94))*E94</f>
        <v>0</v>
      </c>
      <c r="K94" s="95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 x14ac:dyDescent="0.45">
      <c r="A95" s="70" t="s">
        <v>109</v>
      </c>
      <c r="B95" s="70" t="s">
        <v>179</v>
      </c>
      <c r="C95" s="37">
        <v>1</v>
      </c>
      <c r="D95" s="70" t="s">
        <v>130</v>
      </c>
      <c r="E95" s="37">
        <v>0</v>
      </c>
      <c r="F95" s="74" t="b">
        <v>0</v>
      </c>
      <c r="G95" s="74" t="b">
        <v>0</v>
      </c>
      <c r="H95" s="74" t="b">
        <v>0</v>
      </c>
      <c r="I95" s="74" t="b">
        <v>0</v>
      </c>
      <c r="J95" s="92">
        <f>(('PLANTILLA V6'!Tot_alumnos*F95)+('PLANTILLA V6'!X_parejas*G95)+('PLANTILLA V6'!x_equipo_4* H95)+('PLANTILLA V6'!Grupal*I95))*E95</f>
        <v>0</v>
      </c>
      <c r="K95" s="95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 x14ac:dyDescent="0.45">
      <c r="A96" s="70" t="s">
        <v>109</v>
      </c>
      <c r="B96" s="70" t="s">
        <v>180</v>
      </c>
      <c r="C96" s="37">
        <v>1</v>
      </c>
      <c r="D96" s="70" t="s">
        <v>130</v>
      </c>
      <c r="E96" s="37">
        <v>0</v>
      </c>
      <c r="F96" s="74" t="b">
        <v>0</v>
      </c>
      <c r="G96" s="74" t="b">
        <v>0</v>
      </c>
      <c r="H96" s="74" t="b">
        <v>0</v>
      </c>
      <c r="I96" s="74" t="b">
        <v>0</v>
      </c>
      <c r="J96" s="92">
        <f>(('PLANTILLA V6'!Tot_alumnos*F96)+('PLANTILLA V6'!X_parejas*G96)+('PLANTILLA V6'!x_equipo_4* H96)+('PLANTILLA V6'!Grupal*I96))*E96</f>
        <v>0</v>
      </c>
      <c r="K96" s="95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hidden="1" customHeight="1" x14ac:dyDescent="0.45">
      <c r="A97" s="70" t="s">
        <v>109</v>
      </c>
      <c r="B97" s="70"/>
      <c r="C97" s="37">
        <v>1</v>
      </c>
      <c r="D97" s="70" t="s">
        <v>130</v>
      </c>
      <c r="E97" s="37">
        <v>0</v>
      </c>
      <c r="F97" s="74" t="b">
        <v>0</v>
      </c>
      <c r="G97" s="74" t="b">
        <v>0</v>
      </c>
      <c r="H97" s="74" t="b">
        <v>0</v>
      </c>
      <c r="I97" s="74" t="b">
        <v>0</v>
      </c>
      <c r="J97" s="92">
        <f>(('PLANTILLA V6'!Tot_alumnos*F97)+('PLANTILLA V6'!X_parejas*G97)+('PLANTILLA V6'!x_equipo_4* H97)+('PLANTILLA V6'!Grupal*I97))*E97</f>
        <v>0</v>
      </c>
      <c r="K97" s="95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hidden="1" customHeight="1" x14ac:dyDescent="0.45">
      <c r="A98" s="97"/>
      <c r="B98" s="70"/>
      <c r="C98" s="37">
        <v>1</v>
      </c>
      <c r="D98" s="70" t="s">
        <v>130</v>
      </c>
      <c r="E98" s="37">
        <v>0</v>
      </c>
      <c r="F98" s="74" t="b">
        <v>0</v>
      </c>
      <c r="G98" s="74" t="b">
        <v>0</v>
      </c>
      <c r="H98" s="74" t="b">
        <v>0</v>
      </c>
      <c r="I98" s="74" t="b">
        <v>0</v>
      </c>
      <c r="J98" s="92">
        <f>(('PLANTILLA V6'!Tot_alumnos*F98)+('PLANTILLA V6'!X_parejas*G98)+('PLANTILLA V6'!x_equipo_4* H98)+('PLANTILLA V6'!Grupal*I98))*E98</f>
        <v>0</v>
      </c>
      <c r="K98" s="95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hidden="1" customHeight="1" x14ac:dyDescent="0.45">
      <c r="A99" s="97"/>
      <c r="B99" s="70"/>
      <c r="C99" s="37">
        <v>1</v>
      </c>
      <c r="D99" s="70" t="s">
        <v>130</v>
      </c>
      <c r="E99" s="37">
        <v>0</v>
      </c>
      <c r="F99" s="74" t="b">
        <v>0</v>
      </c>
      <c r="G99" s="74" t="b">
        <v>0</v>
      </c>
      <c r="H99" s="74" t="b">
        <v>0</v>
      </c>
      <c r="I99" s="74" t="b">
        <v>0</v>
      </c>
      <c r="J99" s="92">
        <f>(('PLANTILLA V6'!Tot_alumnos*F99)+('PLANTILLA V6'!X_parejas*G99)+('PLANTILLA V6'!x_equipo_4* H99)+('PLANTILLA V6'!Grupal*I99))*E99</f>
        <v>0</v>
      </c>
      <c r="K99" s="95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hidden="1" customHeight="1" x14ac:dyDescent="0.45">
      <c r="A100" s="97"/>
      <c r="B100" s="70"/>
      <c r="C100" s="37">
        <v>1</v>
      </c>
      <c r="D100" s="70" t="s">
        <v>130</v>
      </c>
      <c r="E100" s="37">
        <v>0</v>
      </c>
      <c r="F100" s="74" t="b">
        <v>0</v>
      </c>
      <c r="G100" s="74" t="b">
        <v>0</v>
      </c>
      <c r="H100" s="74" t="b">
        <v>0</v>
      </c>
      <c r="I100" s="74" t="b">
        <v>0</v>
      </c>
      <c r="J100" s="92">
        <f>(('PLANTILLA V6'!Tot_alumnos*F100)+('PLANTILLA V6'!X_parejas*G100)+('PLANTILLA V6'!x_equipo_4* H100)+('PLANTILLA V6'!Grupal*I100))*E100</f>
        <v>0</v>
      </c>
      <c r="K100" s="95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hidden="1" customHeight="1" x14ac:dyDescent="0.45">
      <c r="A101" s="97"/>
      <c r="B101" s="70"/>
      <c r="C101" s="37">
        <v>1</v>
      </c>
      <c r="D101" s="70" t="s">
        <v>130</v>
      </c>
      <c r="E101" s="37">
        <v>0</v>
      </c>
      <c r="F101" s="74" t="b">
        <v>0</v>
      </c>
      <c r="G101" s="74" t="b">
        <v>0</v>
      </c>
      <c r="H101" s="74" t="b">
        <v>0</v>
      </c>
      <c r="I101" s="74" t="b">
        <v>0</v>
      </c>
      <c r="J101" s="92">
        <f>(('PLANTILLA V6'!Tot_alumnos*F101)+('PLANTILLA V6'!X_parejas*G101)+('PLANTILLA V6'!x_equipo_4* H101)+('PLANTILLA V6'!Grupal*I101))*E101</f>
        <v>0</v>
      </c>
      <c r="K101" s="95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hidden="1" customHeight="1" x14ac:dyDescent="0.45">
      <c r="A102" s="97"/>
      <c r="B102" s="70"/>
      <c r="C102" s="37">
        <v>1</v>
      </c>
      <c r="D102" s="70" t="s">
        <v>130</v>
      </c>
      <c r="E102" s="37">
        <v>0</v>
      </c>
      <c r="F102" s="74" t="b">
        <v>0</v>
      </c>
      <c r="G102" s="74" t="b">
        <v>0</v>
      </c>
      <c r="H102" s="74" t="b">
        <v>0</v>
      </c>
      <c r="I102" s="74" t="b">
        <v>0</v>
      </c>
      <c r="J102" s="92">
        <f>(('PLANTILLA V6'!Tot_alumnos*F102)+('PLANTILLA V6'!X_parejas*G102)+('PLANTILLA V6'!x_equipo_4* H102)+('PLANTILLA V6'!Grupal*I102))*E102</f>
        <v>0</v>
      </c>
      <c r="K102" s="95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hidden="1" customHeight="1" x14ac:dyDescent="0.45">
      <c r="A103" s="97"/>
      <c r="B103" s="70"/>
      <c r="C103" s="37">
        <v>1</v>
      </c>
      <c r="D103" s="70" t="s">
        <v>130</v>
      </c>
      <c r="E103" s="37">
        <v>0</v>
      </c>
      <c r="F103" s="74" t="b">
        <v>0</v>
      </c>
      <c r="G103" s="74" t="b">
        <v>0</v>
      </c>
      <c r="H103" s="74" t="b">
        <v>0</v>
      </c>
      <c r="I103" s="74" t="b">
        <v>0</v>
      </c>
      <c r="J103" s="92">
        <f>(('PLANTILLA V6'!Tot_alumnos*F103)+('PLANTILLA V6'!X_parejas*G103)+('PLANTILLA V6'!x_equipo_4* H103)+('PLANTILLA V6'!Grupal*I103))*E103</f>
        <v>0</v>
      </c>
      <c r="K103" s="95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hidden="1" customHeight="1" x14ac:dyDescent="0.45">
      <c r="A104" s="97"/>
      <c r="B104" s="70"/>
      <c r="C104" s="37">
        <v>1</v>
      </c>
      <c r="D104" s="70" t="s">
        <v>130</v>
      </c>
      <c r="E104" s="37">
        <v>0</v>
      </c>
      <c r="F104" s="74" t="b">
        <v>0</v>
      </c>
      <c r="G104" s="74" t="b">
        <v>0</v>
      </c>
      <c r="H104" s="74" t="b">
        <v>0</v>
      </c>
      <c r="I104" s="74" t="b">
        <v>0</v>
      </c>
      <c r="J104" s="92">
        <f>(('PLANTILLA V6'!Tot_alumnos*F104)+('PLANTILLA V6'!X_parejas*G104)+('PLANTILLA V6'!x_equipo_4* H104)+('PLANTILLA V6'!Grupal*I104))*E104</f>
        <v>0</v>
      </c>
      <c r="K104" s="95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hidden="1" customHeight="1" x14ac:dyDescent="0.45">
      <c r="A105" s="97"/>
      <c r="B105" s="70"/>
      <c r="C105" s="37">
        <v>1</v>
      </c>
      <c r="D105" s="70" t="s">
        <v>130</v>
      </c>
      <c r="E105" s="37">
        <v>0</v>
      </c>
      <c r="F105" s="74" t="b">
        <v>0</v>
      </c>
      <c r="G105" s="74" t="b">
        <v>0</v>
      </c>
      <c r="H105" s="74" t="b">
        <v>0</v>
      </c>
      <c r="I105" s="74" t="b">
        <v>0</v>
      </c>
      <c r="J105" s="92">
        <f>(('PLANTILLA V6'!Tot_alumnos*F105)+('PLANTILLA V6'!X_parejas*G105)+('PLANTILLA V6'!x_equipo_4* H105)+('PLANTILLA V6'!Grupal*I105))*E105</f>
        <v>0</v>
      </c>
      <c r="K105" s="95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hidden="1" customHeight="1" x14ac:dyDescent="0.45">
      <c r="A106" s="97"/>
      <c r="B106" s="70"/>
      <c r="C106" s="37">
        <v>1</v>
      </c>
      <c r="D106" s="70" t="s">
        <v>130</v>
      </c>
      <c r="E106" s="37">
        <v>0</v>
      </c>
      <c r="F106" s="74" t="b">
        <v>0</v>
      </c>
      <c r="G106" s="74" t="b">
        <v>0</v>
      </c>
      <c r="H106" s="74" t="b">
        <v>0</v>
      </c>
      <c r="I106" s="74" t="b">
        <v>0</v>
      </c>
      <c r="J106" s="92">
        <f>(('PLANTILLA V6'!Tot_alumnos*F106)+('PLANTILLA V6'!X_parejas*G106)+('PLANTILLA V6'!x_equipo_4* H106)+('PLANTILLA V6'!Grupal*I106))*E106</f>
        <v>0</v>
      </c>
      <c r="K106" s="95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hidden="1" customHeight="1" x14ac:dyDescent="0.45">
      <c r="A107" s="97"/>
      <c r="B107" s="70"/>
      <c r="C107" s="37">
        <v>1</v>
      </c>
      <c r="D107" s="70" t="s">
        <v>130</v>
      </c>
      <c r="E107" s="37">
        <v>0</v>
      </c>
      <c r="F107" s="74" t="b">
        <v>0</v>
      </c>
      <c r="G107" s="74" t="b">
        <v>0</v>
      </c>
      <c r="H107" s="74" t="b">
        <v>0</v>
      </c>
      <c r="I107" s="74" t="b">
        <v>0</v>
      </c>
      <c r="J107" s="92">
        <f>(('PLANTILLA V6'!Tot_alumnos*F107)+('PLANTILLA V6'!X_parejas*G107)+('PLANTILLA V6'!x_equipo_4* H107)+('PLANTILLA V6'!Grupal*I107))*E107</f>
        <v>0</v>
      </c>
      <c r="K107" s="95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 x14ac:dyDescent="0.45">
      <c r="A108" s="97"/>
      <c r="B108" s="70"/>
      <c r="C108" s="37">
        <v>1</v>
      </c>
      <c r="D108" s="70" t="s">
        <v>130</v>
      </c>
      <c r="E108" s="37">
        <v>0</v>
      </c>
      <c r="F108" s="74" t="b">
        <v>0</v>
      </c>
      <c r="G108" s="74" t="b">
        <v>0</v>
      </c>
      <c r="H108" s="74" t="b">
        <v>0</v>
      </c>
      <c r="I108" s="74" t="b">
        <v>0</v>
      </c>
      <c r="J108" s="92">
        <f>(('PLANTILLA V6'!Tot_alumnos*F108)+('PLANTILLA V6'!X_parejas*G108)+('PLANTILLA V6'!x_equipo_4* H108)+('PLANTILLA V6'!Grupal*I108))*E108</f>
        <v>0</v>
      </c>
      <c r="K108" s="95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 x14ac:dyDescent="0.45">
      <c r="A109" s="97" t="s">
        <v>181</v>
      </c>
      <c r="B109" s="70"/>
      <c r="C109" s="94"/>
      <c r="D109" s="95"/>
      <c r="E109" s="37">
        <v>0</v>
      </c>
      <c r="F109" s="95" t="b">
        <v>0</v>
      </c>
      <c r="G109" s="95" t="b">
        <v>0</v>
      </c>
      <c r="H109" s="95" t="b">
        <v>0</v>
      </c>
      <c r="I109" s="95" t="b">
        <v>0</v>
      </c>
      <c r="J109" s="92">
        <f>(('PLANTILLA V6'!Tot_alumnos*F109)+('PLANTILLA V6'!X_parejas*G109)+('PLANTILLA V6'!x_equipo_4* H109)+('PLANTILLA V6'!Grupal*I109))*E109</f>
        <v>0</v>
      </c>
      <c r="K109" s="95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 x14ac:dyDescent="0.45">
      <c r="A110" s="70" t="s">
        <v>182</v>
      </c>
      <c r="B110" s="70" t="s">
        <v>183</v>
      </c>
      <c r="C110" s="37">
        <v>1</v>
      </c>
      <c r="D110" s="74" t="s">
        <v>130</v>
      </c>
      <c r="E110" s="37">
        <v>0</v>
      </c>
      <c r="F110" s="74" t="b">
        <v>0</v>
      </c>
      <c r="G110" s="74" t="b">
        <v>0</v>
      </c>
      <c r="H110" s="74" t="b">
        <v>1</v>
      </c>
      <c r="I110" s="74" t="b">
        <v>0</v>
      </c>
      <c r="J110" s="92">
        <f>(('PLANTILLA V6'!Tot_alumnos*F110)+('PLANTILLA V6'!X_parejas*G110)+('PLANTILLA V6'!x_equipo_4* H110)+('PLANTILLA V6'!Grupal*I110))*E110</f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 x14ac:dyDescent="0.45">
      <c r="A111" s="70" t="s">
        <v>182</v>
      </c>
      <c r="B111" s="70" t="s">
        <v>184</v>
      </c>
      <c r="C111" s="37">
        <v>1</v>
      </c>
      <c r="D111" s="74" t="s">
        <v>130</v>
      </c>
      <c r="E111" s="37">
        <v>0</v>
      </c>
      <c r="F111" s="74" t="b">
        <v>0</v>
      </c>
      <c r="G111" s="74" t="b">
        <v>0</v>
      </c>
      <c r="H111" s="74" t="b">
        <v>1</v>
      </c>
      <c r="I111" s="74" t="b">
        <v>0</v>
      </c>
      <c r="J111" s="92">
        <f>(('PLANTILLA V6'!Tot_alumnos*F111)+('PLANTILLA V6'!X_parejas*G111)+('PLANTILLA V6'!x_equipo_4* H111)+('PLANTILLA V6'!Grupal*I111))*E111</f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 x14ac:dyDescent="0.45">
      <c r="A112" s="70" t="s">
        <v>182</v>
      </c>
      <c r="B112" s="70" t="s">
        <v>185</v>
      </c>
      <c r="C112" s="37">
        <v>1</v>
      </c>
      <c r="D112" s="74" t="s">
        <v>130</v>
      </c>
      <c r="E112" s="37">
        <v>0</v>
      </c>
      <c r="F112" s="74" t="b">
        <v>0</v>
      </c>
      <c r="G112" s="74" t="b">
        <v>0</v>
      </c>
      <c r="H112" s="74" t="b">
        <v>1</v>
      </c>
      <c r="I112" s="74" t="b">
        <v>0</v>
      </c>
      <c r="J112" s="92">
        <f>(('PLANTILLA V6'!Tot_alumnos*F112)+('PLANTILLA V6'!X_parejas*G112)+('PLANTILLA V6'!x_equipo_4* H112)+('PLANTILLA V6'!Grupal*I112))*E112</f>
        <v>0</v>
      </c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 x14ac:dyDescent="0.45">
      <c r="A113" s="70" t="s">
        <v>182</v>
      </c>
      <c r="B113" s="70" t="s">
        <v>186</v>
      </c>
      <c r="C113" s="37">
        <v>1</v>
      </c>
      <c r="D113" s="74" t="s">
        <v>130</v>
      </c>
      <c r="E113" s="37">
        <v>0</v>
      </c>
      <c r="F113" s="74" t="b">
        <v>0</v>
      </c>
      <c r="G113" s="74" t="b">
        <v>0</v>
      </c>
      <c r="H113" s="74" t="b">
        <v>1</v>
      </c>
      <c r="I113" s="74" t="b">
        <v>0</v>
      </c>
      <c r="J113" s="92">
        <f>(('PLANTILLA V6'!Tot_alumnos*F113)+('PLANTILLA V6'!X_parejas*G113)+('PLANTILLA V6'!x_equipo_4* H113)+('PLANTILLA V6'!Grupal*I113))*E113</f>
        <v>0</v>
      </c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</row>
    <row r="114" spans="1:26" ht="15.75" customHeight="1" x14ac:dyDescent="0.45">
      <c r="A114" s="70" t="s">
        <v>182</v>
      </c>
      <c r="B114" s="70" t="s">
        <v>187</v>
      </c>
      <c r="C114" s="37">
        <v>1</v>
      </c>
      <c r="D114" s="74" t="s">
        <v>130</v>
      </c>
      <c r="E114" s="37">
        <v>0</v>
      </c>
      <c r="F114" s="74" t="b">
        <v>0</v>
      </c>
      <c r="G114" s="74" t="b">
        <v>0</v>
      </c>
      <c r="H114" s="74" t="b">
        <v>1</v>
      </c>
      <c r="I114" s="74" t="b">
        <v>0</v>
      </c>
      <c r="J114" s="92">
        <f>(('PLANTILLA V6'!Tot_alumnos*F114)+('PLANTILLA V6'!X_parejas*G114)+('PLANTILLA V6'!x_equipo_4* H114)+('PLANTILLA V6'!Grupal*I114))*E114</f>
        <v>0</v>
      </c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 x14ac:dyDescent="0.45">
      <c r="A115" s="70" t="s">
        <v>182</v>
      </c>
      <c r="B115" s="70" t="s">
        <v>188</v>
      </c>
      <c r="C115" s="37">
        <v>1</v>
      </c>
      <c r="D115" s="74" t="s">
        <v>130</v>
      </c>
      <c r="E115" s="37">
        <v>0</v>
      </c>
      <c r="F115" s="74" t="b">
        <v>0</v>
      </c>
      <c r="G115" s="74" t="b">
        <v>0</v>
      </c>
      <c r="H115" s="74" t="b">
        <v>0</v>
      </c>
      <c r="I115" s="74" t="b">
        <v>1</v>
      </c>
      <c r="J115" s="92">
        <f>(('PLANTILLA V6'!Tot_alumnos*F115)+('PLANTILLA V6'!X_parejas*G115)+('PLANTILLA V6'!x_equipo_4* H115)+('PLANTILLA V6'!Grupal*I115))*E115</f>
        <v>0</v>
      </c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 x14ac:dyDescent="0.45">
      <c r="A116" s="70" t="s">
        <v>182</v>
      </c>
      <c r="B116" s="70" t="s">
        <v>189</v>
      </c>
      <c r="C116" s="37">
        <v>1</v>
      </c>
      <c r="D116" s="74" t="s">
        <v>130</v>
      </c>
      <c r="E116" s="37">
        <v>0</v>
      </c>
      <c r="F116" s="74" t="b">
        <v>0</v>
      </c>
      <c r="G116" s="74" t="b">
        <v>0</v>
      </c>
      <c r="H116" s="74" t="b">
        <v>1</v>
      </c>
      <c r="I116" s="74" t="b">
        <v>0</v>
      </c>
      <c r="J116" s="92">
        <f>(('PLANTILLA V6'!Tot_alumnos*F116)+('PLANTILLA V6'!X_parejas*G116)+('PLANTILLA V6'!x_equipo_4* H116)+('PLANTILLA V6'!Grupal*I116))*E116</f>
        <v>0</v>
      </c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 x14ac:dyDescent="0.45">
      <c r="A117" s="70" t="s">
        <v>182</v>
      </c>
      <c r="B117" s="70" t="s">
        <v>190</v>
      </c>
      <c r="C117" s="37">
        <v>1</v>
      </c>
      <c r="D117" s="74" t="s">
        <v>130</v>
      </c>
      <c r="E117" s="37">
        <v>0</v>
      </c>
      <c r="F117" s="74" t="b">
        <v>0</v>
      </c>
      <c r="G117" s="74" t="b">
        <v>0</v>
      </c>
      <c r="H117" s="74" t="b">
        <v>1</v>
      </c>
      <c r="I117" s="74" t="b">
        <v>0</v>
      </c>
      <c r="J117" s="92">
        <f>(('PLANTILLA V6'!Tot_alumnos*F117)+('PLANTILLA V6'!X_parejas*G117)+('PLANTILLA V6'!x_equipo_4* H117)+('PLANTILLA V6'!Grupal*I117))*E117</f>
        <v>0</v>
      </c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 x14ac:dyDescent="0.45">
      <c r="A118" s="70" t="s">
        <v>182</v>
      </c>
      <c r="B118" s="70" t="s">
        <v>191</v>
      </c>
      <c r="C118" s="98">
        <v>1</v>
      </c>
      <c r="D118" s="70" t="s">
        <v>130</v>
      </c>
      <c r="E118" s="37">
        <v>0</v>
      </c>
      <c r="F118" s="74" t="b">
        <v>0</v>
      </c>
      <c r="G118" s="74" t="b">
        <v>0</v>
      </c>
      <c r="H118" s="74" t="b">
        <v>1</v>
      </c>
      <c r="I118" s="74" t="b">
        <v>0</v>
      </c>
      <c r="J118" s="92">
        <f>(('PLANTILLA V6'!Tot_alumnos*F118)+('PLANTILLA V6'!X_parejas*G118)+('PLANTILLA V6'!x_equipo_4* H118)+('PLANTILLA V6'!Grupal*I118))*E118</f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 x14ac:dyDescent="0.45">
      <c r="A119" s="96"/>
      <c r="B119" s="96"/>
      <c r="C119" s="99"/>
      <c r="D119" s="99"/>
      <c r="E119" s="37">
        <v>0</v>
      </c>
      <c r="F119" s="99"/>
      <c r="G119" s="99"/>
      <c r="H119" s="99"/>
      <c r="I119" s="99"/>
      <c r="J119" s="92">
        <f>(('PLANTILLA V6'!Tot_alumnos*F119)+('PLANTILLA V6'!X_parejas*G119)+('PLANTILLA V6'!x_equipo_4* H119)+('PLANTILLA V6'!Grupal*I119))*E119</f>
        <v>0</v>
      </c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</row>
    <row r="120" spans="1:26" ht="15.75" hidden="1" customHeight="1" x14ac:dyDescent="0.45">
      <c r="A120" s="96"/>
      <c r="B120" s="96"/>
      <c r="C120" s="99"/>
      <c r="D120" s="99"/>
      <c r="E120" s="37">
        <v>0</v>
      </c>
      <c r="F120" s="99"/>
      <c r="G120" s="99"/>
      <c r="H120" s="99"/>
      <c r="I120" s="99"/>
      <c r="J120" s="92">
        <f>(('PLANTILLA V6'!Tot_alumnos*F120)+('PLANTILLA V6'!X_parejas*G120)+('PLANTILLA V6'!x_equipo_4* H120)+('PLANTILLA V6'!Grupal*I120))*E120</f>
        <v>0</v>
      </c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</row>
    <row r="121" spans="1:26" ht="15.75" hidden="1" customHeight="1" x14ac:dyDescent="0.45">
      <c r="A121" s="96"/>
      <c r="B121" s="96"/>
      <c r="C121" s="99"/>
      <c r="D121" s="99"/>
      <c r="E121" s="37">
        <v>0</v>
      </c>
      <c r="F121" s="99"/>
      <c r="G121" s="99"/>
      <c r="H121" s="99"/>
      <c r="I121" s="99"/>
      <c r="J121" s="92">
        <f>(('PLANTILLA V6'!Tot_alumnos*F121)+('PLANTILLA V6'!X_parejas*G121)+('PLANTILLA V6'!x_equipo_4* H121)+('PLANTILLA V6'!Grupal*I121))*E121</f>
        <v>0</v>
      </c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</row>
    <row r="122" spans="1:26" ht="15.75" hidden="1" customHeight="1" x14ac:dyDescent="0.45">
      <c r="A122" s="96"/>
      <c r="B122" s="96"/>
      <c r="C122" s="99"/>
      <c r="D122" s="99"/>
      <c r="E122" s="37">
        <v>0</v>
      </c>
      <c r="F122" s="99"/>
      <c r="G122" s="99"/>
      <c r="H122" s="99"/>
      <c r="I122" s="99"/>
      <c r="J122" s="92">
        <f>(('PLANTILLA V6'!Tot_alumnos*F122)+('PLANTILLA V6'!X_parejas*G122)+('PLANTILLA V6'!x_equipo_4* H122)+('PLANTILLA V6'!Grupal*I122))*E122</f>
        <v>0</v>
      </c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</row>
    <row r="123" spans="1:26" ht="15.75" hidden="1" customHeight="1" x14ac:dyDescent="0.45">
      <c r="A123" s="96"/>
      <c r="B123" s="96"/>
      <c r="C123" s="99"/>
      <c r="D123" s="99"/>
      <c r="E123" s="37">
        <v>0</v>
      </c>
      <c r="F123" s="99"/>
      <c r="G123" s="99"/>
      <c r="H123" s="99"/>
      <c r="I123" s="99"/>
      <c r="J123" s="92">
        <f>(('PLANTILLA V6'!Tot_alumnos*F123)+('PLANTILLA V6'!X_parejas*G123)+('PLANTILLA V6'!x_equipo_4* H123)+('PLANTILLA V6'!Grupal*I123))*E123</f>
        <v>0</v>
      </c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</row>
    <row r="124" spans="1:26" ht="15.75" hidden="1" customHeight="1" x14ac:dyDescent="0.45">
      <c r="A124" s="96"/>
      <c r="B124" s="96"/>
      <c r="C124" s="99"/>
      <c r="D124" s="99"/>
      <c r="E124" s="37">
        <v>0</v>
      </c>
      <c r="F124" s="99"/>
      <c r="G124" s="99"/>
      <c r="H124" s="99"/>
      <c r="I124" s="99"/>
      <c r="J124" s="92">
        <f>(('PLANTILLA V6'!Tot_alumnos*F124)+('PLANTILLA V6'!X_parejas*G124)+('PLANTILLA V6'!x_equipo_4* H124)+('PLANTILLA V6'!Grupal*I124))*E124</f>
        <v>0</v>
      </c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</row>
    <row r="125" spans="1:26" ht="15.75" hidden="1" customHeight="1" x14ac:dyDescent="0.45">
      <c r="A125" s="96"/>
      <c r="B125" s="96"/>
      <c r="C125" s="99"/>
      <c r="D125" s="99"/>
      <c r="E125" s="37">
        <v>0</v>
      </c>
      <c r="F125" s="99"/>
      <c r="G125" s="99"/>
      <c r="H125" s="99"/>
      <c r="I125" s="99"/>
      <c r="J125" s="92">
        <f>(('PLANTILLA V6'!Tot_alumnos*F125)+('PLANTILLA V6'!X_parejas*G125)+('PLANTILLA V6'!x_equipo_4* H125)+('PLANTILLA V6'!Grupal*I125))*E125</f>
        <v>0</v>
      </c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</row>
    <row r="126" spans="1:26" ht="15.75" hidden="1" customHeight="1" x14ac:dyDescent="0.45">
      <c r="A126" s="96"/>
      <c r="B126" s="96"/>
      <c r="C126" s="99"/>
      <c r="D126" s="99"/>
      <c r="E126" s="37">
        <v>0</v>
      </c>
      <c r="F126" s="99"/>
      <c r="G126" s="99"/>
      <c r="H126" s="99"/>
      <c r="I126" s="99"/>
      <c r="J126" s="92">
        <f>(('PLANTILLA V6'!Tot_alumnos*F126)+('PLANTILLA V6'!X_parejas*G126)+('PLANTILLA V6'!x_equipo_4* H126)+('PLANTILLA V6'!Grupal*I126))*E126</f>
        <v>0</v>
      </c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</row>
    <row r="127" spans="1:26" ht="15.75" hidden="1" customHeight="1" x14ac:dyDescent="0.45">
      <c r="A127" s="96"/>
      <c r="B127" s="96"/>
      <c r="C127" s="99"/>
      <c r="D127" s="99"/>
      <c r="E127" s="37">
        <v>0</v>
      </c>
      <c r="F127" s="99"/>
      <c r="G127" s="99"/>
      <c r="H127" s="99"/>
      <c r="I127" s="99"/>
      <c r="J127" s="92">
        <f>(('PLANTILLA V6'!Tot_alumnos*F127)+('PLANTILLA V6'!X_parejas*G127)+('PLANTILLA V6'!x_equipo_4* H127)+('PLANTILLA V6'!Grupal*I127))*E127</f>
        <v>0</v>
      </c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</row>
    <row r="128" spans="1:26" ht="15.75" hidden="1" customHeight="1" x14ac:dyDescent="0.45">
      <c r="A128" s="96"/>
      <c r="B128" s="96"/>
      <c r="C128" s="99"/>
      <c r="D128" s="99"/>
      <c r="E128" s="37">
        <v>0</v>
      </c>
      <c r="F128" s="99"/>
      <c r="G128" s="99"/>
      <c r="H128" s="99"/>
      <c r="I128" s="99"/>
      <c r="J128" s="92">
        <f>(('PLANTILLA V6'!Tot_alumnos*F128)+('PLANTILLA V6'!X_parejas*G128)+('PLANTILLA V6'!x_equipo_4* H128)+('PLANTILLA V6'!Grupal*I128))*E128</f>
        <v>0</v>
      </c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</row>
    <row r="129" spans="1:26" ht="15.75" hidden="1" customHeight="1" x14ac:dyDescent="0.45">
      <c r="A129" s="96"/>
      <c r="B129" s="96"/>
      <c r="C129" s="99"/>
      <c r="D129" s="99"/>
      <c r="E129" s="37">
        <v>0</v>
      </c>
      <c r="F129" s="99"/>
      <c r="G129" s="99"/>
      <c r="H129" s="99"/>
      <c r="I129" s="99"/>
      <c r="J129" s="92">
        <f>(('PLANTILLA V6'!Tot_alumnos*F129)+('PLANTILLA V6'!X_parejas*G129)+('PLANTILLA V6'!x_equipo_4* H129)+('PLANTILLA V6'!Grupal*I129))*E129</f>
        <v>0</v>
      </c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</row>
    <row r="130" spans="1:26" ht="15.75" hidden="1" customHeight="1" x14ac:dyDescent="0.45">
      <c r="A130" s="96"/>
      <c r="B130" s="96"/>
      <c r="C130" s="99"/>
      <c r="D130" s="99"/>
      <c r="E130" s="37">
        <v>0</v>
      </c>
      <c r="F130" s="99"/>
      <c r="G130" s="99"/>
      <c r="H130" s="99"/>
      <c r="I130" s="99"/>
      <c r="J130" s="92">
        <f>(('PLANTILLA V6'!Tot_alumnos*F130)+('PLANTILLA V6'!X_parejas*G130)+('PLANTILLA V6'!x_equipo_4* H130)+('PLANTILLA V6'!Grupal*I130))*E130</f>
        <v>0</v>
      </c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</row>
    <row r="131" spans="1:26" ht="15.75" hidden="1" customHeight="1" x14ac:dyDescent="0.45">
      <c r="A131" s="96"/>
      <c r="B131" s="96"/>
      <c r="C131" s="99"/>
      <c r="D131" s="99"/>
      <c r="E131" s="37">
        <v>0</v>
      </c>
      <c r="F131" s="99"/>
      <c r="G131" s="99"/>
      <c r="H131" s="99"/>
      <c r="I131" s="99"/>
      <c r="J131" s="92">
        <f>(('PLANTILLA V6'!Tot_alumnos*F131)+('PLANTILLA V6'!X_parejas*G131)+('PLANTILLA V6'!x_equipo_4* H131)+('PLANTILLA V6'!Grupal*I131))*E131</f>
        <v>0</v>
      </c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</row>
    <row r="132" spans="1:26" ht="15.75" hidden="1" customHeight="1" x14ac:dyDescent="0.45">
      <c r="A132" s="96"/>
      <c r="B132" s="96"/>
      <c r="C132" s="99"/>
      <c r="D132" s="99"/>
      <c r="E132" s="37">
        <v>0</v>
      </c>
      <c r="F132" s="99"/>
      <c r="G132" s="99"/>
      <c r="H132" s="99"/>
      <c r="I132" s="99"/>
      <c r="J132" s="92">
        <f>(('PLANTILLA V6'!Tot_alumnos*F132)+('PLANTILLA V6'!X_parejas*G132)+('PLANTILLA V6'!x_equipo_4* H132)+('PLANTILLA V6'!Grupal*I132))*E132</f>
        <v>0</v>
      </c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</row>
    <row r="133" spans="1:26" ht="15.75" hidden="1" customHeight="1" x14ac:dyDescent="0.45">
      <c r="A133" s="96"/>
      <c r="B133" s="96"/>
      <c r="C133" s="99"/>
      <c r="D133" s="99"/>
      <c r="E133" s="37">
        <v>0</v>
      </c>
      <c r="F133" s="99"/>
      <c r="G133" s="99"/>
      <c r="H133" s="99"/>
      <c r="I133" s="99"/>
      <c r="J133" s="92">
        <f>(('PLANTILLA V6'!Tot_alumnos*F133)+('PLANTILLA V6'!X_parejas*G133)+('PLANTILLA V6'!x_equipo_4* H133)+('PLANTILLA V6'!Grupal*I133))*E133</f>
        <v>0</v>
      </c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</row>
    <row r="134" spans="1:26" ht="15.75" hidden="1" customHeight="1" x14ac:dyDescent="0.45">
      <c r="A134" s="96"/>
      <c r="B134" s="96"/>
      <c r="C134" s="99"/>
      <c r="D134" s="99"/>
      <c r="E134" s="37">
        <v>0</v>
      </c>
      <c r="F134" s="99"/>
      <c r="G134" s="99"/>
      <c r="H134" s="99"/>
      <c r="I134" s="99"/>
      <c r="J134" s="92">
        <f>(('PLANTILLA V6'!Tot_alumnos*F134)+('PLANTILLA V6'!X_parejas*G134)+('PLANTILLA V6'!x_equipo_4* H134)+('PLANTILLA V6'!Grupal*I134))*E134</f>
        <v>0</v>
      </c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</row>
    <row r="135" spans="1:26" ht="15.75" hidden="1" customHeight="1" x14ac:dyDescent="0.45">
      <c r="A135" s="96"/>
      <c r="B135" s="96"/>
      <c r="C135" s="99"/>
      <c r="D135" s="99"/>
      <c r="E135" s="37">
        <v>0</v>
      </c>
      <c r="F135" s="99"/>
      <c r="G135" s="99"/>
      <c r="H135" s="99"/>
      <c r="I135" s="99"/>
      <c r="J135" s="92">
        <f>(('PLANTILLA V6'!Tot_alumnos*F135)+('PLANTILLA V6'!X_parejas*G135)+('PLANTILLA V6'!x_equipo_4* H135)+('PLANTILLA V6'!Grupal*I135))*E135</f>
        <v>0</v>
      </c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</row>
    <row r="136" spans="1:26" ht="15.75" hidden="1" customHeight="1" x14ac:dyDescent="0.45">
      <c r="A136" s="96"/>
      <c r="B136" s="96"/>
      <c r="C136" s="99"/>
      <c r="D136" s="99"/>
      <c r="E136" s="37">
        <v>0</v>
      </c>
      <c r="F136" s="99"/>
      <c r="G136" s="99"/>
      <c r="H136" s="99"/>
      <c r="I136" s="99"/>
      <c r="J136" s="92">
        <f>(('PLANTILLA V6'!Tot_alumnos*F136)+('PLANTILLA V6'!X_parejas*G136)+('PLANTILLA V6'!x_equipo_4* H136)+('PLANTILLA V6'!Grupal*I136))*E136</f>
        <v>0</v>
      </c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</row>
    <row r="137" spans="1:26" ht="15.75" hidden="1" customHeight="1" x14ac:dyDescent="0.45">
      <c r="A137" s="96"/>
      <c r="B137" s="96"/>
      <c r="C137" s="99"/>
      <c r="D137" s="99"/>
      <c r="E137" s="37">
        <v>0</v>
      </c>
      <c r="F137" s="99"/>
      <c r="G137" s="99"/>
      <c r="H137" s="99"/>
      <c r="I137" s="99"/>
      <c r="J137" s="92">
        <f>(('PLANTILLA V6'!Tot_alumnos*F137)+('PLANTILLA V6'!X_parejas*G137)+('PLANTILLA V6'!x_equipo_4* H137)+('PLANTILLA V6'!Grupal*I137))*E137</f>
        <v>0</v>
      </c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</row>
    <row r="138" spans="1:26" ht="15.75" hidden="1" customHeight="1" x14ac:dyDescent="0.45">
      <c r="A138" s="96"/>
      <c r="B138" s="96"/>
      <c r="C138" s="99"/>
      <c r="D138" s="99"/>
      <c r="E138" s="37">
        <v>0</v>
      </c>
      <c r="F138" s="99"/>
      <c r="G138" s="99"/>
      <c r="H138" s="99"/>
      <c r="I138" s="99"/>
      <c r="J138" s="92">
        <f>(('PLANTILLA V6'!Tot_alumnos*F138)+('PLANTILLA V6'!X_parejas*G138)+('PLANTILLA V6'!x_equipo_4* H138)+('PLANTILLA V6'!Grupal*I138))*E138</f>
        <v>0</v>
      </c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</row>
    <row r="139" spans="1:26" ht="15.75" customHeight="1" x14ac:dyDescent="0.45">
      <c r="A139" s="93" t="s">
        <v>192</v>
      </c>
      <c r="B139" s="74"/>
      <c r="C139" s="94">
        <v>1</v>
      </c>
      <c r="D139" s="95" t="s">
        <v>130</v>
      </c>
      <c r="E139" s="37">
        <v>0</v>
      </c>
      <c r="F139" s="95" t="b">
        <v>1</v>
      </c>
      <c r="G139" s="95" t="b">
        <v>0</v>
      </c>
      <c r="H139" s="95" t="b">
        <v>0</v>
      </c>
      <c r="I139" s="95" t="b">
        <v>0</v>
      </c>
      <c r="J139" s="92">
        <f>(('PLANTILLA V6'!Tot_alumnos*F139)+('PLANTILLA V6'!X_parejas*G139)+('PLANTILLA V6'!x_equipo_4* H139)+('PLANTILLA V6'!Grupal*I139))*E139</f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 x14ac:dyDescent="0.45">
      <c r="A140" s="70" t="s">
        <v>193</v>
      </c>
      <c r="B140" s="70" t="s">
        <v>194</v>
      </c>
      <c r="C140" s="37">
        <v>1</v>
      </c>
      <c r="D140" s="74" t="s">
        <v>130</v>
      </c>
      <c r="E140" s="37">
        <v>0</v>
      </c>
      <c r="F140" s="74" t="b">
        <v>1</v>
      </c>
      <c r="G140" s="74" t="b">
        <v>0</v>
      </c>
      <c r="H140" s="74" t="b">
        <v>0</v>
      </c>
      <c r="I140" s="74" t="b">
        <v>0</v>
      </c>
      <c r="J140" s="92">
        <f>(('PLANTILLA V6'!Tot_alumnos*F140)+('PLANTILLA V6'!X_parejas*G140)+('PLANTILLA V6'!x_equipo_4* H140)+('PLANTILLA V6'!Grupal*I140))*E140</f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 x14ac:dyDescent="0.45">
      <c r="A141" s="70" t="s">
        <v>193</v>
      </c>
      <c r="B141" s="70" t="s">
        <v>195</v>
      </c>
      <c r="C141" s="37">
        <v>1</v>
      </c>
      <c r="D141" s="74" t="s">
        <v>130</v>
      </c>
      <c r="E141" s="37">
        <v>0</v>
      </c>
      <c r="F141" s="74" t="b">
        <v>0</v>
      </c>
      <c r="G141" s="74" t="b">
        <v>0</v>
      </c>
      <c r="H141" s="74" t="b">
        <v>1</v>
      </c>
      <c r="I141" s="74" t="b">
        <v>0</v>
      </c>
      <c r="J141" s="92">
        <f>(('PLANTILLA V6'!Tot_alumnos*F141)+('PLANTILLA V6'!X_parejas*G141)+('PLANTILLA V6'!x_equipo_4* H141)+('PLANTILLA V6'!Grupal*I141))*E141</f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 x14ac:dyDescent="0.45">
      <c r="A142" s="70" t="s">
        <v>193</v>
      </c>
      <c r="B142" s="70" t="s">
        <v>196</v>
      </c>
      <c r="C142" s="37">
        <v>1</v>
      </c>
      <c r="D142" s="74" t="s">
        <v>130</v>
      </c>
      <c r="E142" s="37">
        <v>0</v>
      </c>
      <c r="F142" s="74" t="b">
        <v>0</v>
      </c>
      <c r="G142" s="74" t="b">
        <v>0</v>
      </c>
      <c r="H142" s="74" t="b">
        <v>1</v>
      </c>
      <c r="I142" s="74" t="b">
        <v>0</v>
      </c>
      <c r="J142" s="92">
        <f>(('PLANTILLA V6'!Tot_alumnos*F142)+('PLANTILLA V6'!X_parejas*G142)+('PLANTILLA V6'!x_equipo_4* H142)+('PLANTILLA V6'!Grupal*I142))*E142</f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 x14ac:dyDescent="0.45">
      <c r="A143" s="70" t="s">
        <v>193</v>
      </c>
      <c r="B143" s="70" t="s">
        <v>197</v>
      </c>
      <c r="C143" s="37">
        <v>1</v>
      </c>
      <c r="D143" s="74" t="s">
        <v>130</v>
      </c>
      <c r="E143" s="37">
        <v>0</v>
      </c>
      <c r="F143" s="74" t="b">
        <v>0</v>
      </c>
      <c r="G143" s="74" t="b">
        <v>0</v>
      </c>
      <c r="H143" s="74" t="b">
        <v>0</v>
      </c>
      <c r="I143" s="74" t="b">
        <v>1</v>
      </c>
      <c r="J143" s="92">
        <f>(('PLANTILLA V6'!Tot_alumnos*F143)+('PLANTILLA V6'!X_parejas*G143)+('PLANTILLA V6'!x_equipo_4* H143)+('PLANTILLA V6'!Grupal*I143))*E143</f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 x14ac:dyDescent="0.45">
      <c r="A144" s="70" t="s">
        <v>193</v>
      </c>
      <c r="B144" s="70" t="s">
        <v>198</v>
      </c>
      <c r="C144" s="37">
        <v>1</v>
      </c>
      <c r="D144" s="74" t="s">
        <v>130</v>
      </c>
      <c r="E144" s="37">
        <v>0</v>
      </c>
      <c r="F144" s="74" t="b">
        <v>0</v>
      </c>
      <c r="G144" s="74" t="b">
        <v>0</v>
      </c>
      <c r="H144" s="74" t="b">
        <v>1</v>
      </c>
      <c r="I144" s="74" t="b">
        <v>0</v>
      </c>
      <c r="J144" s="92">
        <f>(('PLANTILLA V6'!Tot_alumnos*F144)+('PLANTILLA V6'!X_parejas*G144)+('PLANTILLA V6'!x_equipo_4* H144)+('PLANTILLA V6'!Grupal*I144))*E144</f>
        <v>0</v>
      </c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hidden="1" customHeight="1" x14ac:dyDescent="0.45">
      <c r="A145" s="70"/>
      <c r="B145" s="74"/>
      <c r="C145" s="37">
        <v>1</v>
      </c>
      <c r="D145" s="74" t="s">
        <v>130</v>
      </c>
      <c r="E145" s="37">
        <v>0</v>
      </c>
      <c r="F145" s="74" t="b">
        <v>0</v>
      </c>
      <c r="G145" s="74" t="b">
        <v>0</v>
      </c>
      <c r="H145" s="74" t="b">
        <v>0</v>
      </c>
      <c r="I145" s="74" t="b">
        <v>0</v>
      </c>
      <c r="J145" s="92">
        <f>(('PLANTILLA V6'!Tot_alumnos*F145)+('PLANTILLA V6'!X_parejas*G145)+('PLANTILLA V6'!x_equipo_4* H145)+('PLANTILLA V6'!Grupal*I145))*E145</f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hidden="1" customHeight="1" x14ac:dyDescent="0.45">
      <c r="A146" s="70"/>
      <c r="B146" s="74"/>
      <c r="C146" s="37">
        <v>1</v>
      </c>
      <c r="D146" s="74" t="s">
        <v>130</v>
      </c>
      <c r="E146" s="37">
        <v>0</v>
      </c>
      <c r="F146" s="74" t="b">
        <v>0</v>
      </c>
      <c r="G146" s="74" t="b">
        <v>0</v>
      </c>
      <c r="H146" s="74" t="b">
        <v>0</v>
      </c>
      <c r="I146" s="74" t="b">
        <v>0</v>
      </c>
      <c r="J146" s="92">
        <f>(('PLANTILLA V6'!Tot_alumnos*F146)+('PLANTILLA V6'!X_parejas*G146)+('PLANTILLA V6'!x_equipo_4* H146)+('PLANTILLA V6'!Grupal*I146))*E146</f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hidden="1" customHeight="1" x14ac:dyDescent="0.45">
      <c r="A147" s="70"/>
      <c r="B147" s="74"/>
      <c r="C147" s="37">
        <v>1</v>
      </c>
      <c r="D147" s="74" t="s">
        <v>130</v>
      </c>
      <c r="E147" s="37">
        <v>0</v>
      </c>
      <c r="F147" s="74" t="b">
        <v>0</v>
      </c>
      <c r="G147" s="74" t="b">
        <v>0</v>
      </c>
      <c r="H147" s="74" t="b">
        <v>0</v>
      </c>
      <c r="I147" s="74" t="b">
        <v>0</v>
      </c>
      <c r="J147" s="92">
        <f>(('PLANTILLA V6'!Tot_alumnos*F147)+('PLANTILLA V6'!X_parejas*G147)+('PLANTILLA V6'!x_equipo_4* H147)+('PLANTILLA V6'!Grupal*I147))*E147</f>
        <v>0</v>
      </c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hidden="1" customHeight="1" x14ac:dyDescent="0.45">
      <c r="A148" s="70"/>
      <c r="B148" s="74"/>
      <c r="C148" s="37">
        <v>1</v>
      </c>
      <c r="D148" s="74" t="s">
        <v>130</v>
      </c>
      <c r="E148" s="37">
        <v>0</v>
      </c>
      <c r="F148" s="74" t="b">
        <v>0</v>
      </c>
      <c r="G148" s="74" t="b">
        <v>0</v>
      </c>
      <c r="H148" s="74" t="b">
        <v>0</v>
      </c>
      <c r="I148" s="74" t="b">
        <v>0</v>
      </c>
      <c r="J148" s="92">
        <f>(('PLANTILLA V6'!Tot_alumnos*F148)+('PLANTILLA V6'!X_parejas*G148)+('PLANTILLA V6'!x_equipo_4* H148)+('PLANTILLA V6'!Grupal*I148))*E148</f>
        <v>0</v>
      </c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hidden="1" customHeight="1" x14ac:dyDescent="0.45">
      <c r="A149" s="70"/>
      <c r="B149" s="74"/>
      <c r="C149" s="37">
        <v>1</v>
      </c>
      <c r="D149" s="74" t="s">
        <v>130</v>
      </c>
      <c r="E149" s="37">
        <v>0</v>
      </c>
      <c r="F149" s="74" t="b">
        <v>0</v>
      </c>
      <c r="G149" s="74" t="b">
        <v>0</v>
      </c>
      <c r="H149" s="74" t="b">
        <v>0</v>
      </c>
      <c r="I149" s="74" t="b">
        <v>0</v>
      </c>
      <c r="J149" s="92">
        <f>(('PLANTILLA V6'!Tot_alumnos*F149)+('PLANTILLA V6'!X_parejas*G149)+('PLANTILLA V6'!x_equipo_4* H149)+('PLANTILLA V6'!Grupal*I149))*E149</f>
        <v>0</v>
      </c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hidden="1" customHeight="1" x14ac:dyDescent="0.45">
      <c r="A150" s="70"/>
      <c r="B150" s="74"/>
      <c r="C150" s="37">
        <v>1</v>
      </c>
      <c r="D150" s="74" t="s">
        <v>130</v>
      </c>
      <c r="E150" s="37">
        <v>0</v>
      </c>
      <c r="F150" s="74" t="b">
        <v>0</v>
      </c>
      <c r="G150" s="74" t="b">
        <v>0</v>
      </c>
      <c r="H150" s="74" t="b">
        <v>0</v>
      </c>
      <c r="I150" s="74" t="b">
        <v>0</v>
      </c>
      <c r="J150" s="92">
        <f>(('PLANTILLA V6'!Tot_alumnos*F150)+('PLANTILLA V6'!X_parejas*G150)+('PLANTILLA V6'!x_equipo_4* H150)+('PLANTILLA V6'!Grupal*I150))*E150</f>
        <v>0</v>
      </c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hidden="1" customHeight="1" x14ac:dyDescent="0.45">
      <c r="A151" s="70"/>
      <c r="B151" s="74"/>
      <c r="C151" s="37">
        <v>1</v>
      </c>
      <c r="D151" s="74" t="s">
        <v>130</v>
      </c>
      <c r="E151" s="37">
        <v>0</v>
      </c>
      <c r="F151" s="74" t="b">
        <v>0</v>
      </c>
      <c r="G151" s="74" t="b">
        <v>0</v>
      </c>
      <c r="H151" s="74" t="b">
        <v>0</v>
      </c>
      <c r="I151" s="74" t="b">
        <v>0</v>
      </c>
      <c r="J151" s="92">
        <f>(('PLANTILLA V6'!Tot_alumnos*F151)+('PLANTILLA V6'!X_parejas*G151)+('PLANTILLA V6'!x_equipo_4* H151)+('PLANTILLA V6'!Grupal*I151))*E151</f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hidden="1" customHeight="1" x14ac:dyDescent="0.45">
      <c r="A152" s="70"/>
      <c r="B152" s="74"/>
      <c r="C152" s="37">
        <v>1</v>
      </c>
      <c r="D152" s="74" t="s">
        <v>130</v>
      </c>
      <c r="E152" s="37">
        <v>0</v>
      </c>
      <c r="F152" s="74" t="b">
        <v>0</v>
      </c>
      <c r="G152" s="74" t="b">
        <v>0</v>
      </c>
      <c r="H152" s="74" t="b">
        <v>0</v>
      </c>
      <c r="I152" s="74" t="b">
        <v>0</v>
      </c>
      <c r="J152" s="92">
        <f>(('PLANTILLA V6'!Tot_alumnos*F152)+('PLANTILLA V6'!X_parejas*G152)+('PLANTILLA V6'!x_equipo_4* H152)+('PLANTILLA V6'!Grupal*I152))*E152</f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hidden="1" customHeight="1" x14ac:dyDescent="0.45">
      <c r="A153" s="70"/>
      <c r="B153" s="74"/>
      <c r="C153" s="37">
        <v>1</v>
      </c>
      <c r="D153" s="74" t="s">
        <v>130</v>
      </c>
      <c r="E153" s="37">
        <v>0</v>
      </c>
      <c r="F153" s="74" t="b">
        <v>0</v>
      </c>
      <c r="G153" s="74" t="b">
        <v>0</v>
      </c>
      <c r="H153" s="74" t="b">
        <v>0</v>
      </c>
      <c r="I153" s="74" t="b">
        <v>0</v>
      </c>
      <c r="J153" s="92">
        <f>(('PLANTILLA V6'!Tot_alumnos*F153)+('PLANTILLA V6'!X_parejas*G153)+('PLANTILLA V6'!x_equipo_4* H153)+('PLANTILLA V6'!Grupal*I153))*E153</f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hidden="1" customHeight="1" x14ac:dyDescent="0.45">
      <c r="A154" s="70"/>
      <c r="B154" s="74"/>
      <c r="C154" s="37">
        <v>1</v>
      </c>
      <c r="D154" s="74" t="s">
        <v>130</v>
      </c>
      <c r="E154" s="37">
        <v>0</v>
      </c>
      <c r="F154" s="74" t="b">
        <v>0</v>
      </c>
      <c r="G154" s="74" t="b">
        <v>0</v>
      </c>
      <c r="H154" s="74" t="b">
        <v>0</v>
      </c>
      <c r="I154" s="74" t="b">
        <v>0</v>
      </c>
      <c r="J154" s="92">
        <f>(('PLANTILLA V6'!Tot_alumnos*F154)+('PLANTILLA V6'!X_parejas*G154)+('PLANTILLA V6'!x_equipo_4* H154)+('PLANTILLA V6'!Grupal*I154))*E154</f>
        <v>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hidden="1" customHeight="1" x14ac:dyDescent="0.45">
      <c r="A155" s="70"/>
      <c r="B155" s="74"/>
      <c r="C155" s="37">
        <v>1</v>
      </c>
      <c r="D155" s="74" t="s">
        <v>130</v>
      </c>
      <c r="E155" s="37">
        <v>0</v>
      </c>
      <c r="F155" s="74" t="b">
        <v>0</v>
      </c>
      <c r="G155" s="74" t="b">
        <v>0</v>
      </c>
      <c r="H155" s="74" t="b">
        <v>0</v>
      </c>
      <c r="I155" s="74" t="b">
        <v>0</v>
      </c>
      <c r="J155" s="92">
        <f>(('PLANTILLA V6'!Tot_alumnos*F155)+('PLANTILLA V6'!X_parejas*G155)+('PLANTILLA V6'!x_equipo_4* H155)+('PLANTILLA V6'!Grupal*I155))*E155</f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hidden="1" customHeight="1" x14ac:dyDescent="0.45">
      <c r="A156" s="70"/>
      <c r="B156" s="74"/>
      <c r="C156" s="37">
        <v>1</v>
      </c>
      <c r="D156" s="74" t="s">
        <v>130</v>
      </c>
      <c r="E156" s="37">
        <v>0</v>
      </c>
      <c r="F156" s="74" t="b">
        <v>0</v>
      </c>
      <c r="G156" s="74" t="b">
        <v>0</v>
      </c>
      <c r="H156" s="74" t="b">
        <v>0</v>
      </c>
      <c r="I156" s="74" t="b">
        <v>0</v>
      </c>
      <c r="J156" s="92">
        <f>(('PLANTILLA V6'!Tot_alumnos*F156)+('PLANTILLA V6'!X_parejas*G156)+('PLANTILLA V6'!x_equipo_4* H156)+('PLANTILLA V6'!Grupal*I156))*E156</f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hidden="1" customHeight="1" x14ac:dyDescent="0.45">
      <c r="A157" s="70"/>
      <c r="B157" s="74"/>
      <c r="C157" s="37">
        <v>1</v>
      </c>
      <c r="D157" s="74" t="s">
        <v>130</v>
      </c>
      <c r="E157" s="37">
        <v>0</v>
      </c>
      <c r="F157" s="74" t="b">
        <v>0</v>
      </c>
      <c r="G157" s="74" t="b">
        <v>0</v>
      </c>
      <c r="H157" s="74" t="b">
        <v>0</v>
      </c>
      <c r="I157" s="74" t="b">
        <v>0</v>
      </c>
      <c r="J157" s="92">
        <f>(('PLANTILLA V6'!Tot_alumnos*F157)+('PLANTILLA V6'!X_parejas*G157)+('PLANTILLA V6'!x_equipo_4* H157)+('PLANTILLA V6'!Grupal*I157))*E157</f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hidden="1" customHeight="1" x14ac:dyDescent="0.45">
      <c r="A158" s="70"/>
      <c r="B158" s="74"/>
      <c r="C158" s="37">
        <v>1</v>
      </c>
      <c r="D158" s="74" t="s">
        <v>130</v>
      </c>
      <c r="E158" s="37">
        <v>0</v>
      </c>
      <c r="F158" s="74" t="b">
        <v>0</v>
      </c>
      <c r="G158" s="74" t="b">
        <v>0</v>
      </c>
      <c r="H158" s="74" t="b">
        <v>0</v>
      </c>
      <c r="I158" s="74" t="b">
        <v>0</v>
      </c>
      <c r="J158" s="92">
        <f>(('PLANTILLA V6'!Tot_alumnos*F158)+('PLANTILLA V6'!X_parejas*G158)+('PLANTILLA V6'!x_equipo_4* H158)+('PLANTILLA V6'!Grupal*I158))*E158</f>
        <v>0</v>
      </c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hidden="1" customHeight="1" x14ac:dyDescent="0.45">
      <c r="A159" s="70"/>
      <c r="B159" s="74"/>
      <c r="C159" s="37">
        <v>1</v>
      </c>
      <c r="D159" s="74" t="s">
        <v>130</v>
      </c>
      <c r="E159" s="37">
        <v>0</v>
      </c>
      <c r="F159" s="74" t="b">
        <v>0</v>
      </c>
      <c r="G159" s="74" t="b">
        <v>0</v>
      </c>
      <c r="H159" s="74" t="b">
        <v>0</v>
      </c>
      <c r="I159" s="74" t="b">
        <v>0</v>
      </c>
      <c r="J159" s="92">
        <f>(('PLANTILLA V6'!Tot_alumnos*F159)+('PLANTILLA V6'!X_parejas*G159)+('PLANTILLA V6'!x_equipo_4* H159)+('PLANTILLA V6'!Grupal*I159))*E159</f>
        <v>0</v>
      </c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 x14ac:dyDescent="0.45">
      <c r="A160" s="70"/>
      <c r="B160" s="74"/>
      <c r="C160" s="37">
        <v>1</v>
      </c>
      <c r="D160" s="74" t="s">
        <v>130</v>
      </c>
      <c r="E160" s="37">
        <v>0</v>
      </c>
      <c r="F160" s="74" t="b">
        <v>0</v>
      </c>
      <c r="G160" s="74" t="b">
        <v>0</v>
      </c>
      <c r="H160" s="74" t="b">
        <v>0</v>
      </c>
      <c r="I160" s="74" t="b">
        <v>0</v>
      </c>
      <c r="J160" s="92">
        <f>(('PLANTILLA V6'!Tot_alumnos*F160)+('PLANTILLA V6'!X_parejas*G160)+('PLANTILLA V6'!x_equipo_4* H160)+('PLANTILLA V6'!Grupal*I160))*E160</f>
        <v>0</v>
      </c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 x14ac:dyDescent="0.45">
      <c r="A161" s="93" t="s">
        <v>199</v>
      </c>
      <c r="B161" s="86"/>
      <c r="C161" s="94"/>
      <c r="D161" s="95"/>
      <c r="E161" s="37">
        <v>0</v>
      </c>
      <c r="F161" s="95"/>
      <c r="G161" s="95"/>
      <c r="H161" s="95"/>
      <c r="I161" s="95"/>
      <c r="J161" s="92">
        <f>(('PLANTILLA V6'!Tot_alumnos*F161)+('PLANTILLA V6'!X_parejas*G161)+('PLANTILLA V6'!x_equipo_4* H161)+('PLANTILLA V6'!Grupal*I161))*E161</f>
        <v>0</v>
      </c>
      <c r="K161" s="9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 x14ac:dyDescent="0.45">
      <c r="A162" s="70" t="s">
        <v>200</v>
      </c>
      <c r="B162" s="70" t="s">
        <v>201</v>
      </c>
      <c r="C162" s="98">
        <v>1</v>
      </c>
      <c r="D162" s="74" t="s">
        <v>130</v>
      </c>
      <c r="E162" s="37">
        <v>0</v>
      </c>
      <c r="F162" s="74" t="b">
        <v>1</v>
      </c>
      <c r="G162" s="74" t="b">
        <v>0</v>
      </c>
      <c r="H162" s="74" t="b">
        <v>0</v>
      </c>
      <c r="I162" s="74" t="b">
        <v>0</v>
      </c>
      <c r="J162" s="92">
        <f>(('PLANTILLA V6'!Tot_alumnos*F162)+('PLANTILLA V6'!X_parejas*G162)+('PLANTILLA V6'!x_equipo_4* H162)+('PLANTILLA V6'!Grupal*I162))*E162</f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 x14ac:dyDescent="0.45">
      <c r="A163" s="70" t="s">
        <v>200</v>
      </c>
      <c r="B163" s="70" t="s">
        <v>202</v>
      </c>
      <c r="C163" s="98">
        <v>1</v>
      </c>
      <c r="D163" s="74" t="s">
        <v>130</v>
      </c>
      <c r="E163" s="37">
        <v>0</v>
      </c>
      <c r="F163" s="74" t="b">
        <v>1</v>
      </c>
      <c r="G163" s="74" t="b">
        <v>0</v>
      </c>
      <c r="H163" s="74" t="b">
        <v>0</v>
      </c>
      <c r="I163" s="74" t="b">
        <v>0</v>
      </c>
      <c r="J163" s="92">
        <f>(('PLANTILLA V6'!Tot_alumnos*F163)+('PLANTILLA V6'!X_parejas*G163)+('PLANTILLA V6'!x_equipo_4* H163)+('PLANTILLA V6'!Grupal*I163))*E163</f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 x14ac:dyDescent="0.45">
      <c r="A164" s="70" t="s">
        <v>200</v>
      </c>
      <c r="B164" s="70" t="s">
        <v>203</v>
      </c>
      <c r="C164" s="98">
        <v>1</v>
      </c>
      <c r="D164" s="74" t="s">
        <v>130</v>
      </c>
      <c r="E164" s="37">
        <v>0</v>
      </c>
      <c r="F164" s="74" t="b">
        <v>1</v>
      </c>
      <c r="G164" s="74" t="b">
        <v>0</v>
      </c>
      <c r="H164" s="74" t="b">
        <v>0</v>
      </c>
      <c r="I164" s="74" t="b">
        <v>0</v>
      </c>
      <c r="J164" s="92">
        <f>(('PLANTILLA V6'!Tot_alumnos*F164)+('PLANTILLA V6'!X_parejas*G164)+('PLANTILLA V6'!x_equipo_4* H164)+('PLANTILLA V6'!Grupal*I164))*E164</f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 x14ac:dyDescent="0.45">
      <c r="A165" s="70" t="s">
        <v>200</v>
      </c>
      <c r="B165" s="70" t="s">
        <v>204</v>
      </c>
      <c r="C165" s="98">
        <v>1</v>
      </c>
      <c r="D165" s="74" t="s">
        <v>130</v>
      </c>
      <c r="E165" s="37">
        <v>0</v>
      </c>
      <c r="F165" s="74" t="b">
        <v>1</v>
      </c>
      <c r="G165" s="74" t="b">
        <v>0</v>
      </c>
      <c r="H165" s="74" t="b">
        <v>0</v>
      </c>
      <c r="I165" s="74" t="b">
        <v>0</v>
      </c>
      <c r="J165" s="92">
        <f>(('PLANTILLA V6'!Tot_alumnos*F165)+('PLANTILLA V6'!X_parejas*G165)+('PLANTILLA V6'!x_equipo_4* H165)+('PLANTILLA V6'!Grupal*I165))*E165</f>
        <v>0</v>
      </c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 x14ac:dyDescent="0.45">
      <c r="A166" s="70" t="s">
        <v>200</v>
      </c>
      <c r="B166" s="70" t="s">
        <v>205</v>
      </c>
      <c r="C166" s="37">
        <v>1</v>
      </c>
      <c r="D166" s="74" t="s">
        <v>130</v>
      </c>
      <c r="E166" s="37">
        <v>0</v>
      </c>
      <c r="F166" s="74" t="b">
        <v>1</v>
      </c>
      <c r="G166" s="74" t="b">
        <v>0</v>
      </c>
      <c r="H166" s="74" t="b">
        <v>0</v>
      </c>
      <c r="I166" s="74" t="b">
        <v>0</v>
      </c>
      <c r="J166" s="92">
        <f>(('PLANTILLA V6'!Tot_alumnos*F166)+('PLANTILLA V6'!X_parejas*G166)+('PLANTILLA V6'!x_equipo_4* H166)+('PLANTILLA V6'!Grupal*I166))*E166</f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 x14ac:dyDescent="0.45">
      <c r="A167" s="70" t="s">
        <v>200</v>
      </c>
      <c r="B167" s="70" t="s">
        <v>206</v>
      </c>
      <c r="C167" s="98">
        <v>1</v>
      </c>
      <c r="D167" s="74" t="s">
        <v>130</v>
      </c>
      <c r="E167" s="37">
        <v>0</v>
      </c>
      <c r="F167" s="74" t="b">
        <v>1</v>
      </c>
      <c r="G167" s="74" t="b">
        <v>0</v>
      </c>
      <c r="H167" s="74" t="b">
        <v>0</v>
      </c>
      <c r="I167" s="74" t="b">
        <v>0</v>
      </c>
      <c r="J167" s="92">
        <f>(('PLANTILLA V6'!Tot_alumnos*F167)+('PLANTILLA V6'!X_parejas*G167)+('PLANTILLA V6'!x_equipo_4* H167)+('PLANTILLA V6'!Grupal*I167))*E167</f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 x14ac:dyDescent="0.45">
      <c r="A168" s="70" t="s">
        <v>200</v>
      </c>
      <c r="B168" s="70" t="s">
        <v>207</v>
      </c>
      <c r="C168" s="98">
        <v>1</v>
      </c>
      <c r="D168" s="74" t="s">
        <v>208</v>
      </c>
      <c r="E168" s="37">
        <v>0</v>
      </c>
      <c r="F168" s="74" t="b">
        <v>1</v>
      </c>
      <c r="G168" s="74" t="b">
        <v>0</v>
      </c>
      <c r="H168" s="74" t="b">
        <v>0</v>
      </c>
      <c r="I168" s="74" t="b">
        <v>0</v>
      </c>
      <c r="J168" s="92">
        <f>(('PLANTILLA V6'!Tot_alumnos*F168)+('PLANTILLA V6'!X_parejas*G168)+('PLANTILLA V6'!x_equipo_4* H168)+('PLANTILLA V6'!Grupal*I168))*E168</f>
        <v>0</v>
      </c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 x14ac:dyDescent="0.45">
      <c r="A169" s="70" t="s">
        <v>200</v>
      </c>
      <c r="B169" s="70" t="s">
        <v>209</v>
      </c>
      <c r="C169" s="98">
        <v>1</v>
      </c>
      <c r="D169" s="74" t="s">
        <v>130</v>
      </c>
      <c r="E169" s="37">
        <v>0</v>
      </c>
      <c r="F169" s="74" t="b">
        <v>1</v>
      </c>
      <c r="G169" s="74" t="b">
        <v>0</v>
      </c>
      <c r="H169" s="74" t="b">
        <v>0</v>
      </c>
      <c r="I169" s="74" t="b">
        <v>0</v>
      </c>
      <c r="J169" s="92">
        <f>(('PLANTILLA V6'!Tot_alumnos*F169)+('PLANTILLA V6'!X_parejas*G169)+('PLANTILLA V6'!x_equipo_4* H169)+('PLANTILLA V6'!Grupal*I169))*E169</f>
        <v>0</v>
      </c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 x14ac:dyDescent="0.45">
      <c r="A170" s="70" t="s">
        <v>200</v>
      </c>
      <c r="B170" s="70" t="s">
        <v>210</v>
      </c>
      <c r="C170" s="37">
        <v>1</v>
      </c>
      <c r="D170" s="70" t="s">
        <v>157</v>
      </c>
      <c r="E170" s="37">
        <v>0</v>
      </c>
      <c r="F170" s="74" t="b">
        <v>1</v>
      </c>
      <c r="G170" s="74" t="b">
        <v>0</v>
      </c>
      <c r="H170" s="74" t="b">
        <v>0</v>
      </c>
      <c r="I170" s="74" t="b">
        <v>0</v>
      </c>
      <c r="J170" s="92">
        <f>(('PLANTILLA V6'!Tot_alumnos*F170)+('PLANTILLA V6'!X_parejas*G170)+('PLANTILLA V6'!x_equipo_4* H170)+('PLANTILLA V6'!Grupal*I170))*E170</f>
        <v>0</v>
      </c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 x14ac:dyDescent="0.45">
      <c r="A171" s="70" t="s">
        <v>200</v>
      </c>
      <c r="B171" s="70" t="s">
        <v>211</v>
      </c>
      <c r="C171" s="37">
        <v>1</v>
      </c>
      <c r="D171" s="74" t="s">
        <v>130</v>
      </c>
      <c r="E171" s="37">
        <v>0</v>
      </c>
      <c r="F171" s="74" t="b">
        <v>0</v>
      </c>
      <c r="G171" s="74" t="b">
        <v>0</v>
      </c>
      <c r="H171" s="74" t="b">
        <v>0</v>
      </c>
      <c r="I171" s="74" t="b">
        <v>0</v>
      </c>
      <c r="J171" s="92">
        <f>(('PLANTILLA V6'!Tot_alumnos*F171)+('PLANTILLA V6'!X_parejas*G171)+('PLANTILLA V6'!x_equipo_4* H171)+('PLANTILLA V6'!Grupal*I171))*E171</f>
        <v>0</v>
      </c>
      <c r="K171" s="9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 x14ac:dyDescent="0.45">
      <c r="A172" s="70" t="s">
        <v>200</v>
      </c>
      <c r="B172" s="70" t="s">
        <v>212</v>
      </c>
      <c r="C172" s="37">
        <v>1</v>
      </c>
      <c r="D172" s="74" t="s">
        <v>130</v>
      </c>
      <c r="E172" s="37">
        <v>0</v>
      </c>
      <c r="F172" s="74" t="b">
        <v>0</v>
      </c>
      <c r="G172" s="74" t="b">
        <v>0</v>
      </c>
      <c r="H172" s="74" t="b">
        <v>0</v>
      </c>
      <c r="I172" s="74" t="b">
        <v>0</v>
      </c>
      <c r="J172" s="92">
        <f>(('PLANTILLA V6'!Tot_alumnos*F172)+('PLANTILLA V6'!X_parejas*G172)+('PLANTILLA V6'!x_equipo_4* H172)+('PLANTILLA V6'!Grupal*I172))*E172</f>
        <v>0</v>
      </c>
      <c r="K172" s="9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 x14ac:dyDescent="0.45">
      <c r="A173" s="70" t="s">
        <v>200</v>
      </c>
      <c r="B173" s="70" t="s">
        <v>213</v>
      </c>
      <c r="C173" s="37">
        <v>1</v>
      </c>
      <c r="D173" s="74" t="s">
        <v>130</v>
      </c>
      <c r="E173" s="37">
        <v>0</v>
      </c>
      <c r="F173" s="74" t="b">
        <v>0</v>
      </c>
      <c r="G173" s="74" t="b">
        <v>0</v>
      </c>
      <c r="H173" s="74" t="b">
        <v>0</v>
      </c>
      <c r="I173" s="74" t="b">
        <v>0</v>
      </c>
      <c r="J173" s="92">
        <f>(('PLANTILLA V6'!Tot_alumnos*F173)+('PLANTILLA V6'!X_parejas*G173)+('PLANTILLA V6'!x_equipo_4* H173)+('PLANTILLA V6'!Grupal*I173))*E173</f>
        <v>0</v>
      </c>
      <c r="K173" s="9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hidden="1" customHeight="1" x14ac:dyDescent="0.45">
      <c r="A174" s="70"/>
      <c r="B174" s="70"/>
      <c r="C174" s="37">
        <v>1</v>
      </c>
      <c r="D174" s="74" t="s">
        <v>130</v>
      </c>
      <c r="E174" s="37">
        <v>0</v>
      </c>
      <c r="F174" s="74" t="b">
        <v>0</v>
      </c>
      <c r="G174" s="74" t="b">
        <v>0</v>
      </c>
      <c r="H174" s="74" t="b">
        <v>0</v>
      </c>
      <c r="I174" s="74" t="b">
        <v>0</v>
      </c>
      <c r="J174" s="92">
        <f>(('PLANTILLA V6'!Tot_alumnos*F174)+('PLANTILLA V6'!X_parejas*G174)+('PLANTILLA V6'!x_equipo_4* H174)+('PLANTILLA V6'!Grupal*I174))*E174</f>
        <v>0</v>
      </c>
      <c r="K174" s="9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hidden="1" customHeight="1" x14ac:dyDescent="0.45">
      <c r="A175" s="70"/>
      <c r="B175" s="70"/>
      <c r="C175" s="37">
        <v>1</v>
      </c>
      <c r="D175" s="74" t="s">
        <v>130</v>
      </c>
      <c r="E175" s="37">
        <v>0</v>
      </c>
      <c r="F175" s="74" t="b">
        <v>0</v>
      </c>
      <c r="G175" s="74" t="b">
        <v>0</v>
      </c>
      <c r="H175" s="74" t="b">
        <v>0</v>
      </c>
      <c r="I175" s="74" t="b">
        <v>0</v>
      </c>
      <c r="J175" s="92">
        <f>(('PLANTILLA V6'!Tot_alumnos*F175)+('PLANTILLA V6'!X_parejas*G175)+('PLANTILLA V6'!x_equipo_4* H175)+('PLANTILLA V6'!Grupal*I175))*E175</f>
        <v>0</v>
      </c>
      <c r="K175" s="9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hidden="1" customHeight="1" x14ac:dyDescent="0.45">
      <c r="A176" s="70"/>
      <c r="B176" s="70"/>
      <c r="C176" s="37">
        <v>1</v>
      </c>
      <c r="D176" s="74" t="s">
        <v>130</v>
      </c>
      <c r="E176" s="37">
        <v>0</v>
      </c>
      <c r="F176" s="74" t="b">
        <v>0</v>
      </c>
      <c r="G176" s="74" t="b">
        <v>0</v>
      </c>
      <c r="H176" s="74" t="b">
        <v>0</v>
      </c>
      <c r="I176" s="74" t="b">
        <v>0</v>
      </c>
      <c r="J176" s="92">
        <f>(('PLANTILLA V6'!Tot_alumnos*F176)+('PLANTILLA V6'!X_parejas*G176)+('PLANTILLA V6'!x_equipo_4* H176)+('PLANTILLA V6'!Grupal*I176))*E176</f>
        <v>0</v>
      </c>
      <c r="K176" s="9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hidden="1" customHeight="1" x14ac:dyDescent="0.45">
      <c r="A177" s="86"/>
      <c r="B177" s="70"/>
      <c r="C177" s="37">
        <v>1</v>
      </c>
      <c r="D177" s="74" t="s">
        <v>130</v>
      </c>
      <c r="E177" s="37">
        <v>0</v>
      </c>
      <c r="F177" s="74" t="b">
        <v>0</v>
      </c>
      <c r="G177" s="74" t="b">
        <v>0</v>
      </c>
      <c r="H177" s="74" t="b">
        <v>0</v>
      </c>
      <c r="I177" s="74" t="b">
        <v>0</v>
      </c>
      <c r="J177" s="92">
        <f>(('PLANTILLA V6'!Tot_alumnos*F177)+('PLANTILLA V6'!X_parejas*G177)+('PLANTILLA V6'!x_equipo_4* H177)+('PLANTILLA V6'!Grupal*I177))*E177</f>
        <v>0</v>
      </c>
      <c r="K177" s="9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hidden="1" customHeight="1" x14ac:dyDescent="0.45">
      <c r="A178" s="86"/>
      <c r="B178" s="70"/>
      <c r="C178" s="37">
        <v>1</v>
      </c>
      <c r="D178" s="74" t="s">
        <v>130</v>
      </c>
      <c r="E178" s="37">
        <v>0</v>
      </c>
      <c r="F178" s="74" t="b">
        <v>0</v>
      </c>
      <c r="G178" s="74" t="b">
        <v>0</v>
      </c>
      <c r="H178" s="74" t="b">
        <v>0</v>
      </c>
      <c r="I178" s="74" t="b">
        <v>0</v>
      </c>
      <c r="J178" s="92">
        <f>(('PLANTILLA V6'!Tot_alumnos*F178)+('PLANTILLA V6'!X_parejas*G178)+('PLANTILLA V6'!x_equipo_4* H178)+('PLANTILLA V6'!Grupal*I178))*E178</f>
        <v>0</v>
      </c>
      <c r="K178" s="9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hidden="1" customHeight="1" x14ac:dyDescent="0.45">
      <c r="A179" s="86"/>
      <c r="B179" s="70"/>
      <c r="C179" s="37">
        <v>1</v>
      </c>
      <c r="D179" s="74" t="s">
        <v>130</v>
      </c>
      <c r="E179" s="37">
        <v>0</v>
      </c>
      <c r="F179" s="74" t="b">
        <v>0</v>
      </c>
      <c r="G179" s="74" t="b">
        <v>0</v>
      </c>
      <c r="H179" s="74" t="b">
        <v>0</v>
      </c>
      <c r="I179" s="74" t="b">
        <v>0</v>
      </c>
      <c r="J179" s="92">
        <f>(('PLANTILLA V6'!Tot_alumnos*F179)+('PLANTILLA V6'!X_parejas*G179)+('PLANTILLA V6'!x_equipo_4* H179)+('PLANTILLA V6'!Grupal*I179))*E179</f>
        <v>0</v>
      </c>
      <c r="K179" s="9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hidden="1" customHeight="1" x14ac:dyDescent="0.45">
      <c r="A180" s="86"/>
      <c r="B180" s="70"/>
      <c r="C180" s="37">
        <v>1</v>
      </c>
      <c r="D180" s="74" t="s">
        <v>130</v>
      </c>
      <c r="E180" s="37">
        <v>0</v>
      </c>
      <c r="F180" s="74" t="b">
        <v>0</v>
      </c>
      <c r="G180" s="74" t="b">
        <v>0</v>
      </c>
      <c r="H180" s="74" t="b">
        <v>0</v>
      </c>
      <c r="I180" s="74" t="b">
        <v>0</v>
      </c>
      <c r="J180" s="92">
        <f>(('PLANTILLA V6'!Tot_alumnos*F180)+('PLANTILLA V6'!X_parejas*G180)+('PLANTILLA V6'!x_equipo_4* H180)+('PLANTILLA V6'!Grupal*I180))*E180</f>
        <v>0</v>
      </c>
      <c r="K180" s="9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hidden="1" customHeight="1" x14ac:dyDescent="0.45">
      <c r="A181" s="86"/>
      <c r="B181" s="70"/>
      <c r="C181" s="37">
        <v>1</v>
      </c>
      <c r="D181" s="74" t="s">
        <v>130</v>
      </c>
      <c r="E181" s="37">
        <v>0</v>
      </c>
      <c r="F181" s="74" t="b">
        <v>0</v>
      </c>
      <c r="G181" s="74" t="b">
        <v>0</v>
      </c>
      <c r="H181" s="74" t="b">
        <v>0</v>
      </c>
      <c r="I181" s="74" t="b">
        <v>0</v>
      </c>
      <c r="J181" s="92">
        <f>(('PLANTILLA V6'!Tot_alumnos*F181)+('PLANTILLA V6'!X_parejas*G181)+('PLANTILLA V6'!x_equipo_4* H181)+('PLANTILLA V6'!Grupal*I181))*E181</f>
        <v>0</v>
      </c>
      <c r="K181" s="9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hidden="1" customHeight="1" x14ac:dyDescent="0.45">
      <c r="A182" s="86"/>
      <c r="B182" s="70"/>
      <c r="C182" s="37">
        <v>1</v>
      </c>
      <c r="D182" s="74" t="s">
        <v>130</v>
      </c>
      <c r="E182" s="37">
        <v>0</v>
      </c>
      <c r="F182" s="74" t="b">
        <v>0</v>
      </c>
      <c r="G182" s="74" t="b">
        <v>0</v>
      </c>
      <c r="H182" s="74" t="b">
        <v>0</v>
      </c>
      <c r="I182" s="74" t="b">
        <v>0</v>
      </c>
      <c r="J182" s="92">
        <f>(('PLANTILLA V6'!Tot_alumnos*F182)+('PLANTILLA V6'!X_parejas*G182)+('PLANTILLA V6'!x_equipo_4* H182)+('PLANTILLA V6'!Grupal*I182))*E182</f>
        <v>0</v>
      </c>
      <c r="K182" s="9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hidden="1" customHeight="1" x14ac:dyDescent="0.45">
      <c r="A183" s="86"/>
      <c r="B183" s="70"/>
      <c r="C183" s="37">
        <v>1</v>
      </c>
      <c r="D183" s="74" t="s">
        <v>130</v>
      </c>
      <c r="E183" s="37">
        <v>0</v>
      </c>
      <c r="F183" s="74" t="b">
        <v>0</v>
      </c>
      <c r="G183" s="74" t="b">
        <v>0</v>
      </c>
      <c r="H183" s="74" t="b">
        <v>0</v>
      </c>
      <c r="I183" s="74" t="b">
        <v>0</v>
      </c>
      <c r="J183" s="92">
        <f>(('PLANTILLA V6'!Tot_alumnos*F183)+('PLANTILLA V6'!X_parejas*G183)+('PLANTILLA V6'!x_equipo_4* H183)+('PLANTILLA V6'!Grupal*I183))*E183</f>
        <v>0</v>
      </c>
      <c r="K183" s="9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 x14ac:dyDescent="0.45">
      <c r="A184" s="86"/>
      <c r="B184" s="70"/>
      <c r="C184" s="37">
        <v>1</v>
      </c>
      <c r="D184" s="74" t="s">
        <v>130</v>
      </c>
      <c r="E184" s="37">
        <v>0</v>
      </c>
      <c r="F184" s="74" t="b">
        <v>0</v>
      </c>
      <c r="G184" s="74" t="b">
        <v>0</v>
      </c>
      <c r="H184" s="74" t="b">
        <v>0</v>
      </c>
      <c r="I184" s="74" t="b">
        <v>0</v>
      </c>
      <c r="J184" s="92">
        <f>(('PLANTILLA V6'!Tot_alumnos*F184)+('PLANTILLA V6'!X_parejas*G184)+('PLANTILLA V6'!x_equipo_4* H184)+('PLANTILLA V6'!Grupal*I184))*E184</f>
        <v>0</v>
      </c>
      <c r="K184" s="9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 x14ac:dyDescent="0.45">
      <c r="A185" s="93" t="s">
        <v>214</v>
      </c>
      <c r="B185" s="96"/>
      <c r="C185" s="100"/>
      <c r="D185" s="100"/>
      <c r="E185" s="37">
        <v>0</v>
      </c>
      <c r="F185" s="74" t="b">
        <v>0</v>
      </c>
      <c r="G185" s="74" t="b">
        <v>0</v>
      </c>
      <c r="H185" s="74" t="b">
        <v>0</v>
      </c>
      <c r="I185" s="74" t="b">
        <v>0</v>
      </c>
      <c r="J185" s="92">
        <f>(('PLANTILLA V6'!Tot_alumnos*F185)+('PLANTILLA V6'!X_parejas*G185)+('PLANTILLA V6'!x_equipo_4* H185)+('PLANTILLA V6'!Grupal*I185))*E185</f>
        <v>0</v>
      </c>
      <c r="K185" s="9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 x14ac:dyDescent="0.45">
      <c r="A186" s="70" t="s">
        <v>215</v>
      </c>
      <c r="B186" s="70" t="s">
        <v>216</v>
      </c>
      <c r="C186" s="98">
        <v>1</v>
      </c>
      <c r="D186" s="74" t="s">
        <v>130</v>
      </c>
      <c r="E186" s="37">
        <v>0</v>
      </c>
      <c r="F186" s="74" t="b">
        <v>0</v>
      </c>
      <c r="G186" s="74" t="b">
        <v>0</v>
      </c>
      <c r="H186" s="74" t="b">
        <v>0</v>
      </c>
      <c r="I186" s="74" t="b">
        <v>0</v>
      </c>
      <c r="J186" s="92">
        <f>(('PLANTILLA V6'!Tot_alumnos*F186)+('PLANTILLA V6'!X_parejas*G186)+('PLANTILLA V6'!x_equipo_4* H186)+('PLANTILLA V6'!Grupal*I186))*E186</f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 x14ac:dyDescent="0.45">
      <c r="A187" s="70" t="s">
        <v>215</v>
      </c>
      <c r="B187" s="70" t="s">
        <v>217</v>
      </c>
      <c r="C187" s="98">
        <v>1</v>
      </c>
      <c r="D187" s="74" t="s">
        <v>130</v>
      </c>
      <c r="E187" s="37">
        <v>0</v>
      </c>
      <c r="F187" s="74" t="b">
        <v>0</v>
      </c>
      <c r="G187" s="74" t="b">
        <v>0</v>
      </c>
      <c r="H187" s="74" t="b">
        <v>0</v>
      </c>
      <c r="I187" s="74" t="b">
        <v>0</v>
      </c>
      <c r="J187" s="92">
        <f>(('PLANTILLA V6'!Tot_alumnos*F187)+('PLANTILLA V6'!X_parejas*G187)+('PLANTILLA V6'!x_equipo_4* H187)+('PLANTILLA V6'!Grupal*I187))*E187</f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 x14ac:dyDescent="0.45">
      <c r="A188" s="70" t="s">
        <v>215</v>
      </c>
      <c r="B188" s="70" t="s">
        <v>218</v>
      </c>
      <c r="C188" s="98">
        <v>1</v>
      </c>
      <c r="D188" s="70" t="s">
        <v>219</v>
      </c>
      <c r="E188" s="37">
        <v>0</v>
      </c>
      <c r="F188" s="74" t="b">
        <v>0</v>
      </c>
      <c r="G188" s="74" t="b">
        <v>0</v>
      </c>
      <c r="H188" s="74" t="b">
        <v>0</v>
      </c>
      <c r="I188" s="74" t="b">
        <v>0</v>
      </c>
      <c r="J188" s="92">
        <f>(('PLANTILLA V6'!Tot_alumnos*F188)+('PLANTILLA V6'!X_parejas*G188)+('PLANTILLA V6'!x_equipo_4* H188)+('PLANTILLA V6'!Grupal*I188))*E188</f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 x14ac:dyDescent="0.45">
      <c r="A189" s="70" t="s">
        <v>215</v>
      </c>
      <c r="B189" s="70" t="s">
        <v>220</v>
      </c>
      <c r="C189" s="98">
        <v>1</v>
      </c>
      <c r="D189" s="70" t="s">
        <v>219</v>
      </c>
      <c r="E189" s="37">
        <v>0</v>
      </c>
      <c r="F189" s="74" t="b">
        <v>0</v>
      </c>
      <c r="G189" s="74" t="b">
        <v>0</v>
      </c>
      <c r="H189" s="74" t="b">
        <v>0</v>
      </c>
      <c r="I189" s="74" t="b">
        <v>0</v>
      </c>
      <c r="J189" s="92">
        <f>(('PLANTILLA V6'!Tot_alumnos*F189)+('PLANTILLA V6'!X_parejas*G189)+('PLANTILLA V6'!x_equipo_4* H189)+('PLANTILLA V6'!Grupal*I189))*E189</f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 x14ac:dyDescent="0.45">
      <c r="A190" s="70" t="s">
        <v>215</v>
      </c>
      <c r="B190" s="70" t="s">
        <v>221</v>
      </c>
      <c r="C190" s="98">
        <v>1</v>
      </c>
      <c r="D190" s="70" t="s">
        <v>222</v>
      </c>
      <c r="E190" s="37">
        <v>0</v>
      </c>
      <c r="F190" s="74" t="b">
        <v>0</v>
      </c>
      <c r="G190" s="74" t="b">
        <v>0</v>
      </c>
      <c r="H190" s="74" t="b">
        <v>0</v>
      </c>
      <c r="I190" s="74" t="b">
        <v>0</v>
      </c>
      <c r="J190" s="92">
        <f>(('PLANTILLA V6'!Tot_alumnos*F190)+('PLANTILLA V6'!X_parejas*G190)+('PLANTILLA V6'!x_equipo_4* H190)+('PLANTILLA V6'!Grupal*I190))*E190</f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 x14ac:dyDescent="0.45">
      <c r="A191" s="70" t="s">
        <v>215</v>
      </c>
      <c r="B191" s="70" t="s">
        <v>223</v>
      </c>
      <c r="C191" s="98">
        <v>1</v>
      </c>
      <c r="D191" s="70" t="s">
        <v>219</v>
      </c>
      <c r="E191" s="37">
        <v>0</v>
      </c>
      <c r="F191" s="74" t="b">
        <v>0</v>
      </c>
      <c r="G191" s="74" t="b">
        <v>0</v>
      </c>
      <c r="H191" s="74" t="b">
        <v>0</v>
      </c>
      <c r="I191" s="74" t="b">
        <v>0</v>
      </c>
      <c r="J191" s="92">
        <f>(('PLANTILLA V6'!Tot_alumnos*F191)+('PLANTILLA V6'!X_parejas*G191)+('PLANTILLA V6'!x_equipo_4* H191)+('PLANTILLA V6'!Grupal*I191))*E191</f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 x14ac:dyDescent="0.45">
      <c r="A192" s="70" t="s">
        <v>215</v>
      </c>
      <c r="B192" s="70" t="s">
        <v>224</v>
      </c>
      <c r="C192" s="98">
        <v>1</v>
      </c>
      <c r="D192" s="70" t="s">
        <v>141</v>
      </c>
      <c r="E192" s="37">
        <v>0</v>
      </c>
      <c r="F192" s="74" t="b">
        <v>0</v>
      </c>
      <c r="G192" s="74" t="b">
        <v>0</v>
      </c>
      <c r="H192" s="74" t="b">
        <v>0</v>
      </c>
      <c r="I192" s="74" t="b">
        <v>0</v>
      </c>
      <c r="J192" s="92">
        <f>(('PLANTILLA V6'!Tot_alumnos*F192)+('PLANTILLA V6'!X_parejas*G192)+('PLANTILLA V6'!x_equipo_4* H192)+('PLANTILLA V6'!Grupal*I192))*E192</f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 x14ac:dyDescent="0.45">
      <c r="A193" s="70" t="s">
        <v>215</v>
      </c>
      <c r="B193" s="70" t="s">
        <v>225</v>
      </c>
      <c r="C193" s="98">
        <v>1</v>
      </c>
      <c r="D193" s="74" t="s">
        <v>130</v>
      </c>
      <c r="E193" s="37">
        <v>0</v>
      </c>
      <c r="F193" s="74" t="b">
        <v>0</v>
      </c>
      <c r="G193" s="74" t="b">
        <v>0</v>
      </c>
      <c r="H193" s="74" t="b">
        <v>0</v>
      </c>
      <c r="I193" s="74" t="b">
        <v>0</v>
      </c>
      <c r="J193" s="92">
        <f>(('PLANTILLA V6'!Tot_alumnos*F193)+('PLANTILLA V6'!X_parejas*G193)+('PLANTILLA V6'!x_equipo_4* H193)+('PLANTILLA V6'!Grupal*I193))*E193</f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 x14ac:dyDescent="0.45">
      <c r="A194" s="70" t="s">
        <v>215</v>
      </c>
      <c r="B194" s="70" t="s">
        <v>226</v>
      </c>
      <c r="C194" s="98">
        <v>1</v>
      </c>
      <c r="D194" s="74" t="s">
        <v>130</v>
      </c>
      <c r="E194" s="37">
        <v>0</v>
      </c>
      <c r="F194" s="74" t="b">
        <v>0</v>
      </c>
      <c r="G194" s="74" t="b">
        <v>0</v>
      </c>
      <c r="H194" s="74" t="b">
        <v>0</v>
      </c>
      <c r="I194" s="74" t="b">
        <v>0</v>
      </c>
      <c r="J194" s="92">
        <f>(('PLANTILLA V6'!Tot_alumnos*F194)+('PLANTILLA V6'!X_parejas*G194)+('PLANTILLA V6'!x_equipo_4* H194)+('PLANTILLA V6'!Grupal*I194))*E194</f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 x14ac:dyDescent="0.45">
      <c r="A195" s="70" t="s">
        <v>215</v>
      </c>
      <c r="B195" s="70" t="s">
        <v>227</v>
      </c>
      <c r="C195" s="98">
        <v>1</v>
      </c>
      <c r="D195" s="74" t="s">
        <v>130</v>
      </c>
      <c r="E195" s="37">
        <v>0</v>
      </c>
      <c r="F195" s="74" t="b">
        <v>0</v>
      </c>
      <c r="G195" s="74" t="b">
        <v>0</v>
      </c>
      <c r="H195" s="74" t="b">
        <v>0</v>
      </c>
      <c r="I195" s="74" t="b">
        <v>0</v>
      </c>
      <c r="J195" s="92">
        <f>(('PLANTILLA V6'!Tot_alumnos*F195)+('PLANTILLA V6'!X_parejas*G195)+('PLANTILLA V6'!x_equipo_4* H195)+('PLANTILLA V6'!Grupal*I195))*E195</f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 x14ac:dyDescent="0.45">
      <c r="A196" s="70" t="s">
        <v>215</v>
      </c>
      <c r="B196" s="101" t="s">
        <v>228</v>
      </c>
      <c r="C196" s="102">
        <v>1</v>
      </c>
      <c r="D196" s="101" t="s">
        <v>229</v>
      </c>
      <c r="E196" s="37">
        <v>0</v>
      </c>
      <c r="F196" s="74" t="b">
        <v>0</v>
      </c>
      <c r="G196" s="74" t="b">
        <v>0</v>
      </c>
      <c r="H196" s="74" t="b">
        <v>0</v>
      </c>
      <c r="I196" s="74" t="b">
        <v>0</v>
      </c>
      <c r="J196" s="92">
        <f>(('PLANTILLA V6'!Tot_alumnos*F196)+('PLANTILLA V6'!X_parejas*G196)+('PLANTILLA V6'!x_equipo_4* H196)+('PLANTILLA V6'!Grupal*I196))*E196</f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 x14ac:dyDescent="0.45">
      <c r="A197" s="70" t="s">
        <v>215</v>
      </c>
      <c r="B197" s="101" t="s">
        <v>230</v>
      </c>
      <c r="C197" s="102">
        <v>1</v>
      </c>
      <c r="D197" s="101" t="s">
        <v>231</v>
      </c>
      <c r="E197" s="37">
        <v>0</v>
      </c>
      <c r="F197" s="74" t="b">
        <v>0</v>
      </c>
      <c r="G197" s="74" t="b">
        <v>0</v>
      </c>
      <c r="H197" s="74" t="b">
        <v>0</v>
      </c>
      <c r="I197" s="74" t="b">
        <v>0</v>
      </c>
      <c r="J197" s="92">
        <f>(('PLANTILLA V6'!Tot_alumnos*F197)+('PLANTILLA V6'!X_parejas*G197)+('PLANTILLA V6'!x_equipo_4* H197)+('PLANTILLA V6'!Grupal*I197))*E197</f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 x14ac:dyDescent="0.45">
      <c r="A198" s="70" t="s">
        <v>215</v>
      </c>
      <c r="B198" s="101" t="s">
        <v>232</v>
      </c>
      <c r="C198" s="102">
        <v>1</v>
      </c>
      <c r="D198" s="101" t="s">
        <v>229</v>
      </c>
      <c r="E198" s="37">
        <v>0</v>
      </c>
      <c r="F198" s="74" t="b">
        <v>0</v>
      </c>
      <c r="G198" s="74" t="b">
        <v>0</v>
      </c>
      <c r="H198" s="74" t="b">
        <v>0</v>
      </c>
      <c r="I198" s="74" t="b">
        <v>0</v>
      </c>
      <c r="J198" s="92">
        <f>(('PLANTILLA V6'!Tot_alumnos*F198)+('PLANTILLA V6'!X_parejas*G198)+('PLANTILLA V6'!x_equipo_4* H198)+('PLANTILLA V6'!Grupal*I198))*E198</f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 x14ac:dyDescent="0.45">
      <c r="A199" s="70" t="s">
        <v>215</v>
      </c>
      <c r="B199" s="70" t="s">
        <v>233</v>
      </c>
      <c r="C199" s="98">
        <v>1</v>
      </c>
      <c r="D199" s="74" t="s">
        <v>130</v>
      </c>
      <c r="E199" s="37">
        <v>0</v>
      </c>
      <c r="F199" s="74" t="b">
        <v>0</v>
      </c>
      <c r="G199" s="74" t="b">
        <v>0</v>
      </c>
      <c r="H199" s="74" t="b">
        <v>0</v>
      </c>
      <c r="I199" s="74" t="b">
        <v>0</v>
      </c>
      <c r="J199" s="92">
        <f>(('PLANTILLA V6'!Tot_alumnos*F199)+('PLANTILLA V6'!X_parejas*G199)+('PLANTILLA V6'!x_equipo_4* H199)+('PLANTILLA V6'!Grupal*I199))*E199</f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 x14ac:dyDescent="0.45">
      <c r="A200" s="70" t="s">
        <v>215</v>
      </c>
      <c r="B200" s="70" t="s">
        <v>234</v>
      </c>
      <c r="C200" s="98">
        <v>1</v>
      </c>
      <c r="D200" s="74" t="s">
        <v>130</v>
      </c>
      <c r="E200" s="37">
        <v>0</v>
      </c>
      <c r="F200" s="74" t="b">
        <v>0</v>
      </c>
      <c r="G200" s="74" t="b">
        <v>0</v>
      </c>
      <c r="H200" s="74" t="b">
        <v>0</v>
      </c>
      <c r="I200" s="74" t="b">
        <v>0</v>
      </c>
      <c r="J200" s="92">
        <f>(('PLANTILLA V6'!Tot_alumnos*F200)+('PLANTILLA V6'!X_parejas*G200)+('PLANTILLA V6'!x_equipo_4* H200)+('PLANTILLA V6'!Grupal*I200))*E200</f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 x14ac:dyDescent="0.45">
      <c r="A201" s="70" t="s">
        <v>215</v>
      </c>
      <c r="B201" s="70" t="s">
        <v>235</v>
      </c>
      <c r="C201" s="98">
        <v>1</v>
      </c>
      <c r="D201" s="74" t="s">
        <v>130</v>
      </c>
      <c r="E201" s="37">
        <v>0</v>
      </c>
      <c r="F201" s="74" t="b">
        <v>0</v>
      </c>
      <c r="G201" s="74" t="b">
        <v>0</v>
      </c>
      <c r="H201" s="74" t="b">
        <v>0</v>
      </c>
      <c r="I201" s="74" t="b">
        <v>0</v>
      </c>
      <c r="J201" s="92">
        <f>(('PLANTILLA V6'!Tot_alumnos*F201)+('PLANTILLA V6'!X_parejas*G201)+('PLANTILLA V6'!x_equipo_4* H201)+('PLANTILLA V6'!Grupal*I201))*E201</f>
        <v>0</v>
      </c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 x14ac:dyDescent="0.45">
      <c r="A202" s="70" t="s">
        <v>215</v>
      </c>
      <c r="B202" s="70" t="s">
        <v>236</v>
      </c>
      <c r="C202" s="98">
        <v>1</v>
      </c>
      <c r="D202" s="74" t="s">
        <v>130</v>
      </c>
      <c r="E202" s="37">
        <v>0</v>
      </c>
      <c r="F202" s="74" t="b">
        <v>0</v>
      </c>
      <c r="G202" s="74" t="b">
        <v>0</v>
      </c>
      <c r="H202" s="74" t="b">
        <v>0</v>
      </c>
      <c r="I202" s="74" t="b">
        <v>0</v>
      </c>
      <c r="J202" s="92">
        <f>(('PLANTILLA V6'!Tot_alumnos*F202)+('PLANTILLA V6'!X_parejas*G202)+('PLANTILLA V6'!x_equipo_4* H202)+('PLANTILLA V6'!Grupal*I202))*E202</f>
        <v>0</v>
      </c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 x14ac:dyDescent="0.45">
      <c r="A203" s="70" t="s">
        <v>215</v>
      </c>
      <c r="B203" s="70" t="s">
        <v>237</v>
      </c>
      <c r="C203" s="98">
        <v>1</v>
      </c>
      <c r="D203" s="74" t="s">
        <v>238</v>
      </c>
      <c r="E203" s="37">
        <v>0</v>
      </c>
      <c r="F203" s="74" t="b">
        <v>0</v>
      </c>
      <c r="G203" s="74" t="b">
        <v>0</v>
      </c>
      <c r="H203" s="74" t="b">
        <v>0</v>
      </c>
      <c r="I203" s="74" t="b">
        <v>0</v>
      </c>
      <c r="J203" s="92">
        <f>(('PLANTILLA V6'!Tot_alumnos*F203)+('PLANTILLA V6'!X_parejas*G203)+('PLANTILLA V6'!x_equipo_4* H203)+('PLANTILLA V6'!Grupal*I203))*E203</f>
        <v>0</v>
      </c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 x14ac:dyDescent="0.45">
      <c r="A204" s="70" t="s">
        <v>215</v>
      </c>
      <c r="B204" s="52" t="s">
        <v>239</v>
      </c>
      <c r="C204" s="98">
        <v>1</v>
      </c>
      <c r="D204" s="74" t="s">
        <v>130</v>
      </c>
      <c r="E204" s="37">
        <v>0</v>
      </c>
      <c r="F204" s="74" t="b">
        <v>0</v>
      </c>
      <c r="G204" s="74" t="b">
        <v>0</v>
      </c>
      <c r="H204" s="74" t="b">
        <v>0</v>
      </c>
      <c r="I204" s="74" t="b">
        <v>0</v>
      </c>
      <c r="J204" s="92">
        <f>(('PLANTILLA V6'!Tot_alumnos*F204)+('PLANTILLA V6'!X_parejas*G204)+('PLANTILLA V6'!x_equipo_4* H204)+('PLANTILLA V6'!Grupal*I204))*E204</f>
        <v>0</v>
      </c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 x14ac:dyDescent="0.45">
      <c r="A205" s="70" t="s">
        <v>215</v>
      </c>
      <c r="B205" s="70" t="s">
        <v>240</v>
      </c>
      <c r="C205" s="98">
        <v>1</v>
      </c>
      <c r="D205" s="74" t="s">
        <v>130</v>
      </c>
      <c r="E205" s="37">
        <v>0</v>
      </c>
      <c r="F205" s="74" t="b">
        <v>0</v>
      </c>
      <c r="G205" s="74" t="b">
        <v>0</v>
      </c>
      <c r="H205" s="74" t="b">
        <v>0</v>
      </c>
      <c r="I205" s="74" t="b">
        <v>0</v>
      </c>
      <c r="J205" s="92">
        <f>(('PLANTILLA V6'!Tot_alumnos*F205)+('PLANTILLA V6'!X_parejas*G205)+('PLANTILLA V6'!x_equipo_4* H205)+('PLANTILLA V6'!Grupal*I205))*E205</f>
        <v>0</v>
      </c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 x14ac:dyDescent="0.45">
      <c r="A206" s="70" t="s">
        <v>215</v>
      </c>
      <c r="B206" s="70" t="s">
        <v>241</v>
      </c>
      <c r="C206" s="98">
        <v>1</v>
      </c>
      <c r="D206" s="74" t="s">
        <v>130</v>
      </c>
      <c r="E206" s="37">
        <v>0</v>
      </c>
      <c r="F206" s="74" t="b">
        <v>0</v>
      </c>
      <c r="G206" s="74" t="b">
        <v>0</v>
      </c>
      <c r="H206" s="74" t="b">
        <v>0</v>
      </c>
      <c r="I206" s="74" t="b">
        <v>0</v>
      </c>
      <c r="J206" s="92">
        <f>(('PLANTILLA V6'!Tot_alumnos*F206)+('PLANTILLA V6'!X_parejas*G206)+('PLANTILLA V6'!x_equipo_4* H206)+('PLANTILLA V6'!Grupal*I206))*E206</f>
        <v>0</v>
      </c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 x14ac:dyDescent="0.45">
      <c r="A207" s="70" t="s">
        <v>215</v>
      </c>
      <c r="B207" s="70" t="s">
        <v>242</v>
      </c>
      <c r="C207" s="98">
        <v>1</v>
      </c>
      <c r="D207" s="74" t="s">
        <v>130</v>
      </c>
      <c r="E207" s="37">
        <v>0</v>
      </c>
      <c r="F207" s="74" t="b">
        <v>0</v>
      </c>
      <c r="G207" s="74" t="b">
        <v>0</v>
      </c>
      <c r="H207" s="74" t="b">
        <v>0</v>
      </c>
      <c r="I207" s="74" t="b">
        <v>0</v>
      </c>
      <c r="J207" s="92">
        <f>(('PLANTILLA V6'!Tot_alumnos*F207)+('PLANTILLA V6'!X_parejas*G207)+('PLANTILLA V6'!x_equipo_4* H207)+('PLANTILLA V6'!Grupal*I207))*E207</f>
        <v>0</v>
      </c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 x14ac:dyDescent="0.45">
      <c r="A208" s="70" t="s">
        <v>215</v>
      </c>
      <c r="B208" s="70" t="s">
        <v>243</v>
      </c>
      <c r="C208" s="98">
        <v>1</v>
      </c>
      <c r="D208" s="74" t="s">
        <v>130</v>
      </c>
      <c r="E208" s="37">
        <v>0</v>
      </c>
      <c r="F208" s="74" t="b">
        <v>0</v>
      </c>
      <c r="G208" s="74" t="b">
        <v>0</v>
      </c>
      <c r="H208" s="74" t="b">
        <v>0</v>
      </c>
      <c r="I208" s="74" t="b">
        <v>0</v>
      </c>
      <c r="J208" s="92">
        <f>(('PLANTILLA V6'!Tot_alumnos*F208)+('PLANTILLA V6'!X_parejas*G208)+('PLANTILLA V6'!x_equipo_4* H208)+('PLANTILLA V6'!Grupal*I208))*E208</f>
        <v>0</v>
      </c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 x14ac:dyDescent="0.45">
      <c r="A209" s="70" t="s">
        <v>215</v>
      </c>
      <c r="B209" s="70" t="s">
        <v>244</v>
      </c>
      <c r="C209" s="98">
        <v>1</v>
      </c>
      <c r="D209" s="74" t="s">
        <v>130</v>
      </c>
      <c r="E209" s="37">
        <v>0</v>
      </c>
      <c r="F209" s="74" t="b">
        <v>0</v>
      </c>
      <c r="G209" s="74" t="b">
        <v>0</v>
      </c>
      <c r="H209" s="74" t="b">
        <v>0</v>
      </c>
      <c r="I209" s="74" t="b">
        <v>0</v>
      </c>
      <c r="J209" s="92">
        <f>(('PLANTILLA V6'!Tot_alumnos*F209)+('PLANTILLA V6'!X_parejas*G209)+('PLANTILLA V6'!x_equipo_4* H209)+('PLANTILLA V6'!Grupal*I209))*E209</f>
        <v>0</v>
      </c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 x14ac:dyDescent="0.45">
      <c r="A210" s="70" t="s">
        <v>215</v>
      </c>
      <c r="B210" s="70" t="s">
        <v>245</v>
      </c>
      <c r="C210" s="98">
        <v>1</v>
      </c>
      <c r="D210" s="74" t="s">
        <v>130</v>
      </c>
      <c r="E210" s="37">
        <v>0</v>
      </c>
      <c r="F210" s="74" t="b">
        <v>0</v>
      </c>
      <c r="G210" s="74" t="b">
        <v>0</v>
      </c>
      <c r="H210" s="74" t="b">
        <v>0</v>
      </c>
      <c r="I210" s="74" t="b">
        <v>0</v>
      </c>
      <c r="J210" s="92">
        <f>(('PLANTILLA V6'!Tot_alumnos*F210)+('PLANTILLA V6'!X_parejas*G210)+('PLANTILLA V6'!x_equipo_4* H210)+('PLANTILLA V6'!Grupal*I210))*E210</f>
        <v>0</v>
      </c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 x14ac:dyDescent="0.45">
      <c r="A211" s="70" t="s">
        <v>215</v>
      </c>
      <c r="B211" s="70" t="s">
        <v>246</v>
      </c>
      <c r="C211" s="98">
        <v>1</v>
      </c>
      <c r="D211" s="74" t="s">
        <v>130</v>
      </c>
      <c r="E211" s="37">
        <v>0</v>
      </c>
      <c r="F211" s="74" t="b">
        <v>0</v>
      </c>
      <c r="G211" s="74" t="b">
        <v>0</v>
      </c>
      <c r="H211" s="74" t="b">
        <v>0</v>
      </c>
      <c r="I211" s="74" t="b">
        <v>0</v>
      </c>
      <c r="J211" s="92">
        <f>(('PLANTILLA V6'!Tot_alumnos*F211)+('PLANTILLA V6'!X_parejas*G211)+('PLANTILLA V6'!x_equipo_4* H211)+('PLANTILLA V6'!Grupal*I211))*E211</f>
        <v>0</v>
      </c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 x14ac:dyDescent="0.45">
      <c r="A212" s="70" t="s">
        <v>215</v>
      </c>
      <c r="B212" s="70" t="s">
        <v>247</v>
      </c>
      <c r="C212" s="98">
        <v>1</v>
      </c>
      <c r="D212" s="74" t="s">
        <v>130</v>
      </c>
      <c r="E212" s="37">
        <v>0</v>
      </c>
      <c r="F212" s="74" t="b">
        <v>0</v>
      </c>
      <c r="G212" s="74" t="b">
        <v>0</v>
      </c>
      <c r="H212" s="74" t="b">
        <v>0</v>
      </c>
      <c r="I212" s="74" t="b">
        <v>0</v>
      </c>
      <c r="J212" s="92">
        <f>(('PLANTILLA V6'!Tot_alumnos*F212)+('PLANTILLA V6'!X_parejas*G212)+('PLANTILLA V6'!x_equipo_4* H212)+('PLANTILLA V6'!Grupal*I212))*E212</f>
        <v>0</v>
      </c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 x14ac:dyDescent="0.45">
      <c r="A213" s="70" t="s">
        <v>215</v>
      </c>
      <c r="B213" s="70" t="s">
        <v>248</v>
      </c>
      <c r="C213" s="98">
        <v>1</v>
      </c>
      <c r="D213" s="74" t="s">
        <v>130</v>
      </c>
      <c r="E213" s="37">
        <v>0</v>
      </c>
      <c r="F213" s="74" t="b">
        <v>0</v>
      </c>
      <c r="G213" s="74" t="b">
        <v>0</v>
      </c>
      <c r="H213" s="74" t="b">
        <v>0</v>
      </c>
      <c r="I213" s="74" t="b">
        <v>0</v>
      </c>
      <c r="J213" s="92">
        <f>(('PLANTILLA V6'!Tot_alumnos*F213)+('PLANTILLA V6'!X_parejas*G213)+('PLANTILLA V6'!x_equipo_4* H213)+('PLANTILLA V6'!Grupal*I213))*E213</f>
        <v>0</v>
      </c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 x14ac:dyDescent="0.45">
      <c r="A214" s="70" t="s">
        <v>215</v>
      </c>
      <c r="B214" s="70" t="s">
        <v>249</v>
      </c>
      <c r="C214" s="98">
        <v>1</v>
      </c>
      <c r="D214" s="74" t="s">
        <v>130</v>
      </c>
      <c r="E214" s="37">
        <v>0</v>
      </c>
      <c r="F214" s="74" t="b">
        <v>0</v>
      </c>
      <c r="G214" s="74" t="b">
        <v>0</v>
      </c>
      <c r="H214" s="74" t="b">
        <v>0</v>
      </c>
      <c r="I214" s="74" t="b">
        <v>0</v>
      </c>
      <c r="J214" s="92">
        <f>(('PLANTILLA V6'!Tot_alumnos*F214)+('PLANTILLA V6'!X_parejas*G214)+('PLANTILLA V6'!x_equipo_4* H214)+('PLANTILLA V6'!Grupal*I214))*E214</f>
        <v>0</v>
      </c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 x14ac:dyDescent="0.45">
      <c r="A215" s="70" t="s">
        <v>215</v>
      </c>
      <c r="B215" s="70" t="s">
        <v>250</v>
      </c>
      <c r="C215" s="98">
        <v>1</v>
      </c>
      <c r="D215" s="70" t="s">
        <v>130</v>
      </c>
      <c r="E215" s="37">
        <v>0</v>
      </c>
      <c r="F215" s="74" t="b">
        <v>0</v>
      </c>
      <c r="G215" s="74" t="b">
        <v>0</v>
      </c>
      <c r="H215" s="74" t="b">
        <v>0</v>
      </c>
      <c r="I215" s="74" t="b">
        <v>0</v>
      </c>
      <c r="J215" s="92">
        <f>(('PLANTILLA V6'!Tot_alumnos*F215)+('PLANTILLA V6'!X_parejas*G215)+('PLANTILLA V6'!x_equipo_4* H215)+('PLANTILLA V6'!Grupal*I215))*E215</f>
        <v>0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 x14ac:dyDescent="0.45">
      <c r="A216" s="70" t="s">
        <v>215</v>
      </c>
      <c r="B216" s="70" t="s">
        <v>251</v>
      </c>
      <c r="C216" s="37">
        <v>1</v>
      </c>
      <c r="D216" s="74" t="s">
        <v>252</v>
      </c>
      <c r="E216" s="37">
        <v>0</v>
      </c>
      <c r="F216" s="74" t="b">
        <v>0</v>
      </c>
      <c r="G216" s="74" t="b">
        <v>0</v>
      </c>
      <c r="H216" s="74" t="b">
        <v>0</v>
      </c>
      <c r="I216" s="74" t="b">
        <v>0</v>
      </c>
      <c r="J216" s="92">
        <f>(('PLANTILLA V6'!Tot_alumnos*F216)+('PLANTILLA V6'!X_parejas*G216)+('PLANTILLA V6'!x_equipo_4* H216)+('PLANTILLA V6'!Grupal*I216))*E216</f>
        <v>0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 x14ac:dyDescent="0.45">
      <c r="A217" s="70" t="s">
        <v>215</v>
      </c>
      <c r="B217" s="70" t="s">
        <v>253</v>
      </c>
      <c r="C217" s="37">
        <v>1</v>
      </c>
      <c r="D217" s="74" t="s">
        <v>130</v>
      </c>
      <c r="E217" s="37">
        <v>0</v>
      </c>
      <c r="F217" s="74" t="b">
        <v>0</v>
      </c>
      <c r="G217" s="74" t="b">
        <v>0</v>
      </c>
      <c r="H217" s="74" t="b">
        <v>0</v>
      </c>
      <c r="I217" s="74" t="b">
        <v>0</v>
      </c>
      <c r="J217" s="92">
        <f>(('PLANTILLA V6'!Tot_alumnos*F217)+('PLANTILLA V6'!X_parejas*G217)+('PLANTILLA V6'!x_equipo_4* H217)+('PLANTILLA V6'!Grupal*I217))*E217</f>
        <v>0</v>
      </c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 x14ac:dyDescent="0.45">
      <c r="A218" s="70" t="s">
        <v>215</v>
      </c>
      <c r="B218" s="74" t="s">
        <v>254</v>
      </c>
      <c r="C218" s="37">
        <v>1</v>
      </c>
      <c r="D218" s="74" t="s">
        <v>130</v>
      </c>
      <c r="E218" s="37">
        <v>0</v>
      </c>
      <c r="F218" s="74" t="b">
        <v>0</v>
      </c>
      <c r="G218" s="74" t="b">
        <v>0</v>
      </c>
      <c r="H218" s="74" t="b">
        <v>0</v>
      </c>
      <c r="I218" s="74" t="b">
        <v>0</v>
      </c>
      <c r="J218" s="92">
        <f>(('PLANTILLA V6'!Tot_alumnos*F218)+('PLANTILLA V6'!X_parejas*G218)+('PLANTILLA V6'!x_equipo_4* H218)+('PLANTILLA V6'!Grupal*I218))*E218</f>
        <v>0</v>
      </c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 x14ac:dyDescent="0.45">
      <c r="A219" s="70" t="s">
        <v>215</v>
      </c>
      <c r="B219" s="74" t="s">
        <v>255</v>
      </c>
      <c r="C219" s="37">
        <v>1</v>
      </c>
      <c r="D219" s="74" t="s">
        <v>130</v>
      </c>
      <c r="E219" s="37">
        <v>0</v>
      </c>
      <c r="F219" s="74" t="b">
        <v>0</v>
      </c>
      <c r="G219" s="74" t="b">
        <v>0</v>
      </c>
      <c r="H219" s="74" t="b">
        <v>0</v>
      </c>
      <c r="I219" s="74" t="b">
        <v>0</v>
      </c>
      <c r="J219" s="92">
        <f>(('PLANTILLA V6'!Tot_alumnos*F219)+('PLANTILLA V6'!X_parejas*G219)+('PLANTILLA V6'!x_equipo_4* H219)+('PLANTILLA V6'!Grupal*I219))*E219</f>
        <v>0</v>
      </c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 x14ac:dyDescent="0.45">
      <c r="A220" s="70" t="s">
        <v>215</v>
      </c>
      <c r="B220" s="74" t="s">
        <v>256</v>
      </c>
      <c r="C220" s="37">
        <v>1</v>
      </c>
      <c r="D220" s="74" t="s">
        <v>130</v>
      </c>
      <c r="E220" s="37">
        <v>0</v>
      </c>
      <c r="F220" s="74" t="b">
        <v>0</v>
      </c>
      <c r="G220" s="74" t="b">
        <v>0</v>
      </c>
      <c r="H220" s="74" t="b">
        <v>0</v>
      </c>
      <c r="I220" s="74" t="b">
        <v>0</v>
      </c>
      <c r="J220" s="92">
        <f>(('PLANTILLA V6'!Tot_alumnos*F220)+('PLANTILLA V6'!X_parejas*G220)+('PLANTILLA V6'!x_equipo_4* H220)+('PLANTILLA V6'!Grupal*I220))*E220</f>
        <v>0</v>
      </c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 x14ac:dyDescent="0.45">
      <c r="A221" s="70" t="s">
        <v>215</v>
      </c>
      <c r="B221" s="74" t="s">
        <v>257</v>
      </c>
      <c r="C221" s="37">
        <v>1</v>
      </c>
      <c r="D221" s="74" t="s">
        <v>130</v>
      </c>
      <c r="E221" s="37">
        <v>0</v>
      </c>
      <c r="F221" s="74" t="b">
        <v>0</v>
      </c>
      <c r="G221" s="74" t="b">
        <v>0</v>
      </c>
      <c r="H221" s="74" t="b">
        <v>0</v>
      </c>
      <c r="I221" s="74" t="b">
        <v>0</v>
      </c>
      <c r="J221" s="92">
        <f>(('PLANTILLA V6'!Tot_alumnos*F221)+('PLANTILLA V6'!X_parejas*G221)+('PLANTILLA V6'!x_equipo_4* H221)+('PLANTILLA V6'!Grupal*I221))*E221</f>
        <v>0</v>
      </c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 x14ac:dyDescent="0.45">
      <c r="A222" s="70" t="s">
        <v>215</v>
      </c>
      <c r="B222" s="74" t="s">
        <v>258</v>
      </c>
      <c r="C222" s="37">
        <v>1</v>
      </c>
      <c r="D222" s="74" t="s">
        <v>130</v>
      </c>
      <c r="E222" s="37">
        <v>0</v>
      </c>
      <c r="F222" s="74" t="b">
        <v>0</v>
      </c>
      <c r="G222" s="74" t="b">
        <v>0</v>
      </c>
      <c r="H222" s="74" t="b">
        <v>0</v>
      </c>
      <c r="I222" s="74" t="b">
        <v>0</v>
      </c>
      <c r="J222" s="92">
        <f>(('PLANTILLA V6'!Tot_alumnos*F222)+('PLANTILLA V6'!X_parejas*G222)+('PLANTILLA V6'!x_equipo_4* H222)+('PLANTILLA V6'!Grupal*I222))*E222</f>
        <v>0</v>
      </c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 x14ac:dyDescent="0.45">
      <c r="A223" s="70" t="s">
        <v>215</v>
      </c>
      <c r="B223" s="74" t="s">
        <v>259</v>
      </c>
      <c r="C223" s="37">
        <v>1</v>
      </c>
      <c r="D223" s="74" t="s">
        <v>208</v>
      </c>
      <c r="E223" s="37">
        <v>0</v>
      </c>
      <c r="F223" s="74" t="b">
        <v>0</v>
      </c>
      <c r="G223" s="74" t="b">
        <v>0</v>
      </c>
      <c r="H223" s="74" t="b">
        <v>0</v>
      </c>
      <c r="I223" s="74" t="b">
        <v>0</v>
      </c>
      <c r="J223" s="92">
        <f>(('PLANTILLA V6'!Tot_alumnos*F223)+('PLANTILLA V6'!X_parejas*G223)+('PLANTILLA V6'!x_equipo_4* H223)+('PLANTILLA V6'!Grupal*I223))*E223</f>
        <v>0</v>
      </c>
      <c r="K223" s="9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 x14ac:dyDescent="0.45">
      <c r="A224" s="70" t="s">
        <v>215</v>
      </c>
      <c r="B224" s="74" t="s">
        <v>260</v>
      </c>
      <c r="C224" s="37">
        <v>1</v>
      </c>
      <c r="D224" s="74" t="s">
        <v>130</v>
      </c>
      <c r="E224" s="37">
        <v>0</v>
      </c>
      <c r="F224" s="74" t="b">
        <v>0</v>
      </c>
      <c r="G224" s="74" t="b">
        <v>0</v>
      </c>
      <c r="H224" s="74" t="b">
        <v>0</v>
      </c>
      <c r="I224" s="74" t="b">
        <v>0</v>
      </c>
      <c r="J224" s="92">
        <f>(('PLANTILLA V6'!Tot_alumnos*F224)+('PLANTILLA V6'!X_parejas*G224)+('PLANTILLA V6'!x_equipo_4* H224)+('PLANTILLA V6'!Grupal*I224))*E224</f>
        <v>0</v>
      </c>
      <c r="K224" s="9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 x14ac:dyDescent="0.45">
      <c r="A225" s="70" t="s">
        <v>215</v>
      </c>
      <c r="B225" s="74" t="s">
        <v>261</v>
      </c>
      <c r="C225" s="37">
        <v>1</v>
      </c>
      <c r="D225" s="74" t="s">
        <v>130</v>
      </c>
      <c r="E225" s="37">
        <v>0</v>
      </c>
      <c r="F225" s="74" t="b">
        <v>0</v>
      </c>
      <c r="G225" s="74" t="b">
        <v>0</v>
      </c>
      <c r="H225" s="74" t="b">
        <v>0</v>
      </c>
      <c r="I225" s="74" t="b">
        <v>0</v>
      </c>
      <c r="J225" s="92">
        <f>(('PLANTILLA V6'!Tot_alumnos*F225)+('PLANTILLA V6'!X_parejas*G225)+('PLANTILLA V6'!x_equipo_4* H225)+('PLANTILLA V6'!Grupal*I225))*E225</f>
        <v>0</v>
      </c>
      <c r="K225" s="9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 x14ac:dyDescent="0.45">
      <c r="A226" s="70" t="s">
        <v>215</v>
      </c>
      <c r="B226" s="70" t="s">
        <v>262</v>
      </c>
      <c r="C226" s="37">
        <v>1</v>
      </c>
      <c r="D226" s="74" t="s">
        <v>130</v>
      </c>
      <c r="E226" s="37">
        <v>0</v>
      </c>
      <c r="F226" s="74" t="b">
        <v>0</v>
      </c>
      <c r="G226" s="74" t="b">
        <v>0</v>
      </c>
      <c r="H226" s="74" t="b">
        <v>0</v>
      </c>
      <c r="I226" s="74" t="b">
        <v>0</v>
      </c>
      <c r="J226" s="92">
        <f>(('PLANTILLA V6'!Tot_alumnos*F226)+('PLANTILLA V6'!X_parejas*G226)+('PLANTILLA V6'!x_equipo_4* H226)+('PLANTILLA V6'!Grupal*I226))*E226</f>
        <v>0</v>
      </c>
      <c r="K226" s="9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 x14ac:dyDescent="0.45">
      <c r="A227" s="70" t="s">
        <v>215</v>
      </c>
      <c r="B227" s="74" t="s">
        <v>263</v>
      </c>
      <c r="C227" s="37">
        <v>1</v>
      </c>
      <c r="D227" s="74" t="s">
        <v>130</v>
      </c>
      <c r="E227" s="37">
        <v>0</v>
      </c>
      <c r="F227" s="74" t="b">
        <v>0</v>
      </c>
      <c r="G227" s="74" t="b">
        <v>0</v>
      </c>
      <c r="H227" s="74" t="b">
        <v>0</v>
      </c>
      <c r="I227" s="74" t="b">
        <v>0</v>
      </c>
      <c r="J227" s="92">
        <f>(('PLANTILLA V6'!Tot_alumnos*F227)+('PLANTILLA V6'!X_parejas*G227)+('PLANTILLA V6'!x_equipo_4* H227)+('PLANTILLA V6'!Grupal*I227))*E227</f>
        <v>0</v>
      </c>
      <c r="K227" s="9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 x14ac:dyDescent="0.45">
      <c r="A228" s="70" t="s">
        <v>215</v>
      </c>
      <c r="B228" s="74" t="s">
        <v>264</v>
      </c>
      <c r="C228" s="37">
        <v>1</v>
      </c>
      <c r="D228" s="74" t="s">
        <v>130</v>
      </c>
      <c r="E228" s="37">
        <v>0</v>
      </c>
      <c r="F228" s="74" t="b">
        <v>0</v>
      </c>
      <c r="G228" s="74" t="b">
        <v>0</v>
      </c>
      <c r="H228" s="74" t="b">
        <v>0</v>
      </c>
      <c r="I228" s="74" t="b">
        <v>0</v>
      </c>
      <c r="J228" s="92">
        <f>(('PLANTILLA V6'!Tot_alumnos*F228)+('PLANTILLA V6'!X_parejas*G228)+('PLANTILLA V6'!x_equipo_4* H228)+('PLANTILLA V6'!Grupal*I228))*E228</f>
        <v>0</v>
      </c>
      <c r="K228" s="9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5.75" customHeight="1" x14ac:dyDescent="0.45">
      <c r="A229" s="70" t="s">
        <v>215</v>
      </c>
      <c r="B229" s="74" t="s">
        <v>265</v>
      </c>
      <c r="C229" s="37">
        <v>1</v>
      </c>
      <c r="D229" s="74" t="s">
        <v>130</v>
      </c>
      <c r="E229" s="37">
        <v>0</v>
      </c>
      <c r="F229" s="74" t="b">
        <v>0</v>
      </c>
      <c r="G229" s="74" t="b">
        <v>0</v>
      </c>
      <c r="H229" s="74" t="b">
        <v>0</v>
      </c>
      <c r="I229" s="74" t="b">
        <v>0</v>
      </c>
      <c r="J229" s="92">
        <f>(('PLANTILLA V6'!Tot_alumnos*F229)+('PLANTILLA V6'!X_parejas*G229)+('PLANTILLA V6'!x_equipo_4* H229)+('PLANTILLA V6'!Grupal*I229))*E229</f>
        <v>0</v>
      </c>
      <c r="K229" s="9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5.75" customHeight="1" x14ac:dyDescent="0.45">
      <c r="A230" s="70" t="s">
        <v>215</v>
      </c>
      <c r="B230" s="74" t="s">
        <v>266</v>
      </c>
      <c r="C230" s="37">
        <v>1</v>
      </c>
      <c r="D230" s="74" t="s">
        <v>130</v>
      </c>
      <c r="E230" s="37">
        <v>0</v>
      </c>
      <c r="F230" s="74" t="b">
        <v>0</v>
      </c>
      <c r="G230" s="74" t="b">
        <v>0</v>
      </c>
      <c r="H230" s="74" t="b">
        <v>0</v>
      </c>
      <c r="I230" s="74" t="b">
        <v>0</v>
      </c>
      <c r="J230" s="92">
        <f>(('PLANTILLA V6'!Tot_alumnos*F230)+('PLANTILLA V6'!X_parejas*G230)+('PLANTILLA V6'!x_equipo_4* H230)+('PLANTILLA V6'!Grupal*I230))*E230</f>
        <v>0</v>
      </c>
      <c r="K230" s="9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5.75" customHeight="1" x14ac:dyDescent="0.45">
      <c r="A231" s="70" t="s">
        <v>215</v>
      </c>
      <c r="B231" s="74" t="s">
        <v>267</v>
      </c>
      <c r="C231" s="37">
        <v>1</v>
      </c>
      <c r="D231" s="74" t="s">
        <v>130</v>
      </c>
      <c r="E231" s="37">
        <v>0</v>
      </c>
      <c r="F231" s="74" t="b">
        <v>0</v>
      </c>
      <c r="G231" s="74" t="b">
        <v>0</v>
      </c>
      <c r="H231" s="74" t="b">
        <v>0</v>
      </c>
      <c r="I231" s="74" t="b">
        <v>0</v>
      </c>
      <c r="J231" s="92">
        <f>(('PLANTILLA V6'!Tot_alumnos*F231)+('PLANTILLA V6'!X_parejas*G231)+('PLANTILLA V6'!x_equipo_4* H231)+('PLANTILLA V6'!Grupal*I231))*E231</f>
        <v>0</v>
      </c>
      <c r="K231" s="9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5.75" customHeight="1" x14ac:dyDescent="0.45">
      <c r="A232" s="70" t="s">
        <v>215</v>
      </c>
      <c r="B232" s="74" t="s">
        <v>268</v>
      </c>
      <c r="C232" s="37">
        <v>1</v>
      </c>
      <c r="D232" s="74" t="s">
        <v>130</v>
      </c>
      <c r="E232" s="37">
        <v>0</v>
      </c>
      <c r="F232" s="74" t="b">
        <v>0</v>
      </c>
      <c r="G232" s="74" t="b">
        <v>0</v>
      </c>
      <c r="H232" s="74" t="b">
        <v>0</v>
      </c>
      <c r="I232" s="74" t="b">
        <v>0</v>
      </c>
      <c r="J232" s="92">
        <f>(('PLANTILLA V6'!Tot_alumnos*F232)+('PLANTILLA V6'!X_parejas*G232)+('PLANTILLA V6'!x_equipo_4* H232)+('PLANTILLA V6'!Grupal*I232))*E232</f>
        <v>0</v>
      </c>
      <c r="K232" s="9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5.75" customHeight="1" x14ac:dyDescent="0.45">
      <c r="A233" s="70" t="s">
        <v>215</v>
      </c>
      <c r="B233" s="74" t="s">
        <v>269</v>
      </c>
      <c r="C233" s="37">
        <v>1</v>
      </c>
      <c r="D233" s="74" t="s">
        <v>130</v>
      </c>
      <c r="E233" s="37">
        <v>0</v>
      </c>
      <c r="F233" s="74" t="b">
        <v>0</v>
      </c>
      <c r="G233" s="74" t="b">
        <v>0</v>
      </c>
      <c r="H233" s="74" t="b">
        <v>0</v>
      </c>
      <c r="I233" s="74" t="b">
        <v>0</v>
      </c>
      <c r="J233" s="92">
        <f>(('PLANTILLA V6'!Tot_alumnos*F233)+('PLANTILLA V6'!X_parejas*G233)+('PLANTILLA V6'!x_equipo_4* H233)+('PLANTILLA V6'!Grupal*I233))*E233</f>
        <v>0</v>
      </c>
      <c r="K233" s="9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 x14ac:dyDescent="0.45">
      <c r="A234" s="70" t="s">
        <v>215</v>
      </c>
      <c r="B234" s="74" t="s">
        <v>270</v>
      </c>
      <c r="C234" s="37">
        <v>1</v>
      </c>
      <c r="D234" s="74" t="s">
        <v>130</v>
      </c>
      <c r="E234" s="37">
        <v>0</v>
      </c>
      <c r="F234" s="74" t="b">
        <v>0</v>
      </c>
      <c r="G234" s="74" t="b">
        <v>0</v>
      </c>
      <c r="H234" s="74" t="b">
        <v>0</v>
      </c>
      <c r="I234" s="74" t="b">
        <v>0</v>
      </c>
      <c r="J234" s="92">
        <f>(('PLANTILLA V6'!Tot_alumnos*F234)+('PLANTILLA V6'!X_parejas*G234)+('PLANTILLA V6'!x_equipo_4* H234)+('PLANTILLA V6'!Grupal*I234))*E234</f>
        <v>0</v>
      </c>
      <c r="K234" s="9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hidden="1" customHeight="1" x14ac:dyDescent="0.45">
      <c r="A235" s="70"/>
      <c r="B235" s="74"/>
      <c r="C235" s="37">
        <v>1</v>
      </c>
      <c r="D235" s="74" t="s">
        <v>130</v>
      </c>
      <c r="E235" s="37">
        <v>0</v>
      </c>
      <c r="F235" s="74" t="b">
        <v>0</v>
      </c>
      <c r="G235" s="74" t="b">
        <v>0</v>
      </c>
      <c r="H235" s="74" t="b">
        <v>0</v>
      </c>
      <c r="I235" s="74" t="b">
        <v>0</v>
      </c>
      <c r="J235" s="92">
        <f>(('PLANTILLA V6'!Tot_alumnos*F235)+('PLANTILLA V6'!X_parejas*G235)+('PLANTILLA V6'!x_equipo_4* H235)+('PLANTILLA V6'!Grupal*I235))*E235</f>
        <v>0</v>
      </c>
      <c r="K235" s="9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5.75" hidden="1" customHeight="1" x14ac:dyDescent="0.45">
      <c r="A236" s="70"/>
      <c r="B236" s="74"/>
      <c r="C236" s="37">
        <v>1</v>
      </c>
      <c r="D236" s="74" t="s">
        <v>130</v>
      </c>
      <c r="E236" s="37">
        <v>0</v>
      </c>
      <c r="F236" s="74" t="b">
        <v>0</v>
      </c>
      <c r="G236" s="74" t="b">
        <v>0</v>
      </c>
      <c r="H236" s="74" t="b">
        <v>0</v>
      </c>
      <c r="I236" s="74" t="b">
        <v>0</v>
      </c>
      <c r="J236" s="92">
        <f>(('PLANTILLA V6'!Tot_alumnos*F236)+('PLANTILLA V6'!X_parejas*G236)+('PLANTILLA V6'!x_equipo_4* H236)+('PLANTILLA V6'!Grupal*I236))*E236</f>
        <v>0</v>
      </c>
      <c r="K236" s="9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5.75" hidden="1" customHeight="1" x14ac:dyDescent="0.45">
      <c r="A237" s="70"/>
      <c r="B237" s="74"/>
      <c r="C237" s="37">
        <v>1</v>
      </c>
      <c r="D237" s="74" t="s">
        <v>130</v>
      </c>
      <c r="E237" s="37">
        <v>0</v>
      </c>
      <c r="F237" s="74" t="b">
        <v>0</v>
      </c>
      <c r="G237" s="74" t="b">
        <v>0</v>
      </c>
      <c r="H237" s="74" t="b">
        <v>0</v>
      </c>
      <c r="I237" s="74" t="b">
        <v>0</v>
      </c>
      <c r="J237" s="92">
        <f>(('PLANTILLA V6'!Tot_alumnos*F237)+('PLANTILLA V6'!X_parejas*G237)+('PLANTILLA V6'!x_equipo_4* H237)+('PLANTILLA V6'!Grupal*I237))*E237</f>
        <v>0</v>
      </c>
      <c r="K237" s="9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5.75" hidden="1" customHeight="1" x14ac:dyDescent="0.45">
      <c r="A238" s="70"/>
      <c r="B238" s="74"/>
      <c r="C238" s="37">
        <v>1</v>
      </c>
      <c r="D238" s="74" t="s">
        <v>130</v>
      </c>
      <c r="E238" s="37">
        <v>0</v>
      </c>
      <c r="F238" s="74" t="b">
        <v>0</v>
      </c>
      <c r="G238" s="74" t="b">
        <v>0</v>
      </c>
      <c r="H238" s="74" t="b">
        <v>0</v>
      </c>
      <c r="I238" s="74" t="b">
        <v>0</v>
      </c>
      <c r="J238" s="92">
        <f>(('PLANTILLA V6'!Tot_alumnos*F238)+('PLANTILLA V6'!X_parejas*G238)+('PLANTILLA V6'!x_equipo_4* H238)+('PLANTILLA V6'!Grupal*I238))*E238</f>
        <v>0</v>
      </c>
      <c r="K238" s="9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5.75" hidden="1" customHeight="1" x14ac:dyDescent="0.45">
      <c r="A239" s="70"/>
      <c r="B239" s="74"/>
      <c r="C239" s="37">
        <v>1</v>
      </c>
      <c r="D239" s="74" t="s">
        <v>130</v>
      </c>
      <c r="E239" s="37">
        <v>0</v>
      </c>
      <c r="F239" s="74" t="b">
        <v>0</v>
      </c>
      <c r="G239" s="74" t="b">
        <v>0</v>
      </c>
      <c r="H239" s="74" t="b">
        <v>0</v>
      </c>
      <c r="I239" s="74" t="b">
        <v>0</v>
      </c>
      <c r="J239" s="92">
        <f>(('PLANTILLA V6'!Tot_alumnos*F239)+('PLANTILLA V6'!X_parejas*G239)+('PLANTILLA V6'!x_equipo_4* H239)+('PLANTILLA V6'!Grupal*I239))*E239</f>
        <v>0</v>
      </c>
      <c r="K239" s="9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5.75" hidden="1" customHeight="1" x14ac:dyDescent="0.45">
      <c r="A240" s="70"/>
      <c r="B240" s="74"/>
      <c r="C240" s="37">
        <v>1</v>
      </c>
      <c r="D240" s="74" t="s">
        <v>130</v>
      </c>
      <c r="E240" s="37">
        <v>0</v>
      </c>
      <c r="F240" s="74" t="b">
        <v>0</v>
      </c>
      <c r="G240" s="74" t="b">
        <v>0</v>
      </c>
      <c r="H240" s="74" t="b">
        <v>0</v>
      </c>
      <c r="I240" s="74" t="b">
        <v>0</v>
      </c>
      <c r="J240" s="92">
        <f>(('PLANTILLA V6'!Tot_alumnos*F240)+('PLANTILLA V6'!X_parejas*G240)+('PLANTILLA V6'!x_equipo_4* H240)+('PLANTILLA V6'!Grupal*I240))*E240</f>
        <v>0</v>
      </c>
      <c r="K240" s="9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5.75" hidden="1" customHeight="1" x14ac:dyDescent="0.45">
      <c r="A241" s="70"/>
      <c r="B241" s="74"/>
      <c r="C241" s="37">
        <v>1</v>
      </c>
      <c r="D241" s="74" t="s">
        <v>130</v>
      </c>
      <c r="E241" s="37">
        <v>0</v>
      </c>
      <c r="F241" s="74" t="b">
        <v>0</v>
      </c>
      <c r="G241" s="74" t="b">
        <v>0</v>
      </c>
      <c r="H241" s="74" t="b">
        <v>0</v>
      </c>
      <c r="I241" s="74" t="b">
        <v>0</v>
      </c>
      <c r="J241" s="92">
        <f>(('PLANTILLA V6'!Tot_alumnos*F241)+('PLANTILLA V6'!X_parejas*G241)+('PLANTILLA V6'!x_equipo_4* H241)+('PLANTILLA V6'!Grupal*I241))*E241</f>
        <v>0</v>
      </c>
      <c r="K241" s="9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5.75" hidden="1" customHeight="1" x14ac:dyDescent="0.45">
      <c r="A242" s="70"/>
      <c r="B242" s="74"/>
      <c r="C242" s="37">
        <v>1</v>
      </c>
      <c r="D242" s="74" t="s">
        <v>130</v>
      </c>
      <c r="E242" s="37">
        <v>0</v>
      </c>
      <c r="F242" s="74" t="b">
        <v>0</v>
      </c>
      <c r="G242" s="74" t="b">
        <v>0</v>
      </c>
      <c r="H242" s="74" t="b">
        <v>0</v>
      </c>
      <c r="I242" s="74" t="b">
        <v>0</v>
      </c>
      <c r="J242" s="92">
        <f>(('PLANTILLA V6'!Tot_alumnos*F242)+('PLANTILLA V6'!X_parejas*G242)+('PLANTILLA V6'!x_equipo_4* H242)+('PLANTILLA V6'!Grupal*I242))*E242</f>
        <v>0</v>
      </c>
      <c r="K242" s="9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5.75" hidden="1" customHeight="1" x14ac:dyDescent="0.45">
      <c r="A243" s="70"/>
      <c r="B243" s="74"/>
      <c r="C243" s="37">
        <v>1</v>
      </c>
      <c r="D243" s="74" t="s">
        <v>130</v>
      </c>
      <c r="E243" s="37">
        <v>0</v>
      </c>
      <c r="F243" s="74" t="b">
        <v>0</v>
      </c>
      <c r="G243" s="74" t="b">
        <v>0</v>
      </c>
      <c r="H243" s="74" t="b">
        <v>0</v>
      </c>
      <c r="I243" s="74" t="b">
        <v>0</v>
      </c>
      <c r="J243" s="92">
        <f>(('PLANTILLA V6'!Tot_alumnos*F243)+('PLANTILLA V6'!X_parejas*G243)+('PLANTILLA V6'!x_equipo_4* H243)+('PLANTILLA V6'!Grupal*I243))*E243</f>
        <v>0</v>
      </c>
      <c r="K243" s="95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5.75" hidden="1" customHeight="1" x14ac:dyDescent="0.45">
      <c r="A244" s="70"/>
      <c r="B244" s="74"/>
      <c r="C244" s="37">
        <v>1</v>
      </c>
      <c r="D244" s="74" t="s">
        <v>130</v>
      </c>
      <c r="E244" s="37">
        <v>0</v>
      </c>
      <c r="F244" s="74" t="b">
        <v>0</v>
      </c>
      <c r="G244" s="74" t="b">
        <v>0</v>
      </c>
      <c r="H244" s="74" t="b">
        <v>0</v>
      </c>
      <c r="I244" s="74" t="b">
        <v>0</v>
      </c>
      <c r="J244" s="92">
        <f>(('PLANTILLA V6'!Tot_alumnos*F244)+('PLANTILLA V6'!X_parejas*G244)+('PLANTILLA V6'!x_equipo_4* H244)+('PLANTILLA V6'!Grupal*I244))*E244</f>
        <v>0</v>
      </c>
      <c r="K244" s="95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5.75" hidden="1" customHeight="1" x14ac:dyDescent="0.45">
      <c r="A245" s="70"/>
      <c r="B245" s="74"/>
      <c r="C245" s="37">
        <v>1</v>
      </c>
      <c r="D245" s="74" t="s">
        <v>130</v>
      </c>
      <c r="E245" s="37">
        <v>0</v>
      </c>
      <c r="F245" s="74" t="b">
        <v>0</v>
      </c>
      <c r="G245" s="74" t="b">
        <v>0</v>
      </c>
      <c r="H245" s="74" t="b">
        <v>0</v>
      </c>
      <c r="I245" s="74" t="b">
        <v>0</v>
      </c>
      <c r="J245" s="92">
        <f>(('PLANTILLA V6'!Tot_alumnos*F245)+('PLANTILLA V6'!X_parejas*G245)+('PLANTILLA V6'!x_equipo_4* H245)+('PLANTILLA V6'!Grupal*I245))*E245</f>
        <v>0</v>
      </c>
      <c r="K245" s="95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5.75" hidden="1" customHeight="1" x14ac:dyDescent="0.45">
      <c r="A246" s="70"/>
      <c r="B246" s="74"/>
      <c r="C246" s="37">
        <v>1</v>
      </c>
      <c r="D246" s="74" t="s">
        <v>130</v>
      </c>
      <c r="E246" s="37">
        <v>0</v>
      </c>
      <c r="F246" s="74" t="b">
        <v>0</v>
      </c>
      <c r="G246" s="74" t="b">
        <v>0</v>
      </c>
      <c r="H246" s="74" t="b">
        <v>0</v>
      </c>
      <c r="I246" s="74" t="b">
        <v>0</v>
      </c>
      <c r="J246" s="92">
        <f>(('PLANTILLA V6'!Tot_alumnos*F246)+('PLANTILLA V6'!X_parejas*G246)+('PLANTILLA V6'!x_equipo_4* H246)+('PLANTILLA V6'!Grupal*I246))*E246</f>
        <v>0</v>
      </c>
      <c r="K246" s="95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5.75" hidden="1" customHeight="1" x14ac:dyDescent="0.45">
      <c r="A247" s="70"/>
      <c r="B247" s="74"/>
      <c r="C247" s="37">
        <v>1</v>
      </c>
      <c r="D247" s="74" t="s">
        <v>130</v>
      </c>
      <c r="E247" s="37">
        <v>0</v>
      </c>
      <c r="F247" s="74" t="b">
        <v>0</v>
      </c>
      <c r="G247" s="74" t="b">
        <v>0</v>
      </c>
      <c r="H247" s="74" t="b">
        <v>0</v>
      </c>
      <c r="I247" s="74" t="b">
        <v>0</v>
      </c>
      <c r="J247" s="92">
        <f>(('PLANTILLA V6'!Tot_alumnos*F247)+('PLANTILLA V6'!X_parejas*G247)+('PLANTILLA V6'!x_equipo_4* H247)+('PLANTILLA V6'!Grupal*I247))*E247</f>
        <v>0</v>
      </c>
      <c r="K247" s="95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5.75" hidden="1" customHeight="1" x14ac:dyDescent="0.45">
      <c r="A248" s="70"/>
      <c r="B248" s="74"/>
      <c r="C248" s="37">
        <v>1</v>
      </c>
      <c r="D248" s="74" t="s">
        <v>130</v>
      </c>
      <c r="E248" s="37">
        <v>0</v>
      </c>
      <c r="F248" s="74" t="b">
        <v>0</v>
      </c>
      <c r="G248" s="74" t="b">
        <v>0</v>
      </c>
      <c r="H248" s="74" t="b">
        <v>0</v>
      </c>
      <c r="I248" s="74" t="b">
        <v>0</v>
      </c>
      <c r="J248" s="92">
        <f>(('PLANTILLA V6'!Tot_alumnos*F248)+('PLANTILLA V6'!X_parejas*G248)+('PLANTILLA V6'!x_equipo_4* H248)+('PLANTILLA V6'!Grupal*I248))*E248</f>
        <v>0</v>
      </c>
      <c r="K248" s="95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5.75" hidden="1" customHeight="1" x14ac:dyDescent="0.45">
      <c r="A249" s="70"/>
      <c r="B249" s="74"/>
      <c r="C249" s="37">
        <v>1</v>
      </c>
      <c r="D249" s="74" t="s">
        <v>130</v>
      </c>
      <c r="E249" s="37">
        <v>0</v>
      </c>
      <c r="F249" s="74" t="b">
        <v>0</v>
      </c>
      <c r="G249" s="74" t="b">
        <v>0</v>
      </c>
      <c r="H249" s="74" t="b">
        <v>0</v>
      </c>
      <c r="I249" s="74" t="b">
        <v>0</v>
      </c>
      <c r="J249" s="92">
        <f>(('PLANTILLA V6'!Tot_alumnos*F249)+('PLANTILLA V6'!X_parejas*G249)+('PLANTILLA V6'!x_equipo_4* H249)+('PLANTILLA V6'!Grupal*I249))*E249</f>
        <v>0</v>
      </c>
      <c r="K249" s="95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5.75" hidden="1" customHeight="1" x14ac:dyDescent="0.45">
      <c r="A250" s="70"/>
      <c r="B250" s="74"/>
      <c r="C250" s="37">
        <v>1</v>
      </c>
      <c r="D250" s="74" t="s">
        <v>130</v>
      </c>
      <c r="E250" s="37">
        <v>0</v>
      </c>
      <c r="F250" s="74" t="b">
        <v>0</v>
      </c>
      <c r="G250" s="74" t="b">
        <v>0</v>
      </c>
      <c r="H250" s="74" t="b">
        <v>0</v>
      </c>
      <c r="I250" s="74" t="b">
        <v>0</v>
      </c>
      <c r="J250" s="92">
        <f>(('PLANTILLA V6'!Tot_alumnos*F250)+('PLANTILLA V6'!X_parejas*G250)+('PLANTILLA V6'!x_equipo_4* H250)+('PLANTILLA V6'!Grupal*I250))*E250</f>
        <v>0</v>
      </c>
      <c r="K250" s="95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5.75" hidden="1" customHeight="1" x14ac:dyDescent="0.45">
      <c r="A251" s="70"/>
      <c r="B251" s="74"/>
      <c r="C251" s="37">
        <v>1</v>
      </c>
      <c r="D251" s="74" t="s">
        <v>130</v>
      </c>
      <c r="E251" s="37">
        <v>0</v>
      </c>
      <c r="F251" s="74" t="b">
        <v>0</v>
      </c>
      <c r="G251" s="74" t="b">
        <v>0</v>
      </c>
      <c r="H251" s="74" t="b">
        <v>0</v>
      </c>
      <c r="I251" s="74" t="b">
        <v>0</v>
      </c>
      <c r="J251" s="92">
        <f>(('PLANTILLA V6'!Tot_alumnos*F251)+('PLANTILLA V6'!X_parejas*G251)+('PLANTILLA V6'!x_equipo_4* H251)+('PLANTILLA V6'!Grupal*I251))*E251</f>
        <v>0</v>
      </c>
      <c r="K251" s="95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5.75" hidden="1" customHeight="1" x14ac:dyDescent="0.45">
      <c r="A252" s="70"/>
      <c r="B252" s="74"/>
      <c r="C252" s="37">
        <v>1</v>
      </c>
      <c r="D252" s="74" t="s">
        <v>130</v>
      </c>
      <c r="E252" s="37">
        <v>0</v>
      </c>
      <c r="F252" s="74" t="b">
        <v>0</v>
      </c>
      <c r="G252" s="74" t="b">
        <v>0</v>
      </c>
      <c r="H252" s="74" t="b">
        <v>0</v>
      </c>
      <c r="I252" s="74" t="b">
        <v>0</v>
      </c>
      <c r="J252" s="92">
        <f>(('PLANTILLA V6'!Tot_alumnos*F252)+('PLANTILLA V6'!X_parejas*G252)+('PLANTILLA V6'!x_equipo_4* H252)+('PLANTILLA V6'!Grupal*I252))*E252</f>
        <v>0</v>
      </c>
      <c r="K252" s="95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5.75" hidden="1" customHeight="1" x14ac:dyDescent="0.45">
      <c r="A253" s="70"/>
      <c r="B253" s="74"/>
      <c r="C253" s="37">
        <v>1</v>
      </c>
      <c r="D253" s="74" t="s">
        <v>130</v>
      </c>
      <c r="E253" s="37">
        <v>0</v>
      </c>
      <c r="F253" s="74" t="b">
        <v>0</v>
      </c>
      <c r="G253" s="74" t="b">
        <v>0</v>
      </c>
      <c r="H253" s="74" t="b">
        <v>0</v>
      </c>
      <c r="I253" s="74" t="b">
        <v>0</v>
      </c>
      <c r="J253" s="92">
        <f>(('PLANTILLA V6'!Tot_alumnos*F253)+('PLANTILLA V6'!X_parejas*G253)+('PLANTILLA V6'!x_equipo_4* H253)+('PLANTILLA V6'!Grupal*I253))*E253</f>
        <v>0</v>
      </c>
      <c r="K253" s="95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5.75" hidden="1" customHeight="1" x14ac:dyDescent="0.45">
      <c r="A254" s="70"/>
      <c r="B254" s="74"/>
      <c r="C254" s="37">
        <v>1</v>
      </c>
      <c r="D254" s="74" t="s">
        <v>130</v>
      </c>
      <c r="E254" s="37">
        <v>0</v>
      </c>
      <c r="F254" s="74" t="b">
        <v>0</v>
      </c>
      <c r="G254" s="74" t="b">
        <v>0</v>
      </c>
      <c r="H254" s="74" t="b">
        <v>0</v>
      </c>
      <c r="I254" s="74" t="b">
        <v>0</v>
      </c>
      <c r="J254" s="92">
        <f>(('PLANTILLA V6'!Tot_alumnos*F254)+('PLANTILLA V6'!X_parejas*G254)+('PLANTILLA V6'!x_equipo_4* H254)+('PLANTILLA V6'!Grupal*I254))*E254</f>
        <v>0</v>
      </c>
      <c r="K254" s="95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5.75" hidden="1" customHeight="1" x14ac:dyDescent="0.45">
      <c r="A255" s="70"/>
      <c r="B255" s="74"/>
      <c r="C255" s="37">
        <v>1</v>
      </c>
      <c r="D255" s="74" t="s">
        <v>130</v>
      </c>
      <c r="E255" s="37">
        <v>0</v>
      </c>
      <c r="F255" s="74" t="b">
        <v>0</v>
      </c>
      <c r="G255" s="74" t="b">
        <v>0</v>
      </c>
      <c r="H255" s="74" t="b">
        <v>0</v>
      </c>
      <c r="I255" s="74" t="b">
        <v>0</v>
      </c>
      <c r="J255" s="92">
        <f>(('PLANTILLA V6'!Tot_alumnos*F255)+('PLANTILLA V6'!X_parejas*G255)+('PLANTILLA V6'!x_equipo_4* H255)+('PLANTILLA V6'!Grupal*I255))*E255</f>
        <v>0</v>
      </c>
      <c r="K255" s="95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5.75" hidden="1" customHeight="1" x14ac:dyDescent="0.45">
      <c r="A256" s="70"/>
      <c r="B256" s="74"/>
      <c r="C256" s="37">
        <v>1</v>
      </c>
      <c r="D256" s="74" t="s">
        <v>130</v>
      </c>
      <c r="E256" s="37">
        <v>0</v>
      </c>
      <c r="F256" s="74" t="b">
        <v>0</v>
      </c>
      <c r="G256" s="74" t="b">
        <v>0</v>
      </c>
      <c r="H256" s="74" t="b">
        <v>0</v>
      </c>
      <c r="I256" s="74" t="b">
        <v>0</v>
      </c>
      <c r="J256" s="92">
        <f>(('PLANTILLA V6'!Tot_alumnos*F256)+('PLANTILLA V6'!X_parejas*G256)+('PLANTILLA V6'!x_equipo_4* H256)+('PLANTILLA V6'!Grupal*I256))*E256</f>
        <v>0</v>
      </c>
      <c r="K256" s="95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5.75" hidden="1" customHeight="1" x14ac:dyDescent="0.45">
      <c r="A257" s="70"/>
      <c r="B257" s="74"/>
      <c r="C257" s="37">
        <v>1</v>
      </c>
      <c r="D257" s="74" t="s">
        <v>130</v>
      </c>
      <c r="E257" s="37">
        <v>0</v>
      </c>
      <c r="F257" s="74" t="b">
        <v>0</v>
      </c>
      <c r="G257" s="74" t="b">
        <v>0</v>
      </c>
      <c r="H257" s="74" t="b">
        <v>0</v>
      </c>
      <c r="I257" s="74" t="b">
        <v>0</v>
      </c>
      <c r="J257" s="92">
        <f>(('PLANTILLA V6'!Tot_alumnos*F257)+('PLANTILLA V6'!X_parejas*G257)+('PLANTILLA V6'!x_equipo_4* H257)+('PLANTILLA V6'!Grupal*I257))*E257</f>
        <v>0</v>
      </c>
      <c r="K257" s="9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5.75" hidden="1" customHeight="1" x14ac:dyDescent="0.45">
      <c r="A258" s="70"/>
      <c r="B258" s="74"/>
      <c r="C258" s="37">
        <v>1</v>
      </c>
      <c r="D258" s="74" t="s">
        <v>130</v>
      </c>
      <c r="E258" s="37">
        <v>0</v>
      </c>
      <c r="F258" s="74" t="b">
        <v>0</v>
      </c>
      <c r="G258" s="74" t="b">
        <v>0</v>
      </c>
      <c r="H258" s="74" t="b">
        <v>0</v>
      </c>
      <c r="I258" s="74" t="b">
        <v>0</v>
      </c>
      <c r="J258" s="92">
        <f>(('PLANTILLA V6'!Tot_alumnos*F258)+('PLANTILLA V6'!X_parejas*G258)+('PLANTILLA V6'!x_equipo_4* H258)+('PLANTILLA V6'!Grupal*I258))*E258</f>
        <v>0</v>
      </c>
      <c r="K258" s="9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5.75" hidden="1" customHeight="1" x14ac:dyDescent="0.45">
      <c r="A259" s="70"/>
      <c r="B259" s="74"/>
      <c r="C259" s="37">
        <v>1</v>
      </c>
      <c r="D259" s="74" t="s">
        <v>130</v>
      </c>
      <c r="E259" s="37">
        <v>0</v>
      </c>
      <c r="F259" s="74" t="b">
        <v>0</v>
      </c>
      <c r="G259" s="74" t="b">
        <v>0</v>
      </c>
      <c r="H259" s="74" t="b">
        <v>0</v>
      </c>
      <c r="I259" s="74" t="b">
        <v>0</v>
      </c>
      <c r="J259" s="92">
        <f>(('PLANTILLA V6'!Tot_alumnos*F259)+('PLANTILLA V6'!X_parejas*G259)+('PLANTILLA V6'!x_equipo_4* H259)+('PLANTILLA V6'!Grupal*I259))*E259</f>
        <v>0</v>
      </c>
      <c r="K259" s="9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5.75" hidden="1" customHeight="1" x14ac:dyDescent="0.45">
      <c r="A260" s="70"/>
      <c r="B260" s="74"/>
      <c r="C260" s="37">
        <v>1</v>
      </c>
      <c r="D260" s="74" t="s">
        <v>130</v>
      </c>
      <c r="E260" s="37">
        <v>0</v>
      </c>
      <c r="F260" s="74" t="b">
        <v>0</v>
      </c>
      <c r="G260" s="74" t="b">
        <v>0</v>
      </c>
      <c r="H260" s="74" t="b">
        <v>0</v>
      </c>
      <c r="I260" s="74" t="b">
        <v>0</v>
      </c>
      <c r="J260" s="92">
        <f>(('PLANTILLA V6'!Tot_alumnos*F260)+('PLANTILLA V6'!X_parejas*G260)+('PLANTILLA V6'!x_equipo_4* H260)+('PLANTILLA V6'!Grupal*I260))*E260</f>
        <v>0</v>
      </c>
      <c r="K260" s="9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5.75" hidden="1" customHeight="1" x14ac:dyDescent="0.45">
      <c r="A261" s="70"/>
      <c r="B261" s="74"/>
      <c r="C261" s="37">
        <v>1</v>
      </c>
      <c r="D261" s="74" t="s">
        <v>130</v>
      </c>
      <c r="E261" s="37">
        <v>0</v>
      </c>
      <c r="F261" s="74" t="b">
        <v>0</v>
      </c>
      <c r="G261" s="74" t="b">
        <v>0</v>
      </c>
      <c r="H261" s="74" t="b">
        <v>0</v>
      </c>
      <c r="I261" s="74" t="b">
        <v>0</v>
      </c>
      <c r="J261" s="92">
        <f>(('PLANTILLA V6'!Tot_alumnos*F261)+('PLANTILLA V6'!X_parejas*G261)+('PLANTILLA V6'!x_equipo_4* H261)+('PLANTILLA V6'!Grupal*I261))*E261</f>
        <v>0</v>
      </c>
      <c r="K261" s="9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5.75" hidden="1" customHeight="1" x14ac:dyDescent="0.45">
      <c r="A262" s="70"/>
      <c r="B262" s="74"/>
      <c r="C262" s="37">
        <v>1</v>
      </c>
      <c r="D262" s="74" t="s">
        <v>130</v>
      </c>
      <c r="E262" s="37">
        <v>0</v>
      </c>
      <c r="F262" s="74" t="b">
        <v>0</v>
      </c>
      <c r="G262" s="74" t="b">
        <v>0</v>
      </c>
      <c r="H262" s="74" t="b">
        <v>0</v>
      </c>
      <c r="I262" s="74" t="b">
        <v>0</v>
      </c>
      <c r="J262" s="92">
        <f>(('PLANTILLA V6'!Tot_alumnos*F262)+('PLANTILLA V6'!X_parejas*G262)+('PLANTILLA V6'!x_equipo_4* H262)+('PLANTILLA V6'!Grupal*I262))*E262</f>
        <v>0</v>
      </c>
      <c r="K262" s="9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5.75" hidden="1" customHeight="1" x14ac:dyDescent="0.45">
      <c r="A263" s="70"/>
      <c r="B263" s="74"/>
      <c r="C263" s="37">
        <v>1</v>
      </c>
      <c r="D263" s="74" t="s">
        <v>130</v>
      </c>
      <c r="E263" s="37">
        <v>0</v>
      </c>
      <c r="F263" s="74" t="b">
        <v>0</v>
      </c>
      <c r="G263" s="74" t="b">
        <v>0</v>
      </c>
      <c r="H263" s="74" t="b">
        <v>0</v>
      </c>
      <c r="I263" s="74" t="b">
        <v>0</v>
      </c>
      <c r="J263" s="92">
        <f>(('PLANTILLA V6'!Tot_alumnos*F263)+('PLANTILLA V6'!X_parejas*G263)+('PLANTILLA V6'!x_equipo_4* H263)+('PLANTILLA V6'!Grupal*I263))*E263</f>
        <v>0</v>
      </c>
      <c r="K263" s="9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5.75" hidden="1" customHeight="1" x14ac:dyDescent="0.45">
      <c r="A264" s="70"/>
      <c r="B264" s="74"/>
      <c r="C264" s="37">
        <v>1</v>
      </c>
      <c r="D264" s="74" t="s">
        <v>130</v>
      </c>
      <c r="E264" s="37">
        <v>0</v>
      </c>
      <c r="F264" s="74" t="b">
        <v>0</v>
      </c>
      <c r="G264" s="74" t="b">
        <v>0</v>
      </c>
      <c r="H264" s="74" t="b">
        <v>0</v>
      </c>
      <c r="I264" s="74" t="b">
        <v>0</v>
      </c>
      <c r="J264" s="92">
        <f>(('PLANTILLA V6'!Tot_alumnos*F264)+('PLANTILLA V6'!X_parejas*G264)+('PLANTILLA V6'!x_equipo_4* H264)+('PLANTILLA V6'!Grupal*I264))*E264</f>
        <v>0</v>
      </c>
      <c r="K264" s="9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5.75" hidden="1" customHeight="1" x14ac:dyDescent="0.45">
      <c r="A265" s="70"/>
      <c r="B265" s="74"/>
      <c r="C265" s="37">
        <v>1</v>
      </c>
      <c r="D265" s="74" t="s">
        <v>130</v>
      </c>
      <c r="E265" s="37">
        <v>0</v>
      </c>
      <c r="F265" s="74" t="b">
        <v>0</v>
      </c>
      <c r="G265" s="74" t="b">
        <v>0</v>
      </c>
      <c r="H265" s="74" t="b">
        <v>0</v>
      </c>
      <c r="I265" s="74" t="b">
        <v>0</v>
      </c>
      <c r="J265" s="92">
        <f>(('PLANTILLA V6'!Tot_alumnos*F265)+('PLANTILLA V6'!X_parejas*G265)+('PLANTILLA V6'!x_equipo_4* H265)+('PLANTILLA V6'!Grupal*I265))*E265</f>
        <v>0</v>
      </c>
      <c r="K265" s="95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5.75" hidden="1" customHeight="1" x14ac:dyDescent="0.45">
      <c r="A266" s="70"/>
      <c r="B266" s="74"/>
      <c r="C266" s="37">
        <v>1</v>
      </c>
      <c r="D266" s="74" t="s">
        <v>130</v>
      </c>
      <c r="E266" s="37">
        <v>0</v>
      </c>
      <c r="F266" s="74" t="b">
        <v>0</v>
      </c>
      <c r="G266" s="74" t="b">
        <v>0</v>
      </c>
      <c r="H266" s="74" t="b">
        <v>0</v>
      </c>
      <c r="I266" s="74" t="b">
        <v>0</v>
      </c>
      <c r="J266" s="92">
        <f>(('PLANTILLA V6'!Tot_alumnos*F266)+('PLANTILLA V6'!X_parejas*G266)+('PLANTILLA V6'!x_equipo_4* H266)+('PLANTILLA V6'!Grupal*I266))*E266</f>
        <v>0</v>
      </c>
      <c r="K266" s="95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5.75" hidden="1" customHeight="1" x14ac:dyDescent="0.45">
      <c r="A267" s="70"/>
      <c r="B267" s="74"/>
      <c r="C267" s="37">
        <v>1</v>
      </c>
      <c r="D267" s="74" t="s">
        <v>130</v>
      </c>
      <c r="E267" s="37">
        <v>0</v>
      </c>
      <c r="F267" s="74" t="b">
        <v>0</v>
      </c>
      <c r="G267" s="74" t="b">
        <v>0</v>
      </c>
      <c r="H267" s="74" t="b">
        <v>0</v>
      </c>
      <c r="I267" s="74" t="b">
        <v>0</v>
      </c>
      <c r="J267" s="92">
        <f>(('PLANTILLA V6'!Tot_alumnos*F267)+('PLANTILLA V6'!X_parejas*G267)+('PLANTILLA V6'!x_equipo_4* H267)+('PLANTILLA V6'!Grupal*I267))*E267</f>
        <v>0</v>
      </c>
      <c r="K267" s="95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5.75" hidden="1" customHeight="1" x14ac:dyDescent="0.45">
      <c r="A268" s="86"/>
      <c r="B268" s="86"/>
      <c r="C268" s="37">
        <v>1</v>
      </c>
      <c r="D268" s="74" t="s">
        <v>130</v>
      </c>
      <c r="E268" s="37">
        <v>0</v>
      </c>
      <c r="F268" s="74" t="b">
        <v>0</v>
      </c>
      <c r="G268" s="74" t="b">
        <v>0</v>
      </c>
      <c r="H268" s="74" t="b">
        <v>0</v>
      </c>
      <c r="I268" s="74" t="b">
        <v>0</v>
      </c>
      <c r="J268" s="92">
        <f>(('PLANTILLA V6'!Tot_alumnos*F268)+('PLANTILLA V6'!X_parejas*G268)+('PLANTILLA V6'!x_equipo_4* H268)+('PLANTILLA V6'!Grupal*I268))*E268</f>
        <v>0</v>
      </c>
      <c r="K268" s="9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5.75" customHeight="1" x14ac:dyDescent="0.45">
      <c r="A269" s="86"/>
      <c r="B269" s="86"/>
      <c r="C269" s="37">
        <v>1</v>
      </c>
      <c r="D269" s="74" t="s">
        <v>130</v>
      </c>
      <c r="E269" s="37">
        <v>0</v>
      </c>
      <c r="F269" s="74" t="b">
        <v>0</v>
      </c>
      <c r="G269" s="74" t="b">
        <v>0</v>
      </c>
      <c r="H269" s="74" t="b">
        <v>0</v>
      </c>
      <c r="I269" s="74" t="b">
        <v>0</v>
      </c>
      <c r="J269" s="92">
        <f>(('PLANTILLA V6'!Tot_alumnos*F269)+('PLANTILLA V6'!X_parejas*G269)+('PLANTILLA V6'!x_equipo_4* H269)+('PLANTILLA V6'!Grupal*I269))*E269</f>
        <v>0</v>
      </c>
      <c r="K269" s="95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5.75" customHeight="1" x14ac:dyDescent="0.45">
      <c r="A270" s="93" t="s">
        <v>271</v>
      </c>
      <c r="B270" s="86"/>
      <c r="C270" s="37">
        <v>1</v>
      </c>
      <c r="D270" s="74" t="s">
        <v>130</v>
      </c>
      <c r="E270" s="37">
        <v>0</v>
      </c>
      <c r="F270" s="74" t="b">
        <v>0</v>
      </c>
      <c r="G270" s="74" t="b">
        <v>0</v>
      </c>
      <c r="H270" s="74" t="b">
        <v>0</v>
      </c>
      <c r="I270" s="74" t="b">
        <v>0</v>
      </c>
      <c r="J270" s="92">
        <f>(('PLANTILLA V6'!Tot_alumnos*F270)+('PLANTILLA V6'!X_parejas*G270)+('PLANTILLA V6'!x_equipo_4* H270)+('PLANTILLA V6'!Grupal*I270))*E270</f>
        <v>0</v>
      </c>
      <c r="K270" s="95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5.75" customHeight="1" x14ac:dyDescent="0.45">
      <c r="A271" s="70" t="s">
        <v>272</v>
      </c>
      <c r="B271" s="70" t="s">
        <v>273</v>
      </c>
      <c r="C271" s="37">
        <v>1</v>
      </c>
      <c r="D271" s="74" t="s">
        <v>130</v>
      </c>
      <c r="E271" s="37">
        <v>0</v>
      </c>
      <c r="F271" s="74" t="b">
        <v>0</v>
      </c>
      <c r="G271" s="74" t="b">
        <v>0</v>
      </c>
      <c r="H271" s="74" t="b">
        <v>0</v>
      </c>
      <c r="I271" s="74" t="b">
        <v>0</v>
      </c>
      <c r="J271" s="92">
        <f>(('PLANTILLA V6'!Tot_alumnos*F271)+('PLANTILLA V6'!X_parejas*G271)+('PLANTILLA V6'!x_equipo_4* H271)+('PLANTILLA V6'!Grupal*I271))*E271</f>
        <v>0</v>
      </c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5.75" customHeight="1" x14ac:dyDescent="0.45">
      <c r="A272" s="70" t="s">
        <v>272</v>
      </c>
      <c r="B272" s="70" t="s">
        <v>274</v>
      </c>
      <c r="C272" s="37">
        <v>1</v>
      </c>
      <c r="D272" s="74" t="s">
        <v>130</v>
      </c>
      <c r="E272" s="37">
        <v>0</v>
      </c>
      <c r="F272" s="74" t="b">
        <v>0</v>
      </c>
      <c r="G272" s="74" t="b">
        <v>0</v>
      </c>
      <c r="H272" s="74" t="b">
        <v>0</v>
      </c>
      <c r="I272" s="74" t="b">
        <v>0</v>
      </c>
      <c r="J272" s="92">
        <f>(('PLANTILLA V6'!Tot_alumnos*F272)+('PLANTILLA V6'!X_parejas*G272)+('PLANTILLA V6'!x_equipo_4* H272)+('PLANTILLA V6'!Grupal*I272))*E272</f>
        <v>0</v>
      </c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 x14ac:dyDescent="0.45">
      <c r="A273" s="70" t="s">
        <v>272</v>
      </c>
      <c r="B273" s="70" t="s">
        <v>275</v>
      </c>
      <c r="C273" s="37">
        <v>1</v>
      </c>
      <c r="D273" s="74" t="s">
        <v>130</v>
      </c>
      <c r="E273" s="37">
        <v>0</v>
      </c>
      <c r="F273" s="74" t="b">
        <v>0</v>
      </c>
      <c r="G273" s="74" t="b">
        <v>0</v>
      </c>
      <c r="H273" s="74" t="b">
        <v>0</v>
      </c>
      <c r="I273" s="74" t="b">
        <v>0</v>
      </c>
      <c r="J273" s="92">
        <f>(('PLANTILLA V6'!Tot_alumnos*F273)+('PLANTILLA V6'!X_parejas*G273)+('PLANTILLA V6'!x_equipo_4* H273)+('PLANTILLA V6'!Grupal*I273))*E273</f>
        <v>0</v>
      </c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5.75" customHeight="1" x14ac:dyDescent="0.45">
      <c r="A274" s="70" t="s">
        <v>272</v>
      </c>
      <c r="B274" s="70" t="s">
        <v>276</v>
      </c>
      <c r="C274" s="37">
        <v>1</v>
      </c>
      <c r="D274" s="74" t="s">
        <v>130</v>
      </c>
      <c r="E274" s="37">
        <v>0</v>
      </c>
      <c r="F274" s="74" t="b">
        <v>0</v>
      </c>
      <c r="G274" s="74" t="b">
        <v>0</v>
      </c>
      <c r="H274" s="74" t="b">
        <v>0</v>
      </c>
      <c r="I274" s="74" t="b">
        <v>0</v>
      </c>
      <c r="J274" s="92">
        <f>(('PLANTILLA V6'!Tot_alumnos*F274)+('PLANTILLA V6'!X_parejas*G274)+('PLANTILLA V6'!x_equipo_4* H274)+('PLANTILLA V6'!Grupal*I274))*E274</f>
        <v>0</v>
      </c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5.75" customHeight="1" x14ac:dyDescent="0.45">
      <c r="A275" s="70" t="s">
        <v>272</v>
      </c>
      <c r="B275" s="70" t="s">
        <v>277</v>
      </c>
      <c r="C275" s="37">
        <v>1</v>
      </c>
      <c r="D275" s="74" t="s">
        <v>130</v>
      </c>
      <c r="E275" s="37">
        <v>0</v>
      </c>
      <c r="F275" s="74" t="b">
        <v>0</v>
      </c>
      <c r="G275" s="74" t="b">
        <v>0</v>
      </c>
      <c r="H275" s="74" t="b">
        <v>0</v>
      </c>
      <c r="I275" s="74" t="b">
        <v>0</v>
      </c>
      <c r="J275" s="92">
        <f>(('PLANTILLA V6'!Tot_alumnos*F275)+('PLANTILLA V6'!X_parejas*G275)+('PLANTILLA V6'!x_equipo_4* H275)+('PLANTILLA V6'!Grupal*I275))*E275</f>
        <v>0</v>
      </c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5.75" customHeight="1" x14ac:dyDescent="0.45">
      <c r="A276" s="70" t="s">
        <v>272</v>
      </c>
      <c r="B276" s="70" t="s">
        <v>278</v>
      </c>
      <c r="C276" s="37">
        <v>1</v>
      </c>
      <c r="D276" s="74" t="s">
        <v>130</v>
      </c>
      <c r="E276" s="37">
        <v>0</v>
      </c>
      <c r="F276" s="74" t="b">
        <v>0</v>
      </c>
      <c r="G276" s="74" t="b">
        <v>0</v>
      </c>
      <c r="H276" s="74" t="b">
        <v>0</v>
      </c>
      <c r="I276" s="74" t="b">
        <v>0</v>
      </c>
      <c r="J276" s="92">
        <f>(('PLANTILLA V6'!Tot_alumnos*F276)+('PLANTILLA V6'!X_parejas*G276)+('PLANTILLA V6'!x_equipo_4* H276)+('PLANTILLA V6'!Grupal*I276))*E276</f>
        <v>0</v>
      </c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 x14ac:dyDescent="0.45">
      <c r="A277" s="70" t="s">
        <v>272</v>
      </c>
      <c r="B277" s="103" t="s">
        <v>279</v>
      </c>
      <c r="C277" s="37">
        <v>1</v>
      </c>
      <c r="D277" s="74" t="s">
        <v>130</v>
      </c>
      <c r="E277" s="37">
        <v>0</v>
      </c>
      <c r="F277" s="74" t="b">
        <v>0</v>
      </c>
      <c r="G277" s="74" t="b">
        <v>0</v>
      </c>
      <c r="H277" s="74" t="b">
        <v>0</v>
      </c>
      <c r="I277" s="74" t="b">
        <v>0</v>
      </c>
      <c r="J277" s="92">
        <f>(('PLANTILLA V6'!Tot_alumnos*F277)+('PLANTILLA V6'!X_parejas*G277)+('PLANTILLA V6'!x_equipo_4* H277)+('PLANTILLA V6'!Grupal*I277))*E277</f>
        <v>0</v>
      </c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 x14ac:dyDescent="0.45">
      <c r="A278" s="70" t="s">
        <v>272</v>
      </c>
      <c r="B278" s="70" t="s">
        <v>280</v>
      </c>
      <c r="C278" s="37">
        <v>1</v>
      </c>
      <c r="D278" s="74" t="s">
        <v>130</v>
      </c>
      <c r="E278" s="37">
        <v>0</v>
      </c>
      <c r="F278" s="74" t="b">
        <v>0</v>
      </c>
      <c r="G278" s="74" t="b">
        <v>0</v>
      </c>
      <c r="H278" s="74" t="b">
        <v>0</v>
      </c>
      <c r="I278" s="74" t="b">
        <v>0</v>
      </c>
      <c r="J278" s="92">
        <f>(('PLANTILLA V6'!Tot_alumnos*F278)+('PLANTILLA V6'!X_parejas*G278)+('PLANTILLA V6'!x_equipo_4* H278)+('PLANTILLA V6'!Grupal*I278))*E278</f>
        <v>0</v>
      </c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5.75" customHeight="1" x14ac:dyDescent="0.45">
      <c r="A279" s="70" t="s">
        <v>272</v>
      </c>
      <c r="B279" s="70" t="s">
        <v>281</v>
      </c>
      <c r="C279" s="37">
        <v>1</v>
      </c>
      <c r="D279" s="74" t="s">
        <v>130</v>
      </c>
      <c r="E279" s="37">
        <v>0</v>
      </c>
      <c r="F279" s="74" t="b">
        <v>0</v>
      </c>
      <c r="G279" s="74" t="b">
        <v>0</v>
      </c>
      <c r="H279" s="74" t="b">
        <v>0</v>
      </c>
      <c r="I279" s="74" t="b">
        <v>0</v>
      </c>
      <c r="J279" s="92">
        <f>(('PLANTILLA V6'!Tot_alumnos*F279)+('PLANTILLA V6'!X_parejas*G279)+('PLANTILLA V6'!x_equipo_4* H279)+('PLANTILLA V6'!Grupal*I279))*E279</f>
        <v>0</v>
      </c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5.75" customHeight="1" x14ac:dyDescent="0.45">
      <c r="A280" s="70" t="s">
        <v>272</v>
      </c>
      <c r="B280" s="70" t="s">
        <v>282</v>
      </c>
      <c r="C280" s="37">
        <v>1</v>
      </c>
      <c r="D280" s="74" t="s">
        <v>130</v>
      </c>
      <c r="E280" s="37">
        <v>0</v>
      </c>
      <c r="F280" s="74" t="b">
        <v>0</v>
      </c>
      <c r="G280" s="74" t="b">
        <v>0</v>
      </c>
      <c r="H280" s="74" t="b">
        <v>0</v>
      </c>
      <c r="I280" s="74" t="b">
        <v>0</v>
      </c>
      <c r="J280" s="92">
        <f>(('PLANTILLA V6'!Tot_alumnos*F280)+('PLANTILLA V6'!X_parejas*G280)+('PLANTILLA V6'!x_equipo_4* H280)+('PLANTILLA V6'!Grupal*I280))*E280</f>
        <v>0</v>
      </c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5.75" customHeight="1" x14ac:dyDescent="0.45">
      <c r="A281" s="70" t="s">
        <v>272</v>
      </c>
      <c r="B281" s="70" t="s">
        <v>283</v>
      </c>
      <c r="C281" s="37">
        <v>1</v>
      </c>
      <c r="D281" s="74" t="s">
        <v>130</v>
      </c>
      <c r="E281" s="37">
        <v>0</v>
      </c>
      <c r="F281" s="74" t="b">
        <v>0</v>
      </c>
      <c r="G281" s="74" t="b">
        <v>0</v>
      </c>
      <c r="H281" s="74" t="b">
        <v>0</v>
      </c>
      <c r="I281" s="74" t="b">
        <v>0</v>
      </c>
      <c r="J281" s="92">
        <f>(('PLANTILLA V6'!Tot_alumnos*F281)+('PLANTILLA V6'!X_parejas*G281)+('PLANTILLA V6'!x_equipo_4* H281)+('PLANTILLA V6'!Grupal*I281))*E281</f>
        <v>0</v>
      </c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5.75" customHeight="1" x14ac:dyDescent="0.45">
      <c r="A282" s="70" t="s">
        <v>272</v>
      </c>
      <c r="B282" s="70" t="s">
        <v>284</v>
      </c>
      <c r="C282" s="37">
        <v>1</v>
      </c>
      <c r="D282" s="74" t="s">
        <v>130</v>
      </c>
      <c r="E282" s="37">
        <v>0</v>
      </c>
      <c r="F282" s="74" t="b">
        <v>0</v>
      </c>
      <c r="G282" s="74" t="b">
        <v>0</v>
      </c>
      <c r="H282" s="74" t="b">
        <v>0</v>
      </c>
      <c r="I282" s="74" t="b">
        <v>0</v>
      </c>
      <c r="J282" s="92">
        <f>(('PLANTILLA V6'!Tot_alumnos*F282)+('PLANTILLA V6'!X_parejas*G282)+('PLANTILLA V6'!x_equipo_4* H282)+('PLANTILLA V6'!Grupal*I282))*E282</f>
        <v>0</v>
      </c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5.75" customHeight="1" x14ac:dyDescent="0.45">
      <c r="A283" s="70" t="s">
        <v>272</v>
      </c>
      <c r="B283" s="70" t="s">
        <v>285</v>
      </c>
      <c r="C283" s="37">
        <v>1</v>
      </c>
      <c r="D283" s="74" t="s">
        <v>130</v>
      </c>
      <c r="E283" s="37">
        <v>0</v>
      </c>
      <c r="F283" s="74" t="b">
        <v>0</v>
      </c>
      <c r="G283" s="74" t="b">
        <v>0</v>
      </c>
      <c r="H283" s="74" t="b">
        <v>0</v>
      </c>
      <c r="I283" s="74" t="b">
        <v>0</v>
      </c>
      <c r="J283" s="92">
        <f>(('PLANTILLA V6'!Tot_alumnos*F283)+('PLANTILLA V6'!X_parejas*G283)+('PLANTILLA V6'!x_equipo_4* H283)+('PLANTILLA V6'!Grupal*I283))*E283</f>
        <v>0</v>
      </c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5.75" customHeight="1" x14ac:dyDescent="0.45">
      <c r="A284" s="70" t="s">
        <v>272</v>
      </c>
      <c r="B284" s="70" t="s">
        <v>286</v>
      </c>
      <c r="C284" s="37">
        <v>1</v>
      </c>
      <c r="D284" s="74" t="s">
        <v>130</v>
      </c>
      <c r="E284" s="37">
        <v>0</v>
      </c>
      <c r="F284" s="74" t="b">
        <v>0</v>
      </c>
      <c r="G284" s="74" t="b">
        <v>0</v>
      </c>
      <c r="H284" s="74" t="b">
        <v>0</v>
      </c>
      <c r="I284" s="74" t="b">
        <v>0</v>
      </c>
      <c r="J284" s="92">
        <f>(('PLANTILLA V6'!Tot_alumnos*F284)+('PLANTILLA V6'!X_parejas*G284)+('PLANTILLA V6'!x_equipo_4* H284)+('PLANTILLA V6'!Grupal*I284))*E284</f>
        <v>0</v>
      </c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 x14ac:dyDescent="0.45">
      <c r="A285" s="70" t="s">
        <v>272</v>
      </c>
      <c r="B285" s="70" t="s">
        <v>287</v>
      </c>
      <c r="C285" s="37">
        <v>1</v>
      </c>
      <c r="D285" s="74" t="s">
        <v>130</v>
      </c>
      <c r="E285" s="37">
        <v>0</v>
      </c>
      <c r="F285" s="74" t="b">
        <v>0</v>
      </c>
      <c r="G285" s="74" t="b">
        <v>0</v>
      </c>
      <c r="H285" s="74" t="b">
        <v>0</v>
      </c>
      <c r="I285" s="74" t="b">
        <v>0</v>
      </c>
      <c r="J285" s="92">
        <f>(('PLANTILLA V6'!Tot_alumnos*F285)+('PLANTILLA V6'!X_parejas*G285)+('PLANTILLA V6'!x_equipo_4* H285)+('PLANTILLA V6'!Grupal*I285))*E285</f>
        <v>0</v>
      </c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5.75" customHeight="1" x14ac:dyDescent="0.45">
      <c r="A286" s="70" t="s">
        <v>272</v>
      </c>
      <c r="B286" s="70" t="s">
        <v>288</v>
      </c>
      <c r="C286" s="37">
        <v>1</v>
      </c>
      <c r="D286" s="74" t="s">
        <v>130</v>
      </c>
      <c r="E286" s="37">
        <v>0</v>
      </c>
      <c r="F286" s="74" t="b">
        <v>0</v>
      </c>
      <c r="G286" s="74" t="b">
        <v>0</v>
      </c>
      <c r="H286" s="74" t="b">
        <v>0</v>
      </c>
      <c r="I286" s="74" t="b">
        <v>0</v>
      </c>
      <c r="J286" s="92">
        <f>(('PLANTILLA V6'!Tot_alumnos*F286)+('PLANTILLA V6'!X_parejas*G286)+('PLANTILLA V6'!x_equipo_4* H286)+('PLANTILLA V6'!Grupal*I286))*E286</f>
        <v>0</v>
      </c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5.75" customHeight="1" x14ac:dyDescent="0.45">
      <c r="A287" s="70" t="s">
        <v>272</v>
      </c>
      <c r="B287" s="70" t="s">
        <v>289</v>
      </c>
      <c r="C287" s="37">
        <v>1</v>
      </c>
      <c r="D287" s="74" t="s">
        <v>130</v>
      </c>
      <c r="E287" s="37">
        <v>0</v>
      </c>
      <c r="F287" s="74" t="b">
        <v>0</v>
      </c>
      <c r="G287" s="74" t="b">
        <v>0</v>
      </c>
      <c r="H287" s="74" t="b">
        <v>0</v>
      </c>
      <c r="I287" s="74" t="b">
        <v>0</v>
      </c>
      <c r="J287" s="92">
        <f>(('PLANTILLA V6'!Tot_alumnos*F287)+('PLANTILLA V6'!X_parejas*G287)+('PLANTILLA V6'!x_equipo_4* H287)+('PLANTILLA V6'!Grupal*I287))*E287</f>
        <v>0</v>
      </c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5.75" customHeight="1" x14ac:dyDescent="0.45">
      <c r="A288" s="70" t="s">
        <v>272</v>
      </c>
      <c r="B288" s="70" t="s">
        <v>290</v>
      </c>
      <c r="C288" s="37">
        <v>1</v>
      </c>
      <c r="D288" s="74" t="s">
        <v>130</v>
      </c>
      <c r="E288" s="37">
        <v>0</v>
      </c>
      <c r="F288" s="74" t="b">
        <v>0</v>
      </c>
      <c r="G288" s="74" t="b">
        <v>0</v>
      </c>
      <c r="H288" s="74" t="b">
        <v>0</v>
      </c>
      <c r="I288" s="74" t="b">
        <v>0</v>
      </c>
      <c r="J288" s="92">
        <f>(('PLANTILLA V6'!Tot_alumnos*F288)+('PLANTILLA V6'!X_parejas*G288)+('PLANTILLA V6'!x_equipo_4* H288)+('PLANTILLA V6'!Grupal*I288))*E288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5.75" customHeight="1" x14ac:dyDescent="0.45">
      <c r="A289" s="70" t="s">
        <v>272</v>
      </c>
      <c r="B289" s="74" t="s">
        <v>291</v>
      </c>
      <c r="C289" s="37">
        <v>1</v>
      </c>
      <c r="D289" s="74" t="s">
        <v>130</v>
      </c>
      <c r="E289" s="37">
        <v>0</v>
      </c>
      <c r="F289" s="74" t="b">
        <v>0</v>
      </c>
      <c r="G289" s="74" t="b">
        <v>0</v>
      </c>
      <c r="H289" s="74" t="b">
        <v>0</v>
      </c>
      <c r="I289" s="74" t="b">
        <v>0</v>
      </c>
      <c r="J289" s="92">
        <f>(('PLANTILLA V6'!Tot_alumnos*F289)+('PLANTILLA V6'!X_parejas*G289)+('PLANTILLA V6'!x_equipo_4* H289)+('PLANTILLA V6'!Grupal*I289))*E289</f>
        <v>0</v>
      </c>
      <c r="K289" s="9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5.75" customHeight="1" x14ac:dyDescent="0.45">
      <c r="A290" s="70" t="s">
        <v>272</v>
      </c>
      <c r="B290" s="74" t="s">
        <v>292</v>
      </c>
      <c r="C290" s="37">
        <v>1</v>
      </c>
      <c r="D290" s="74" t="s">
        <v>130</v>
      </c>
      <c r="E290" s="37">
        <v>0</v>
      </c>
      <c r="F290" s="74" t="b">
        <v>0</v>
      </c>
      <c r="G290" s="74" t="b">
        <v>0</v>
      </c>
      <c r="H290" s="74" t="b">
        <v>0</v>
      </c>
      <c r="I290" s="74" t="b">
        <v>0</v>
      </c>
      <c r="J290" s="92">
        <f>(('PLANTILLA V6'!Tot_alumnos*F290)+('PLANTILLA V6'!X_parejas*G290)+('PLANTILLA V6'!x_equipo_4* H290)+('PLANTILLA V6'!Grupal*I290))*E290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5.75" customHeight="1" x14ac:dyDescent="0.45">
      <c r="A291" s="70" t="s">
        <v>272</v>
      </c>
      <c r="B291" s="74" t="s">
        <v>293</v>
      </c>
      <c r="C291" s="37">
        <v>1</v>
      </c>
      <c r="D291" s="74" t="s">
        <v>130</v>
      </c>
      <c r="E291" s="37">
        <v>0</v>
      </c>
      <c r="F291" s="74" t="b">
        <v>0</v>
      </c>
      <c r="G291" s="74" t="b">
        <v>0</v>
      </c>
      <c r="H291" s="74" t="b">
        <v>0</v>
      </c>
      <c r="I291" s="74" t="b">
        <v>0</v>
      </c>
      <c r="J291" s="92">
        <f>(('PLANTILLA V6'!Tot_alumnos*F291)+('PLANTILLA V6'!X_parejas*G291)+('PLANTILLA V6'!x_equipo_4* H291)+('PLANTILLA V6'!Grupal*I291))*E291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5.75" customHeight="1" x14ac:dyDescent="0.45">
      <c r="A292" s="70" t="s">
        <v>272</v>
      </c>
      <c r="B292" s="74" t="s">
        <v>294</v>
      </c>
      <c r="C292" s="37">
        <v>1</v>
      </c>
      <c r="D292" s="74" t="s">
        <v>130</v>
      </c>
      <c r="E292" s="37">
        <v>0</v>
      </c>
      <c r="F292" s="74" t="b">
        <v>0</v>
      </c>
      <c r="G292" s="74" t="b">
        <v>0</v>
      </c>
      <c r="H292" s="74" t="b">
        <v>0</v>
      </c>
      <c r="I292" s="74" t="b">
        <v>0</v>
      </c>
      <c r="J292" s="92">
        <f>(('PLANTILLA V6'!Tot_alumnos*F292)+('PLANTILLA V6'!X_parejas*G292)+('PLANTILLA V6'!x_equipo_4* H292)+('PLANTILLA V6'!Grupal*I292))*E292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5.75" customHeight="1" x14ac:dyDescent="0.45">
      <c r="A293" s="70" t="s">
        <v>272</v>
      </c>
      <c r="B293" s="74" t="s">
        <v>295</v>
      </c>
      <c r="C293" s="37">
        <v>1</v>
      </c>
      <c r="D293" s="74" t="s">
        <v>130</v>
      </c>
      <c r="E293" s="37">
        <v>0</v>
      </c>
      <c r="F293" s="74" t="b">
        <v>0</v>
      </c>
      <c r="G293" s="74" t="b">
        <v>0</v>
      </c>
      <c r="H293" s="74" t="b">
        <v>0</v>
      </c>
      <c r="I293" s="74" t="b">
        <v>0</v>
      </c>
      <c r="J293" s="92">
        <f>(('PLANTILLA V6'!Tot_alumnos*F293)+('PLANTILLA V6'!X_parejas*G293)+('PLANTILLA V6'!x_equipo_4* H293)+('PLANTILLA V6'!Grupal*I293))*E293</f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 x14ac:dyDescent="0.45">
      <c r="A294" s="70" t="s">
        <v>272</v>
      </c>
      <c r="B294" s="74" t="s">
        <v>296</v>
      </c>
      <c r="C294" s="37">
        <v>1</v>
      </c>
      <c r="D294" s="74" t="s">
        <v>130</v>
      </c>
      <c r="E294" s="37">
        <v>0</v>
      </c>
      <c r="F294" s="74" t="b">
        <v>0</v>
      </c>
      <c r="G294" s="74" t="b">
        <v>0</v>
      </c>
      <c r="H294" s="74" t="b">
        <v>0</v>
      </c>
      <c r="I294" s="74" t="b">
        <v>0</v>
      </c>
      <c r="J294" s="92">
        <f>(('PLANTILLA V6'!Tot_alumnos*F294)+('PLANTILLA V6'!X_parejas*G294)+('PLANTILLA V6'!x_equipo_4* H294)+('PLANTILLA V6'!Grupal*I294))*E294</f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5.75" customHeight="1" x14ac:dyDescent="0.45">
      <c r="A295" s="74" t="s">
        <v>272</v>
      </c>
      <c r="B295" s="74" t="s">
        <v>297</v>
      </c>
      <c r="C295" s="37">
        <v>1</v>
      </c>
      <c r="D295" s="74" t="s">
        <v>130</v>
      </c>
      <c r="E295" s="37">
        <v>0</v>
      </c>
      <c r="F295" s="74" t="b">
        <v>0</v>
      </c>
      <c r="G295" s="74" t="b">
        <v>0</v>
      </c>
      <c r="H295" s="74" t="b">
        <v>0</v>
      </c>
      <c r="I295" s="74" t="b">
        <v>0</v>
      </c>
      <c r="J295" s="92">
        <f>(('PLANTILLA V6'!Tot_alumnos*F295)+('PLANTILLA V6'!X_parejas*G295)+('PLANTILLA V6'!x_equipo_4* H295)+('PLANTILLA V6'!Grupal*I295))*E295</f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 x14ac:dyDescent="0.45">
      <c r="A296" s="74" t="s">
        <v>272</v>
      </c>
      <c r="B296" s="74" t="s">
        <v>298</v>
      </c>
      <c r="C296" s="37">
        <v>1</v>
      </c>
      <c r="D296" s="74" t="s">
        <v>130</v>
      </c>
      <c r="E296" s="37">
        <v>0</v>
      </c>
      <c r="F296" s="74" t="b">
        <v>0</v>
      </c>
      <c r="G296" s="74" t="b">
        <v>0</v>
      </c>
      <c r="H296" s="74" t="b">
        <v>0</v>
      </c>
      <c r="I296" s="74" t="b">
        <v>0</v>
      </c>
      <c r="J296" s="92">
        <f>(('PLANTILLA V6'!Tot_alumnos*F296)+('PLANTILLA V6'!X_parejas*G296)+('PLANTILLA V6'!x_equipo_4* H296)+('PLANTILLA V6'!Grupal*I296))*E296</f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5.75" customHeight="1" x14ac:dyDescent="0.45">
      <c r="A297" s="74" t="s">
        <v>272</v>
      </c>
      <c r="B297" s="74" t="s">
        <v>299</v>
      </c>
      <c r="C297" s="37">
        <v>1</v>
      </c>
      <c r="D297" s="74" t="s">
        <v>130</v>
      </c>
      <c r="E297" s="37">
        <v>0</v>
      </c>
      <c r="F297" s="74" t="b">
        <v>0</v>
      </c>
      <c r="G297" s="74" t="b">
        <v>0</v>
      </c>
      <c r="H297" s="74" t="b">
        <v>0</v>
      </c>
      <c r="I297" s="74" t="b">
        <v>0</v>
      </c>
      <c r="J297" s="92">
        <f>(('PLANTILLA V6'!Tot_alumnos*F297)+('PLANTILLA V6'!X_parejas*G297)+('PLANTILLA V6'!x_equipo_4* H297)+('PLANTILLA V6'!Grupal*I297))*E297</f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5.75" customHeight="1" x14ac:dyDescent="0.45">
      <c r="A298" s="74" t="s">
        <v>272</v>
      </c>
      <c r="B298" s="74" t="s">
        <v>300</v>
      </c>
      <c r="C298" s="37">
        <v>1</v>
      </c>
      <c r="D298" s="74" t="s">
        <v>130</v>
      </c>
      <c r="E298" s="37">
        <v>0</v>
      </c>
      <c r="F298" s="74" t="b">
        <v>0</v>
      </c>
      <c r="G298" s="74" t="b">
        <v>0</v>
      </c>
      <c r="H298" s="74" t="b">
        <v>0</v>
      </c>
      <c r="I298" s="74" t="b">
        <v>0</v>
      </c>
      <c r="J298" s="92">
        <f>(('PLANTILLA V6'!Tot_alumnos*F298)+('PLANTILLA V6'!X_parejas*G298)+('PLANTILLA V6'!x_equipo_4* H298)+('PLANTILLA V6'!Grupal*I298))*E298</f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5.75" customHeight="1" x14ac:dyDescent="0.45">
      <c r="A299" s="74" t="s">
        <v>272</v>
      </c>
      <c r="B299" s="74" t="s">
        <v>301</v>
      </c>
      <c r="C299" s="37">
        <v>1</v>
      </c>
      <c r="D299" s="74" t="s">
        <v>130</v>
      </c>
      <c r="E299" s="37">
        <v>0</v>
      </c>
      <c r="F299" s="74" t="b">
        <v>0</v>
      </c>
      <c r="G299" s="74" t="b">
        <v>0</v>
      </c>
      <c r="H299" s="74" t="b">
        <v>0</v>
      </c>
      <c r="I299" s="74" t="b">
        <v>0</v>
      </c>
      <c r="J299" s="92">
        <f>(('PLANTILLA V6'!Tot_alumnos*F299)+('PLANTILLA V6'!X_parejas*G299)+('PLANTILLA V6'!x_equipo_4* H299)+('PLANTILLA V6'!Grupal*I299))*E299</f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5.75" customHeight="1" x14ac:dyDescent="0.45">
      <c r="A300" s="74" t="s">
        <v>272</v>
      </c>
      <c r="B300" s="74" t="s">
        <v>302</v>
      </c>
      <c r="C300" s="37">
        <v>1</v>
      </c>
      <c r="D300" s="74" t="s">
        <v>229</v>
      </c>
      <c r="E300" s="37">
        <v>0</v>
      </c>
      <c r="F300" s="74" t="b">
        <v>0</v>
      </c>
      <c r="G300" s="74" t="b">
        <v>0</v>
      </c>
      <c r="H300" s="74" t="b">
        <v>0</v>
      </c>
      <c r="I300" s="74" t="b">
        <v>0</v>
      </c>
      <c r="J300" s="92">
        <f>(('PLANTILLA V6'!Tot_alumnos*F300)+('PLANTILLA V6'!X_parejas*G300)+('PLANTILLA V6'!x_equipo_4* H300)+('PLANTILLA V6'!Grupal*I300))*E300</f>
        <v>0</v>
      </c>
      <c r="K300" s="9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hidden="1" customHeight="1" x14ac:dyDescent="0.45">
      <c r="A301" s="74" t="s">
        <v>272</v>
      </c>
      <c r="B301" s="74"/>
      <c r="C301" s="37">
        <v>1</v>
      </c>
      <c r="D301" s="74" t="s">
        <v>130</v>
      </c>
      <c r="E301" s="37">
        <v>0</v>
      </c>
      <c r="F301" s="74" t="b">
        <v>0</v>
      </c>
      <c r="G301" s="74" t="b">
        <v>0</v>
      </c>
      <c r="H301" s="74" t="b">
        <v>0</v>
      </c>
      <c r="I301" s="74" t="b">
        <v>0</v>
      </c>
      <c r="J301" s="92">
        <f>(('PLANTILLA V6'!Tot_alumnos*F301)+('PLANTILLA V6'!X_parejas*G301)+('PLANTILLA V6'!x_equipo_4* H301)+('PLANTILLA V6'!Grupal*I301))*E301</f>
        <v>0</v>
      </c>
      <c r="K301" s="95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5.75" hidden="1" customHeight="1" x14ac:dyDescent="0.45">
      <c r="A302" s="74"/>
      <c r="B302" s="74"/>
      <c r="C302" s="37">
        <v>1</v>
      </c>
      <c r="D302" s="74" t="s">
        <v>130</v>
      </c>
      <c r="E302" s="37">
        <v>0</v>
      </c>
      <c r="F302" s="74" t="b">
        <v>0</v>
      </c>
      <c r="G302" s="74" t="b">
        <v>0</v>
      </c>
      <c r="H302" s="74" t="b">
        <v>0</v>
      </c>
      <c r="I302" s="74" t="b">
        <v>0</v>
      </c>
      <c r="J302" s="92">
        <f>(('PLANTILLA V6'!Tot_alumnos*F302)+('PLANTILLA V6'!X_parejas*G302)+('PLANTILLA V6'!x_equipo_4* H302)+('PLANTILLA V6'!Grupal*I302))*E302</f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5.75" hidden="1" customHeight="1" x14ac:dyDescent="0.45">
      <c r="A303" s="74"/>
      <c r="B303" s="74"/>
      <c r="C303" s="37">
        <v>1</v>
      </c>
      <c r="D303" s="74" t="s">
        <v>130</v>
      </c>
      <c r="E303" s="37">
        <v>0</v>
      </c>
      <c r="F303" s="74" t="b">
        <v>0</v>
      </c>
      <c r="G303" s="74" t="b">
        <v>0</v>
      </c>
      <c r="H303" s="74" t="b">
        <v>0</v>
      </c>
      <c r="I303" s="74" t="b">
        <v>0</v>
      </c>
      <c r="J303" s="92">
        <f>(('PLANTILLA V6'!Tot_alumnos*F303)+('PLANTILLA V6'!X_parejas*G303)+('PLANTILLA V6'!x_equipo_4* H303)+('PLANTILLA V6'!Grupal*I303))*E303</f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5.75" hidden="1" customHeight="1" x14ac:dyDescent="0.45">
      <c r="A304" s="74"/>
      <c r="B304" s="74"/>
      <c r="C304" s="37">
        <v>1</v>
      </c>
      <c r="D304" s="74" t="s">
        <v>130</v>
      </c>
      <c r="E304" s="37">
        <v>0</v>
      </c>
      <c r="F304" s="74" t="b">
        <v>0</v>
      </c>
      <c r="G304" s="74" t="b">
        <v>0</v>
      </c>
      <c r="H304" s="74" t="b">
        <v>0</v>
      </c>
      <c r="I304" s="74" t="b">
        <v>0</v>
      </c>
      <c r="J304" s="92">
        <f>(('PLANTILLA V6'!Tot_alumnos*F304)+('PLANTILLA V6'!X_parejas*G304)+('PLANTILLA V6'!x_equipo_4* H304)+('PLANTILLA V6'!Grupal*I304))*E304</f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5.75" hidden="1" customHeight="1" x14ac:dyDescent="0.45">
      <c r="A305" s="74"/>
      <c r="B305" s="74"/>
      <c r="C305" s="37">
        <v>1</v>
      </c>
      <c r="D305" s="74" t="s">
        <v>130</v>
      </c>
      <c r="E305" s="37">
        <v>0</v>
      </c>
      <c r="F305" s="74" t="b">
        <v>0</v>
      </c>
      <c r="G305" s="74" t="b">
        <v>0</v>
      </c>
      <c r="H305" s="74" t="b">
        <v>0</v>
      </c>
      <c r="I305" s="74" t="b">
        <v>0</v>
      </c>
      <c r="J305" s="92">
        <f>(('PLANTILLA V6'!Tot_alumnos*F305)+('PLANTILLA V6'!X_parejas*G305)+('PLANTILLA V6'!x_equipo_4* H305)+('PLANTILLA V6'!Grupal*I305))*E305</f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5.75" hidden="1" customHeight="1" x14ac:dyDescent="0.45">
      <c r="A306" s="74"/>
      <c r="B306" s="74"/>
      <c r="C306" s="37">
        <v>1</v>
      </c>
      <c r="D306" s="74" t="s">
        <v>130</v>
      </c>
      <c r="E306" s="37">
        <v>0</v>
      </c>
      <c r="F306" s="74" t="b">
        <v>0</v>
      </c>
      <c r="G306" s="74" t="b">
        <v>0</v>
      </c>
      <c r="H306" s="74" t="b">
        <v>0</v>
      </c>
      <c r="I306" s="74" t="b">
        <v>0</v>
      </c>
      <c r="J306" s="92">
        <f>(('PLANTILLA V6'!Tot_alumnos*F306)+('PLANTILLA V6'!X_parejas*G306)+('PLANTILLA V6'!x_equipo_4* H306)+('PLANTILLA V6'!Grupal*I306))*E306</f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5.75" hidden="1" customHeight="1" x14ac:dyDescent="0.45">
      <c r="A307" s="74"/>
      <c r="B307" s="74"/>
      <c r="C307" s="37">
        <v>1</v>
      </c>
      <c r="D307" s="74" t="s">
        <v>130</v>
      </c>
      <c r="E307" s="37">
        <v>0</v>
      </c>
      <c r="F307" s="74" t="b">
        <v>0</v>
      </c>
      <c r="G307" s="74" t="b">
        <v>0</v>
      </c>
      <c r="H307" s="74" t="b">
        <v>0</v>
      </c>
      <c r="I307" s="74" t="b">
        <v>0</v>
      </c>
      <c r="J307" s="92">
        <f>(('PLANTILLA V6'!Tot_alumnos*F307)+('PLANTILLA V6'!X_parejas*G307)+('PLANTILLA V6'!x_equipo_4* H307)+('PLANTILLA V6'!Grupal*I307))*E307</f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5.75" hidden="1" customHeight="1" x14ac:dyDescent="0.45">
      <c r="A308" s="74"/>
      <c r="B308" s="74"/>
      <c r="C308" s="37">
        <v>1</v>
      </c>
      <c r="D308" s="74" t="s">
        <v>130</v>
      </c>
      <c r="E308" s="37">
        <v>0</v>
      </c>
      <c r="F308" s="74" t="b">
        <v>0</v>
      </c>
      <c r="G308" s="74" t="b">
        <v>0</v>
      </c>
      <c r="H308" s="74" t="b">
        <v>0</v>
      </c>
      <c r="I308" s="74" t="b">
        <v>0</v>
      </c>
      <c r="J308" s="92">
        <f>(('PLANTILLA V6'!Tot_alumnos*F308)+('PLANTILLA V6'!X_parejas*G308)+('PLANTILLA V6'!x_equipo_4* H308)+('PLANTILLA V6'!Grupal*I308))*E308</f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5.75" hidden="1" customHeight="1" x14ac:dyDescent="0.45">
      <c r="A309" s="74"/>
      <c r="B309" s="74"/>
      <c r="C309" s="37">
        <v>1</v>
      </c>
      <c r="D309" s="74" t="s">
        <v>130</v>
      </c>
      <c r="E309" s="37">
        <v>0</v>
      </c>
      <c r="F309" s="74" t="b">
        <v>0</v>
      </c>
      <c r="G309" s="74" t="b">
        <v>0</v>
      </c>
      <c r="H309" s="74" t="b">
        <v>0</v>
      </c>
      <c r="I309" s="74" t="b">
        <v>0</v>
      </c>
      <c r="J309" s="92">
        <f>(('PLANTILLA V6'!Tot_alumnos*F309)+('PLANTILLA V6'!X_parejas*G309)+('PLANTILLA V6'!x_equipo_4* H309)+('PLANTILLA V6'!Grupal*I309))*E309</f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5.75" hidden="1" customHeight="1" x14ac:dyDescent="0.45">
      <c r="A310" s="70"/>
      <c r="B310" s="74"/>
      <c r="C310" s="37">
        <v>1</v>
      </c>
      <c r="D310" s="74" t="s">
        <v>130</v>
      </c>
      <c r="E310" s="37">
        <v>0</v>
      </c>
      <c r="F310" s="74" t="b">
        <v>0</v>
      </c>
      <c r="G310" s="74" t="b">
        <v>0</v>
      </c>
      <c r="H310" s="74" t="b">
        <v>0</v>
      </c>
      <c r="I310" s="74" t="b">
        <v>0</v>
      </c>
      <c r="J310" s="92">
        <f>(('PLANTILLA V6'!Tot_alumnos*F310)+('PLANTILLA V6'!X_parejas*G310)+('PLANTILLA V6'!x_equipo_4* H310)+('PLANTILLA V6'!Grupal*I310))*E310</f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5.75" hidden="1" customHeight="1" x14ac:dyDescent="0.45">
      <c r="A311" s="74"/>
      <c r="B311" s="74"/>
      <c r="C311" s="37">
        <v>1</v>
      </c>
      <c r="D311" s="74" t="s">
        <v>130</v>
      </c>
      <c r="E311" s="37">
        <v>0</v>
      </c>
      <c r="F311" s="74" t="b">
        <v>0</v>
      </c>
      <c r="G311" s="74" t="b">
        <v>0</v>
      </c>
      <c r="H311" s="74" t="b">
        <v>0</v>
      </c>
      <c r="I311" s="74" t="b">
        <v>0</v>
      </c>
      <c r="J311" s="92">
        <f>(('PLANTILLA V6'!Tot_alumnos*F311)+('PLANTILLA V6'!X_parejas*G311)+('PLANTILLA V6'!x_equipo_4* H311)+('PLANTILLA V6'!Grupal*I311))*E311</f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5.75" hidden="1" customHeight="1" x14ac:dyDescent="0.45">
      <c r="A312" s="74"/>
      <c r="B312" s="74"/>
      <c r="C312" s="37">
        <v>1</v>
      </c>
      <c r="D312" s="74" t="s">
        <v>130</v>
      </c>
      <c r="E312" s="37">
        <v>0</v>
      </c>
      <c r="F312" s="74" t="b">
        <v>0</v>
      </c>
      <c r="G312" s="74" t="b">
        <v>0</v>
      </c>
      <c r="H312" s="74" t="b">
        <v>0</v>
      </c>
      <c r="I312" s="74" t="b">
        <v>0</v>
      </c>
      <c r="J312" s="92">
        <f>(('PLANTILLA V6'!Tot_alumnos*F312)+('PLANTILLA V6'!X_parejas*G312)+('PLANTILLA V6'!x_equipo_4* H312)+('PLANTILLA V6'!Grupal*I312))*E312</f>
        <v>0</v>
      </c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5.75" hidden="1" customHeight="1" x14ac:dyDescent="0.45">
      <c r="A313" s="74"/>
      <c r="B313" s="74"/>
      <c r="C313" s="37">
        <v>1</v>
      </c>
      <c r="D313" s="74" t="s">
        <v>130</v>
      </c>
      <c r="E313" s="37">
        <v>0</v>
      </c>
      <c r="F313" s="74" t="b">
        <v>0</v>
      </c>
      <c r="G313" s="74" t="b">
        <v>0</v>
      </c>
      <c r="H313" s="74" t="b">
        <v>0</v>
      </c>
      <c r="I313" s="74" t="b">
        <v>0</v>
      </c>
      <c r="J313" s="92">
        <f>(('PLANTILLA V6'!Tot_alumnos*F313)+('PLANTILLA V6'!X_parejas*G313)+('PLANTILLA V6'!x_equipo_4* H313)+('PLANTILLA V6'!Grupal*I313))*E313</f>
        <v>0</v>
      </c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5.75" hidden="1" customHeight="1" x14ac:dyDescent="0.45">
      <c r="A314" s="74"/>
      <c r="B314" s="74"/>
      <c r="C314" s="37">
        <v>1</v>
      </c>
      <c r="D314" s="74" t="s">
        <v>130</v>
      </c>
      <c r="E314" s="37">
        <v>0</v>
      </c>
      <c r="F314" s="74" t="b">
        <v>0</v>
      </c>
      <c r="G314" s="74" t="b">
        <v>0</v>
      </c>
      <c r="H314" s="74" t="b">
        <v>0</v>
      </c>
      <c r="I314" s="74" t="b">
        <v>0</v>
      </c>
      <c r="J314" s="92">
        <f>(('PLANTILLA V6'!Tot_alumnos*F314)+('PLANTILLA V6'!X_parejas*G314)+('PLANTILLA V6'!x_equipo_4* H314)+('PLANTILLA V6'!Grupal*I314))*E314</f>
        <v>0</v>
      </c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5.75" hidden="1" customHeight="1" x14ac:dyDescent="0.45">
      <c r="A315" s="74"/>
      <c r="B315" s="74"/>
      <c r="C315" s="37">
        <v>1</v>
      </c>
      <c r="D315" s="74" t="s">
        <v>130</v>
      </c>
      <c r="E315" s="37">
        <v>0</v>
      </c>
      <c r="F315" s="74" t="b">
        <v>0</v>
      </c>
      <c r="G315" s="74" t="b">
        <v>0</v>
      </c>
      <c r="H315" s="74" t="b">
        <v>0</v>
      </c>
      <c r="I315" s="74" t="b">
        <v>0</v>
      </c>
      <c r="J315" s="92">
        <f>(('PLANTILLA V6'!Tot_alumnos*F315)+('PLANTILLA V6'!X_parejas*G315)+('PLANTILLA V6'!x_equipo_4* H315)+('PLANTILLA V6'!Grupal*I315))*E315</f>
        <v>0</v>
      </c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5.75" hidden="1" customHeight="1" x14ac:dyDescent="0.45">
      <c r="A316" s="74"/>
      <c r="B316" s="74"/>
      <c r="C316" s="37">
        <v>1</v>
      </c>
      <c r="D316" s="74" t="s">
        <v>130</v>
      </c>
      <c r="E316" s="37">
        <v>0</v>
      </c>
      <c r="F316" s="74" t="b">
        <v>0</v>
      </c>
      <c r="G316" s="74" t="b">
        <v>0</v>
      </c>
      <c r="H316" s="74" t="b">
        <v>0</v>
      </c>
      <c r="I316" s="74" t="b">
        <v>0</v>
      </c>
      <c r="J316" s="92">
        <f>(('PLANTILLA V6'!Tot_alumnos*F316)+('PLANTILLA V6'!X_parejas*G316)+('PLANTILLA V6'!x_equipo_4* H316)+('PLANTILLA V6'!Grupal*I316))*E316</f>
        <v>0</v>
      </c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5.75" hidden="1" customHeight="1" x14ac:dyDescent="0.45">
      <c r="A317" s="74"/>
      <c r="B317" s="74"/>
      <c r="C317" s="37">
        <v>1</v>
      </c>
      <c r="D317" s="74" t="s">
        <v>130</v>
      </c>
      <c r="E317" s="37">
        <v>0</v>
      </c>
      <c r="F317" s="74" t="b">
        <v>0</v>
      </c>
      <c r="G317" s="74" t="b">
        <v>0</v>
      </c>
      <c r="H317" s="74" t="b">
        <v>0</v>
      </c>
      <c r="I317" s="74" t="b">
        <v>0</v>
      </c>
      <c r="J317" s="92">
        <f>(('PLANTILLA V6'!Tot_alumnos*F317)+('PLANTILLA V6'!X_parejas*G317)+('PLANTILLA V6'!x_equipo_4* H317)+('PLANTILLA V6'!Grupal*I317))*E317</f>
        <v>0</v>
      </c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5.75" hidden="1" customHeight="1" x14ac:dyDescent="0.45">
      <c r="A318" s="74"/>
      <c r="B318" s="74"/>
      <c r="C318" s="37">
        <v>1</v>
      </c>
      <c r="D318" s="74" t="s">
        <v>130</v>
      </c>
      <c r="E318" s="37">
        <v>0</v>
      </c>
      <c r="F318" s="74" t="b">
        <v>0</v>
      </c>
      <c r="G318" s="74" t="b">
        <v>0</v>
      </c>
      <c r="H318" s="74" t="b">
        <v>0</v>
      </c>
      <c r="I318" s="74" t="b">
        <v>0</v>
      </c>
      <c r="J318" s="92">
        <f>(('PLANTILLA V6'!Tot_alumnos*F318)+('PLANTILLA V6'!X_parejas*G318)+('PLANTILLA V6'!x_equipo_4* H318)+('PLANTILLA V6'!Grupal*I318))*E318</f>
        <v>0</v>
      </c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5.75" hidden="1" customHeight="1" x14ac:dyDescent="0.45">
      <c r="A319" s="74"/>
      <c r="B319" s="74"/>
      <c r="C319" s="37">
        <v>1</v>
      </c>
      <c r="D319" s="74" t="s">
        <v>130</v>
      </c>
      <c r="E319" s="37">
        <v>0</v>
      </c>
      <c r="F319" s="74" t="b">
        <v>0</v>
      </c>
      <c r="G319" s="74" t="b">
        <v>0</v>
      </c>
      <c r="H319" s="74" t="b">
        <v>0</v>
      </c>
      <c r="I319" s="74" t="b">
        <v>0</v>
      </c>
      <c r="J319" s="92">
        <f>(('PLANTILLA V6'!Tot_alumnos*F319)+('PLANTILLA V6'!X_parejas*G319)+('PLANTILLA V6'!x_equipo_4* H319)+('PLANTILLA V6'!Grupal*I319))*E319</f>
        <v>0</v>
      </c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5.75" hidden="1" customHeight="1" x14ac:dyDescent="0.45">
      <c r="A320" s="74"/>
      <c r="B320" s="74"/>
      <c r="C320" s="37">
        <v>1</v>
      </c>
      <c r="D320" s="74" t="s">
        <v>130</v>
      </c>
      <c r="E320" s="37">
        <v>0</v>
      </c>
      <c r="F320" s="74" t="b">
        <v>0</v>
      </c>
      <c r="G320" s="74" t="b">
        <v>0</v>
      </c>
      <c r="H320" s="74" t="b">
        <v>0</v>
      </c>
      <c r="I320" s="74" t="b">
        <v>0</v>
      </c>
      <c r="J320" s="92">
        <f>(('PLANTILLA V6'!Tot_alumnos*F320)+('PLANTILLA V6'!X_parejas*G320)+('PLANTILLA V6'!x_equipo_4* H320)+('PLANTILLA V6'!Grupal*I320))*E320</f>
        <v>0</v>
      </c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5.75" hidden="1" customHeight="1" x14ac:dyDescent="0.45">
      <c r="A321" s="74"/>
      <c r="B321" s="74"/>
      <c r="C321" s="37">
        <v>1</v>
      </c>
      <c r="D321" s="74" t="s">
        <v>130</v>
      </c>
      <c r="E321" s="37">
        <v>0</v>
      </c>
      <c r="F321" s="74" t="b">
        <v>0</v>
      </c>
      <c r="G321" s="74" t="b">
        <v>0</v>
      </c>
      <c r="H321" s="74" t="b">
        <v>0</v>
      </c>
      <c r="I321" s="74" t="b">
        <v>0</v>
      </c>
      <c r="J321" s="92">
        <f>(('PLANTILLA V6'!Tot_alumnos*F321)+('PLANTILLA V6'!X_parejas*G321)+('PLANTILLA V6'!x_equipo_4* H321)+('PLANTILLA V6'!Grupal*I321))*E321</f>
        <v>0</v>
      </c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5.75" hidden="1" customHeight="1" x14ac:dyDescent="0.45">
      <c r="A322" s="74"/>
      <c r="B322" s="74"/>
      <c r="C322" s="37">
        <v>1</v>
      </c>
      <c r="D322" s="74" t="s">
        <v>130</v>
      </c>
      <c r="E322" s="37">
        <v>0</v>
      </c>
      <c r="F322" s="74" t="b">
        <v>0</v>
      </c>
      <c r="G322" s="74" t="b">
        <v>0</v>
      </c>
      <c r="H322" s="74" t="b">
        <v>0</v>
      </c>
      <c r="I322" s="74" t="b">
        <v>0</v>
      </c>
      <c r="J322" s="92">
        <f>(('PLANTILLA V6'!Tot_alumnos*F322)+('PLANTILLA V6'!X_parejas*G322)+('PLANTILLA V6'!x_equipo_4* H322)+('PLANTILLA V6'!Grupal*I322))*E322</f>
        <v>0</v>
      </c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5.75" hidden="1" customHeight="1" x14ac:dyDescent="0.45">
      <c r="A323" s="74"/>
      <c r="B323" s="74"/>
      <c r="C323" s="37">
        <v>1</v>
      </c>
      <c r="D323" s="74" t="s">
        <v>130</v>
      </c>
      <c r="E323" s="37">
        <v>0</v>
      </c>
      <c r="F323" s="74" t="b">
        <v>0</v>
      </c>
      <c r="G323" s="74" t="b">
        <v>0</v>
      </c>
      <c r="H323" s="74" t="b">
        <v>0</v>
      </c>
      <c r="I323" s="74" t="b">
        <v>0</v>
      </c>
      <c r="J323" s="92">
        <f>(('PLANTILLA V6'!Tot_alumnos*F323)+('PLANTILLA V6'!X_parejas*G323)+('PLANTILLA V6'!x_equipo_4* H323)+('PLANTILLA V6'!Grupal*I323))*E323</f>
        <v>0</v>
      </c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5.75" hidden="1" customHeight="1" x14ac:dyDescent="0.45">
      <c r="A324" s="74"/>
      <c r="B324" s="74"/>
      <c r="C324" s="37">
        <v>1</v>
      </c>
      <c r="D324" s="74" t="s">
        <v>130</v>
      </c>
      <c r="E324" s="37">
        <v>0</v>
      </c>
      <c r="F324" s="74" t="b">
        <v>0</v>
      </c>
      <c r="G324" s="74" t="b">
        <v>0</v>
      </c>
      <c r="H324" s="74" t="b">
        <v>0</v>
      </c>
      <c r="I324" s="74" t="b">
        <v>0</v>
      </c>
      <c r="J324" s="92">
        <f>(('PLANTILLA V6'!Tot_alumnos*F324)+('PLANTILLA V6'!X_parejas*G324)+('PLANTILLA V6'!x_equipo_4* H324)+('PLANTILLA V6'!Grupal*I324))*E324</f>
        <v>0</v>
      </c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5.75" hidden="1" customHeight="1" x14ac:dyDescent="0.45">
      <c r="A325" s="74"/>
      <c r="B325" s="74"/>
      <c r="C325" s="37">
        <v>1</v>
      </c>
      <c r="D325" s="74" t="s">
        <v>130</v>
      </c>
      <c r="E325" s="37">
        <v>0</v>
      </c>
      <c r="F325" s="74" t="b">
        <v>0</v>
      </c>
      <c r="G325" s="74" t="b">
        <v>0</v>
      </c>
      <c r="H325" s="74" t="b">
        <v>0</v>
      </c>
      <c r="I325" s="74" t="b">
        <v>0</v>
      </c>
      <c r="J325" s="92">
        <f>(('PLANTILLA V6'!Tot_alumnos*F325)+('PLANTILLA V6'!X_parejas*G325)+('PLANTILLA V6'!x_equipo_4* H325)+('PLANTILLA V6'!Grupal*I325))*E325</f>
        <v>0</v>
      </c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5.75" hidden="1" customHeight="1" x14ac:dyDescent="0.45">
      <c r="A326" s="74"/>
      <c r="B326" s="74"/>
      <c r="C326" s="37">
        <v>1</v>
      </c>
      <c r="D326" s="74" t="s">
        <v>130</v>
      </c>
      <c r="E326" s="37">
        <v>0</v>
      </c>
      <c r="F326" s="74" t="b">
        <v>0</v>
      </c>
      <c r="G326" s="74" t="b">
        <v>0</v>
      </c>
      <c r="H326" s="74" t="b">
        <v>0</v>
      </c>
      <c r="I326" s="74" t="b">
        <v>0</v>
      </c>
      <c r="J326" s="92">
        <f>(('PLANTILLA V6'!Tot_alumnos*F326)+('PLANTILLA V6'!X_parejas*G326)+('PLANTILLA V6'!x_equipo_4* H326)+('PLANTILLA V6'!Grupal*I326))*E326</f>
        <v>0</v>
      </c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5.75" hidden="1" customHeight="1" x14ac:dyDescent="0.45">
      <c r="A327" s="74"/>
      <c r="B327" s="74"/>
      <c r="C327" s="37">
        <v>1</v>
      </c>
      <c r="D327" s="74" t="s">
        <v>130</v>
      </c>
      <c r="E327" s="37">
        <v>0</v>
      </c>
      <c r="F327" s="74" t="b">
        <v>0</v>
      </c>
      <c r="G327" s="74" t="b">
        <v>0</v>
      </c>
      <c r="H327" s="74" t="b">
        <v>0</v>
      </c>
      <c r="I327" s="74" t="b">
        <v>0</v>
      </c>
      <c r="J327" s="92">
        <f>(('PLANTILLA V6'!Tot_alumnos*F327)+('PLANTILLA V6'!X_parejas*G327)+('PLANTILLA V6'!x_equipo_4* H327)+('PLANTILLA V6'!Grupal*I327))*E327</f>
        <v>0</v>
      </c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5.75" hidden="1" customHeight="1" x14ac:dyDescent="0.45">
      <c r="A328" s="74"/>
      <c r="B328" s="74"/>
      <c r="C328" s="37">
        <v>1</v>
      </c>
      <c r="D328" s="74" t="s">
        <v>130</v>
      </c>
      <c r="E328" s="37">
        <v>0</v>
      </c>
      <c r="F328" s="74" t="b">
        <v>0</v>
      </c>
      <c r="G328" s="74" t="b">
        <v>0</v>
      </c>
      <c r="H328" s="74" t="b">
        <v>0</v>
      </c>
      <c r="I328" s="74" t="b">
        <v>0</v>
      </c>
      <c r="J328" s="92">
        <f>(('PLANTILLA V6'!Tot_alumnos*F328)+('PLANTILLA V6'!X_parejas*G328)+('PLANTILLA V6'!x_equipo_4* H328)+('PLANTILLA V6'!Grupal*I328))*E328</f>
        <v>0</v>
      </c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5.75" hidden="1" customHeight="1" x14ac:dyDescent="0.45">
      <c r="A329" s="74"/>
      <c r="B329" s="74"/>
      <c r="C329" s="37">
        <v>1</v>
      </c>
      <c r="D329" s="74" t="s">
        <v>130</v>
      </c>
      <c r="E329" s="37">
        <v>0</v>
      </c>
      <c r="F329" s="74" t="b">
        <v>0</v>
      </c>
      <c r="G329" s="74" t="b">
        <v>0</v>
      </c>
      <c r="H329" s="74" t="b">
        <v>0</v>
      </c>
      <c r="I329" s="74" t="b">
        <v>0</v>
      </c>
      <c r="J329" s="92">
        <f>(('PLANTILLA V6'!Tot_alumnos*F329)+('PLANTILLA V6'!X_parejas*G329)+('PLANTILLA V6'!x_equipo_4* H329)+('PLANTILLA V6'!Grupal*I329))*E329</f>
        <v>0</v>
      </c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5.75" hidden="1" customHeight="1" x14ac:dyDescent="0.45">
      <c r="A330" s="74"/>
      <c r="B330" s="74"/>
      <c r="C330" s="37">
        <v>1</v>
      </c>
      <c r="D330" s="74" t="s">
        <v>130</v>
      </c>
      <c r="E330" s="37">
        <v>0</v>
      </c>
      <c r="F330" s="74" t="b">
        <v>0</v>
      </c>
      <c r="G330" s="74" t="b">
        <v>0</v>
      </c>
      <c r="H330" s="74" t="b">
        <v>0</v>
      </c>
      <c r="I330" s="74" t="b">
        <v>0</v>
      </c>
      <c r="J330" s="92">
        <f>(('PLANTILLA V6'!Tot_alumnos*F330)+('PLANTILLA V6'!X_parejas*G330)+('PLANTILLA V6'!x_equipo_4* H330)+('PLANTILLA V6'!Grupal*I330))*E330</f>
        <v>0</v>
      </c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5.75" hidden="1" customHeight="1" x14ac:dyDescent="0.45">
      <c r="A331" s="74"/>
      <c r="B331" s="74"/>
      <c r="C331" s="37">
        <v>1</v>
      </c>
      <c r="D331" s="74" t="s">
        <v>130</v>
      </c>
      <c r="E331" s="37">
        <v>0</v>
      </c>
      <c r="F331" s="74" t="b">
        <v>0</v>
      </c>
      <c r="G331" s="74" t="b">
        <v>0</v>
      </c>
      <c r="H331" s="74" t="b">
        <v>0</v>
      </c>
      <c r="I331" s="74" t="b">
        <v>0</v>
      </c>
      <c r="J331" s="92">
        <f>(('PLANTILLA V6'!Tot_alumnos*F331)+('PLANTILLA V6'!X_parejas*G331)+('PLANTILLA V6'!x_equipo_4* H331)+('PLANTILLA V6'!Grupal*I331))*E331</f>
        <v>0</v>
      </c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5.75" hidden="1" customHeight="1" x14ac:dyDescent="0.45">
      <c r="A332" s="74"/>
      <c r="B332" s="74"/>
      <c r="C332" s="37">
        <v>1</v>
      </c>
      <c r="D332" s="74" t="s">
        <v>130</v>
      </c>
      <c r="E332" s="37">
        <v>0</v>
      </c>
      <c r="F332" s="74" t="b">
        <v>0</v>
      </c>
      <c r="G332" s="74" t="b">
        <v>0</v>
      </c>
      <c r="H332" s="74" t="b">
        <v>0</v>
      </c>
      <c r="I332" s="74" t="b">
        <v>0</v>
      </c>
      <c r="J332" s="92">
        <f>(('PLANTILLA V6'!Tot_alumnos*F332)+('PLANTILLA V6'!X_parejas*G332)+('PLANTILLA V6'!x_equipo_4* H332)+('PLANTILLA V6'!Grupal*I332))*E332</f>
        <v>0</v>
      </c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5.75" hidden="1" customHeight="1" x14ac:dyDescent="0.45">
      <c r="A333" s="74"/>
      <c r="B333" s="74"/>
      <c r="C333" s="37">
        <v>1</v>
      </c>
      <c r="D333" s="74" t="s">
        <v>130</v>
      </c>
      <c r="E333" s="37">
        <v>0</v>
      </c>
      <c r="F333" s="74" t="b">
        <v>0</v>
      </c>
      <c r="G333" s="74" t="b">
        <v>0</v>
      </c>
      <c r="H333" s="74" t="b">
        <v>0</v>
      </c>
      <c r="I333" s="74" t="b">
        <v>0</v>
      </c>
      <c r="J333" s="92">
        <f>(('PLANTILLA V6'!Tot_alumnos*F333)+('PLANTILLA V6'!X_parejas*G333)+('PLANTILLA V6'!x_equipo_4* H333)+('PLANTILLA V6'!Grupal*I333))*E333</f>
        <v>0</v>
      </c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5.75" hidden="1" customHeight="1" x14ac:dyDescent="0.45">
      <c r="A334" s="74"/>
      <c r="B334" s="74"/>
      <c r="C334" s="37">
        <v>1</v>
      </c>
      <c r="D334" s="74" t="s">
        <v>130</v>
      </c>
      <c r="E334" s="37">
        <v>0</v>
      </c>
      <c r="F334" s="74" t="b">
        <v>0</v>
      </c>
      <c r="G334" s="74" t="b">
        <v>0</v>
      </c>
      <c r="H334" s="74" t="b">
        <v>0</v>
      </c>
      <c r="I334" s="74" t="b">
        <v>0</v>
      </c>
      <c r="J334" s="92">
        <f>(('PLANTILLA V6'!Tot_alumnos*F334)+('PLANTILLA V6'!X_parejas*G334)+('PLANTILLA V6'!x_equipo_4* H334)+('PLANTILLA V6'!Grupal*I334))*E334</f>
        <v>0</v>
      </c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5.75" hidden="1" customHeight="1" x14ac:dyDescent="0.45">
      <c r="A335" s="74"/>
      <c r="B335" s="74"/>
      <c r="C335" s="37">
        <v>1</v>
      </c>
      <c r="D335" s="74" t="s">
        <v>130</v>
      </c>
      <c r="E335" s="37">
        <v>0</v>
      </c>
      <c r="F335" s="74" t="b">
        <v>0</v>
      </c>
      <c r="G335" s="74" t="b">
        <v>0</v>
      </c>
      <c r="H335" s="74" t="b">
        <v>0</v>
      </c>
      <c r="I335" s="74" t="b">
        <v>0</v>
      </c>
      <c r="J335" s="92">
        <f>(('PLANTILLA V6'!Tot_alumnos*F335)+('PLANTILLA V6'!X_parejas*G335)+('PLANTILLA V6'!x_equipo_4* H335)+('PLANTILLA V6'!Grupal*I335))*E335</f>
        <v>0</v>
      </c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5.75" hidden="1" customHeight="1" x14ac:dyDescent="0.45">
      <c r="A336" s="74"/>
      <c r="B336" s="74"/>
      <c r="C336" s="37">
        <v>1</v>
      </c>
      <c r="D336" s="74" t="s">
        <v>130</v>
      </c>
      <c r="E336" s="37">
        <v>0</v>
      </c>
      <c r="F336" s="74" t="b">
        <v>0</v>
      </c>
      <c r="G336" s="74" t="b">
        <v>0</v>
      </c>
      <c r="H336" s="74" t="b">
        <v>0</v>
      </c>
      <c r="I336" s="74" t="b">
        <v>0</v>
      </c>
      <c r="J336" s="92">
        <f>(('PLANTILLA V6'!Tot_alumnos*F336)+('PLANTILLA V6'!X_parejas*G336)+('PLANTILLA V6'!x_equipo_4* H336)+('PLANTILLA V6'!Grupal*I336))*E336</f>
        <v>0</v>
      </c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5.75" hidden="1" customHeight="1" x14ac:dyDescent="0.45">
      <c r="A337" s="74"/>
      <c r="B337" s="74"/>
      <c r="C337" s="37">
        <v>1</v>
      </c>
      <c r="D337" s="74" t="s">
        <v>130</v>
      </c>
      <c r="E337" s="37">
        <v>0</v>
      </c>
      <c r="F337" s="74" t="b">
        <v>0</v>
      </c>
      <c r="G337" s="74" t="b">
        <v>0</v>
      </c>
      <c r="H337" s="74" t="b">
        <v>0</v>
      </c>
      <c r="I337" s="74" t="b">
        <v>0</v>
      </c>
      <c r="J337" s="92">
        <f>(('PLANTILLA V6'!Tot_alumnos*F337)+('PLANTILLA V6'!X_parejas*G337)+('PLANTILLA V6'!x_equipo_4* H337)+('PLANTILLA V6'!Grupal*I337))*E337</f>
        <v>0</v>
      </c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5.75" hidden="1" customHeight="1" x14ac:dyDescent="0.45">
      <c r="A338" s="74"/>
      <c r="B338" s="74"/>
      <c r="C338" s="37">
        <v>1</v>
      </c>
      <c r="D338" s="74" t="s">
        <v>130</v>
      </c>
      <c r="E338" s="37">
        <v>0</v>
      </c>
      <c r="F338" s="74" t="b">
        <v>0</v>
      </c>
      <c r="G338" s="74" t="b">
        <v>0</v>
      </c>
      <c r="H338" s="74" t="b">
        <v>0</v>
      </c>
      <c r="I338" s="74" t="b">
        <v>0</v>
      </c>
      <c r="J338" s="92">
        <f>(('PLANTILLA V6'!Tot_alumnos*F338)+('PLANTILLA V6'!X_parejas*G338)+('PLANTILLA V6'!x_equipo_4* H338)+('PLANTILLA V6'!Grupal*I338))*E338</f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5.75" hidden="1" customHeight="1" x14ac:dyDescent="0.45">
      <c r="A339" s="74"/>
      <c r="B339" s="74"/>
      <c r="C339" s="74"/>
      <c r="D339" s="74"/>
      <c r="E339" s="37">
        <v>0</v>
      </c>
      <c r="F339" s="74"/>
      <c r="G339" s="74"/>
      <c r="H339" s="74"/>
      <c r="I339" s="74"/>
      <c r="J339" s="92">
        <f>(('PLANTILLA V6'!Tot_alumnos*F339)+('PLANTILLA V6'!X_parejas*G339)+('PLANTILLA V6'!x_equipo_4* H339)+('PLANTILLA V6'!Grupal*I339))*E339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5.75" hidden="1" customHeight="1" x14ac:dyDescent="0.45">
      <c r="A340" s="74"/>
      <c r="B340" s="74"/>
      <c r="C340" s="74"/>
      <c r="D340" s="74"/>
      <c r="E340" s="37">
        <v>0</v>
      </c>
      <c r="F340" s="74"/>
      <c r="G340" s="74"/>
      <c r="H340" s="74"/>
      <c r="I340" s="74"/>
      <c r="J340" s="92">
        <f>(('PLANTILLA V6'!Tot_alumnos*F340)+('PLANTILLA V6'!X_parejas*G340)+('PLANTILLA V6'!x_equipo_4* H340)+('PLANTILLA V6'!Grupal*I340))*E340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5.75" hidden="1" customHeight="1" x14ac:dyDescent="0.45">
      <c r="A341" s="74"/>
      <c r="B341" s="74"/>
      <c r="C341" s="74"/>
      <c r="D341" s="74"/>
      <c r="E341" s="37">
        <v>0</v>
      </c>
      <c r="F341" s="74"/>
      <c r="G341" s="74"/>
      <c r="H341" s="74"/>
      <c r="I341" s="74"/>
      <c r="J341" s="92">
        <f>(('PLANTILLA V6'!Tot_alumnos*F341)+('PLANTILLA V6'!X_parejas*G341)+('PLANTILLA V6'!x_equipo_4* H341)+('PLANTILLA V6'!Grupal*I341))*E341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5.75" hidden="1" customHeight="1" x14ac:dyDescent="0.45">
      <c r="A342" s="74"/>
      <c r="B342" s="74"/>
      <c r="C342" s="74"/>
      <c r="D342" s="74"/>
      <c r="E342" s="37">
        <v>0</v>
      </c>
      <c r="F342" s="74"/>
      <c r="G342" s="74"/>
      <c r="H342" s="74"/>
      <c r="I342" s="74"/>
      <c r="J342" s="92">
        <f>(('PLANTILLA V6'!Tot_alumnos*F342)+('PLANTILLA V6'!X_parejas*G342)+('PLANTILLA V6'!x_equipo_4* H342)+('PLANTILLA V6'!Grupal*I342))*E342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5.75" hidden="1" customHeight="1" x14ac:dyDescent="0.45">
      <c r="A343" s="74"/>
      <c r="B343" s="74"/>
      <c r="C343" s="74"/>
      <c r="D343" s="74"/>
      <c r="E343" s="37">
        <v>0</v>
      </c>
      <c r="F343" s="74"/>
      <c r="G343" s="74"/>
      <c r="H343" s="74"/>
      <c r="I343" s="74"/>
      <c r="J343" s="92">
        <f>(('PLANTILLA V6'!Tot_alumnos*F343)+('PLANTILLA V6'!X_parejas*G343)+('PLANTILLA V6'!x_equipo_4* H343)+('PLANTILLA V6'!Grupal*I343))*E343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5.75" hidden="1" customHeight="1" x14ac:dyDescent="0.45">
      <c r="A344" s="74"/>
      <c r="B344" s="74"/>
      <c r="C344" s="74"/>
      <c r="D344" s="74"/>
      <c r="E344" s="37"/>
      <c r="F344" s="74"/>
      <c r="G344" s="74"/>
      <c r="H344" s="74"/>
      <c r="I344" s="74"/>
      <c r="J344" s="92">
        <f>(('PLANTILLA V6'!Tot_alumnos*F344)+('PLANTILLA V6'!X_parejas*G344)+('PLANTILLA V6'!x_equipo_4* H344)+('PLANTILLA V6'!Grupal*I344))*E344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5.75" hidden="1" customHeight="1" x14ac:dyDescent="0.45">
      <c r="A345" s="74"/>
      <c r="B345" s="74"/>
      <c r="C345" s="74"/>
      <c r="D345" s="74"/>
      <c r="E345" s="37"/>
      <c r="F345" s="74"/>
      <c r="G345" s="74"/>
      <c r="H345" s="74"/>
      <c r="I345" s="74"/>
      <c r="J345" s="92">
        <f>(('PLANTILLA V6'!Tot_alumnos*F345)+('PLANTILLA V6'!X_parejas*G345)+('PLANTILLA V6'!x_equipo_4* H345)+('PLANTILLA V6'!Grupal*I345))*E345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5.75" customHeight="1" x14ac:dyDescent="0.45">
      <c r="A346" s="74"/>
      <c r="B346" s="74"/>
      <c r="C346" s="74"/>
      <c r="D346" s="74"/>
      <c r="E346" s="37"/>
      <c r="F346" s="74"/>
      <c r="G346" s="74"/>
      <c r="H346" s="74"/>
      <c r="I346" s="74"/>
      <c r="J346" s="92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5.75" customHeight="1" x14ac:dyDescent="0.45">
      <c r="A347" s="74"/>
      <c r="B347" s="74"/>
      <c r="C347" s="74"/>
      <c r="D347" s="74"/>
      <c r="E347" s="37"/>
      <c r="F347" s="74"/>
      <c r="G347" s="74"/>
      <c r="H347" s="74"/>
      <c r="I347" s="74"/>
      <c r="J347" s="92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5.75" customHeight="1" x14ac:dyDescent="0.45">
      <c r="A348" s="74"/>
      <c r="B348" s="74"/>
      <c r="C348" s="74"/>
      <c r="D348" s="74"/>
      <c r="E348" s="37"/>
      <c r="F348" s="74"/>
      <c r="G348" s="74"/>
      <c r="H348" s="74"/>
      <c r="I348" s="74"/>
      <c r="J348" s="92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5.75" customHeight="1" x14ac:dyDescent="0.45">
      <c r="A349" s="74"/>
      <c r="B349" s="74"/>
      <c r="C349" s="74"/>
      <c r="D349" s="74"/>
      <c r="E349" s="37"/>
      <c r="F349" s="74"/>
      <c r="G349" s="74"/>
      <c r="H349" s="74"/>
      <c r="I349" s="74"/>
      <c r="J349" s="92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5.75" customHeight="1" x14ac:dyDescent="0.45">
      <c r="A350" s="74"/>
      <c r="B350" s="74"/>
      <c r="C350" s="74"/>
      <c r="D350" s="74"/>
      <c r="E350" s="37"/>
      <c r="F350" s="74"/>
      <c r="G350" s="74"/>
      <c r="H350" s="74"/>
      <c r="I350" s="74"/>
      <c r="J350" s="92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5.75" customHeight="1" x14ac:dyDescent="0.45">
      <c r="A351" s="74"/>
      <c r="B351" s="74"/>
      <c r="C351" s="74"/>
      <c r="D351" s="74"/>
      <c r="E351" s="37"/>
      <c r="F351" s="74"/>
      <c r="G351" s="74"/>
      <c r="H351" s="74"/>
      <c r="I351" s="74"/>
      <c r="J351" s="92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5.75" customHeight="1" x14ac:dyDescent="0.45">
      <c r="A352" s="74"/>
      <c r="B352" s="74"/>
      <c r="C352" s="74"/>
      <c r="D352" s="74"/>
      <c r="E352" s="37"/>
      <c r="F352" s="74"/>
      <c r="G352" s="74"/>
      <c r="H352" s="74"/>
      <c r="I352" s="74"/>
      <c r="J352" s="92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5.75" customHeight="1" x14ac:dyDescent="0.45">
      <c r="A353" s="74"/>
      <c r="B353" s="74"/>
      <c r="C353" s="74"/>
      <c r="D353" s="74"/>
      <c r="E353" s="37"/>
      <c r="F353" s="74"/>
      <c r="G353" s="74"/>
      <c r="H353" s="74"/>
      <c r="I353" s="74"/>
      <c r="J353" s="92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5.75" customHeight="1" x14ac:dyDescent="0.45">
      <c r="A354" s="74"/>
      <c r="B354" s="74"/>
      <c r="C354" s="74"/>
      <c r="D354" s="74"/>
      <c r="E354" s="37"/>
      <c r="F354" s="74"/>
      <c r="G354" s="74"/>
      <c r="H354" s="74"/>
      <c r="I354" s="74"/>
      <c r="J354" s="92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5.75" customHeight="1" x14ac:dyDescent="0.45">
      <c r="A355" s="74"/>
      <c r="B355" s="74"/>
      <c r="C355" s="74"/>
      <c r="D355" s="74"/>
      <c r="E355" s="37"/>
      <c r="F355" s="74"/>
      <c r="G355" s="74"/>
      <c r="H355" s="74"/>
      <c r="I355" s="74"/>
      <c r="J355" s="92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5.75" customHeight="1" x14ac:dyDescent="0.45">
      <c r="A356" s="74"/>
      <c r="B356" s="74"/>
      <c r="C356" s="74"/>
      <c r="D356" s="74"/>
      <c r="E356" s="37"/>
      <c r="F356" s="74"/>
      <c r="G356" s="74"/>
      <c r="H356" s="74"/>
      <c r="I356" s="74"/>
      <c r="J356" s="92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5.75" customHeight="1" x14ac:dyDescent="0.45">
      <c r="A357" s="74"/>
      <c r="B357" s="74"/>
      <c r="C357" s="74"/>
      <c r="D357" s="74"/>
      <c r="E357" s="37"/>
      <c r="F357" s="74"/>
      <c r="G357" s="74"/>
      <c r="H357" s="74"/>
      <c r="I357" s="74"/>
      <c r="J357" s="92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5.75" customHeight="1" x14ac:dyDescent="0.45">
      <c r="A358" s="74"/>
      <c r="B358" s="74"/>
      <c r="C358" s="74"/>
      <c r="D358" s="74"/>
      <c r="E358" s="37"/>
      <c r="F358" s="74"/>
      <c r="G358" s="74"/>
      <c r="H358" s="74"/>
      <c r="I358" s="74"/>
      <c r="J358" s="92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5.75" customHeight="1" x14ac:dyDescent="0.45">
      <c r="A359" s="74"/>
      <c r="B359" s="74"/>
      <c r="C359" s="74"/>
      <c r="D359" s="74"/>
      <c r="E359" s="37"/>
      <c r="F359" s="74"/>
      <c r="G359" s="74"/>
      <c r="H359" s="74"/>
      <c r="I359" s="74"/>
      <c r="J359" s="92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5.75" customHeight="1" x14ac:dyDescent="0.45">
      <c r="A360" s="74"/>
      <c r="B360" s="74"/>
      <c r="C360" s="74"/>
      <c r="D360" s="74"/>
      <c r="E360" s="37"/>
      <c r="F360" s="74"/>
      <c r="G360" s="74"/>
      <c r="H360" s="74"/>
      <c r="I360" s="74"/>
      <c r="J360" s="92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5.75" customHeight="1" x14ac:dyDescent="0.45">
      <c r="A361" s="74"/>
      <c r="B361" s="74"/>
      <c r="C361" s="74"/>
      <c r="D361" s="74"/>
      <c r="E361" s="37"/>
      <c r="F361" s="74"/>
      <c r="G361" s="74"/>
      <c r="H361" s="74"/>
      <c r="I361" s="74"/>
      <c r="J361" s="92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5.75" customHeight="1" x14ac:dyDescent="0.45">
      <c r="A362" s="74"/>
      <c r="B362" s="74"/>
      <c r="C362" s="74"/>
      <c r="D362" s="74"/>
      <c r="E362" s="37"/>
      <c r="F362" s="74"/>
      <c r="G362" s="74"/>
      <c r="H362" s="74"/>
      <c r="I362" s="74"/>
      <c r="J362" s="92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5.75" customHeight="1" x14ac:dyDescent="0.45">
      <c r="A363" s="74"/>
      <c r="B363" s="74"/>
      <c r="C363" s="74"/>
      <c r="D363" s="74"/>
      <c r="E363" s="37"/>
      <c r="F363" s="74"/>
      <c r="G363" s="74"/>
      <c r="H363" s="74"/>
      <c r="I363" s="74"/>
      <c r="J363" s="92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5.75" customHeight="1" x14ac:dyDescent="0.45">
      <c r="A364" s="74"/>
      <c r="B364" s="74"/>
      <c r="C364" s="74"/>
      <c r="D364" s="74"/>
      <c r="E364" s="37"/>
      <c r="F364" s="74"/>
      <c r="G364" s="74"/>
      <c r="H364" s="74"/>
      <c r="I364" s="74"/>
      <c r="J364" s="92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5.75" customHeight="1" x14ac:dyDescent="0.45">
      <c r="A365" s="74"/>
      <c r="B365" s="74"/>
      <c r="C365" s="74"/>
      <c r="D365" s="74"/>
      <c r="E365" s="37"/>
      <c r="F365" s="74"/>
      <c r="G365" s="74"/>
      <c r="H365" s="74"/>
      <c r="I365" s="74"/>
      <c r="J365" s="92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5.75" customHeight="1" x14ac:dyDescent="0.45">
      <c r="A366" s="74"/>
      <c r="B366" s="74"/>
      <c r="C366" s="74"/>
      <c r="D366" s="74"/>
      <c r="E366" s="37"/>
      <c r="F366" s="74"/>
      <c r="G366" s="74"/>
      <c r="H366" s="74"/>
      <c r="I366" s="74"/>
      <c r="J366" s="92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5.75" customHeight="1" x14ac:dyDescent="0.45">
      <c r="A367" s="74"/>
      <c r="B367" s="74"/>
      <c r="C367" s="74"/>
      <c r="D367" s="74"/>
      <c r="E367" s="37"/>
      <c r="F367" s="74"/>
      <c r="G367" s="74"/>
      <c r="H367" s="74"/>
      <c r="I367" s="74"/>
      <c r="J367" s="92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 x14ac:dyDescent="0.45">
      <c r="A368" s="74"/>
      <c r="B368" s="74"/>
      <c r="C368" s="74"/>
      <c r="D368" s="74"/>
      <c r="E368" s="37"/>
      <c r="F368" s="74"/>
      <c r="G368" s="74"/>
      <c r="H368" s="74"/>
      <c r="I368" s="74"/>
      <c r="J368" s="92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 x14ac:dyDescent="0.45">
      <c r="A369" s="74"/>
      <c r="B369" s="74"/>
      <c r="C369" s="74"/>
      <c r="D369" s="74"/>
      <c r="E369" s="37"/>
      <c r="F369" s="74"/>
      <c r="G369" s="74"/>
      <c r="H369" s="74"/>
      <c r="I369" s="74"/>
      <c r="J369" s="92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 x14ac:dyDescent="0.45">
      <c r="A370" s="74"/>
      <c r="B370" s="74"/>
      <c r="C370" s="74"/>
      <c r="D370" s="74"/>
      <c r="E370" s="37"/>
      <c r="F370" s="74"/>
      <c r="G370" s="74"/>
      <c r="H370" s="74"/>
      <c r="I370" s="74"/>
      <c r="J370" s="92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 x14ac:dyDescent="0.45">
      <c r="A371" s="74"/>
      <c r="B371" s="74"/>
      <c r="C371" s="74"/>
      <c r="D371" s="74"/>
      <c r="E371" s="37"/>
      <c r="F371" s="74"/>
      <c r="G371" s="74"/>
      <c r="H371" s="74"/>
      <c r="I371" s="74"/>
      <c r="J371" s="104">
        <f>(('PLANTILLA V6'!Tot_alumnos*F371)+('PLANTILLA V6'!X_parejas*G371)+('PLANTILLA V6'!x_equipo_4* H371)+('PLANTILLA V6'!Grupal*I371))*E371</f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 x14ac:dyDescent="0.45">
      <c r="A372" s="74"/>
      <c r="B372" s="74"/>
      <c r="C372" s="74"/>
      <c r="D372" s="74"/>
      <c r="E372" s="37"/>
      <c r="F372" s="74"/>
      <c r="G372" s="74"/>
      <c r="H372" s="74"/>
      <c r="I372" s="74"/>
      <c r="J372" s="104">
        <f>(('PLANTILLA V6'!Tot_alumnos*F372)+('PLANTILLA V6'!X_parejas*G372)+('PLANTILLA V6'!x_equipo_4* H372)+('PLANTILLA V6'!Grupal*I372))*E372</f>
        <v>0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 x14ac:dyDescent="0.45">
      <c r="A373" s="74"/>
      <c r="B373" s="74"/>
      <c r="C373" s="74"/>
      <c r="D373" s="74"/>
      <c r="E373" s="37"/>
      <c r="F373" s="74"/>
      <c r="G373" s="74"/>
      <c r="H373" s="74"/>
      <c r="I373" s="74"/>
      <c r="J373" s="104">
        <f>(('PLANTILLA V6'!Tot_alumnos*F373)+('PLANTILLA V6'!X_parejas*G373)+('PLANTILLA V6'!x_equipo_4* H373)+('PLANTILLA V6'!Grupal*I373))*E373</f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 x14ac:dyDescent="0.45">
      <c r="A374" s="74"/>
      <c r="B374" s="74"/>
      <c r="C374" s="74"/>
      <c r="D374" s="74"/>
      <c r="E374" s="37"/>
      <c r="F374" s="74"/>
      <c r="G374" s="74"/>
      <c r="H374" s="74"/>
      <c r="I374" s="74"/>
      <c r="J374" s="104">
        <f>(('PLANTILLA V6'!Tot_alumnos*F374)+('PLANTILLA V6'!X_parejas*G374)+('PLANTILLA V6'!x_equipo_4* H374)+('PLANTILLA V6'!Grupal*I374))*E374</f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 x14ac:dyDescent="0.45">
      <c r="A375" s="74"/>
      <c r="B375" s="74"/>
      <c r="C375" s="74"/>
      <c r="D375" s="74"/>
      <c r="E375" s="37"/>
      <c r="F375" s="74"/>
      <c r="G375" s="74"/>
      <c r="H375" s="74"/>
      <c r="I375" s="74"/>
      <c r="J375" s="104">
        <f>(('PLANTILLA V6'!Tot_alumnos*F375)+('PLANTILLA V6'!X_parejas*G375)+('PLANTILLA V6'!x_equipo_4* H375)+('PLANTILLA V6'!Grupal*I375))*E375</f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 x14ac:dyDescent="0.45">
      <c r="A376" s="74"/>
      <c r="B376" s="74"/>
      <c r="C376" s="74"/>
      <c r="D376" s="74"/>
      <c r="E376" s="37"/>
      <c r="F376" s="74"/>
      <c r="G376" s="74"/>
      <c r="H376" s="74"/>
      <c r="I376" s="74"/>
      <c r="J376" s="104">
        <f>(('PLANTILLA V6'!Tot_alumnos*F376)+('PLANTILLA V6'!X_parejas*G376)+('PLANTILLA V6'!x_equipo_4* H376)+('PLANTILLA V6'!Grupal*I376))*E376</f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 x14ac:dyDescent="0.45">
      <c r="A377" s="74"/>
      <c r="B377" s="74"/>
      <c r="C377" s="74"/>
      <c r="D377" s="74"/>
      <c r="E377" s="37"/>
      <c r="F377" s="74"/>
      <c r="G377" s="74"/>
      <c r="H377" s="74"/>
      <c r="I377" s="74"/>
      <c r="J377" s="104">
        <f>(('PLANTILLA V6'!Tot_alumnos*F377)+('PLANTILLA V6'!X_parejas*G377)+('PLANTILLA V6'!x_equipo_4* H377)+('PLANTILLA V6'!Grupal*I377))*E377</f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 x14ac:dyDescent="0.45">
      <c r="A378" s="74"/>
      <c r="B378" s="74"/>
      <c r="C378" s="74"/>
      <c r="D378" s="74"/>
      <c r="E378" s="37"/>
      <c r="F378" s="74"/>
      <c r="G378" s="74"/>
      <c r="H378" s="74"/>
      <c r="I378" s="74"/>
      <c r="J378" s="104">
        <f>(('PLANTILLA V6'!Tot_alumnos*F378)+('PLANTILLA V6'!X_parejas*G378)+('PLANTILLA V6'!x_equipo_4* H378)+('PLANTILLA V6'!Grupal*I378))*E378</f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 x14ac:dyDescent="0.45">
      <c r="A379" s="74"/>
      <c r="B379" s="74"/>
      <c r="C379" s="74"/>
      <c r="D379" s="74"/>
      <c r="E379" s="37"/>
      <c r="F379" s="74"/>
      <c r="G379" s="74"/>
      <c r="H379" s="74"/>
      <c r="I379" s="74"/>
      <c r="J379" s="104">
        <f>(('PLANTILLA V6'!Tot_alumnos*F379)+('PLANTILLA V6'!X_parejas*G379)+('PLANTILLA V6'!x_equipo_4* H379)+('PLANTILLA V6'!Grupal*I379))*E379</f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 x14ac:dyDescent="0.45">
      <c r="A380" s="74"/>
      <c r="B380" s="74"/>
      <c r="C380" s="74"/>
      <c r="D380" s="74"/>
      <c r="E380" s="37"/>
      <c r="F380" s="74"/>
      <c r="G380" s="74"/>
      <c r="H380" s="74"/>
      <c r="I380" s="74"/>
      <c r="J380" s="104">
        <f>(('PLANTILLA V6'!Tot_alumnos*F380)+('PLANTILLA V6'!X_parejas*G380)+('PLANTILLA V6'!x_equipo_4* H380)+('PLANTILLA V6'!Grupal*I380))*E380</f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 x14ac:dyDescent="0.45">
      <c r="A381" s="74"/>
      <c r="B381" s="74"/>
      <c r="C381" s="74"/>
      <c r="D381" s="74"/>
      <c r="E381" s="37"/>
      <c r="F381" s="74"/>
      <c r="G381" s="74"/>
      <c r="H381" s="74"/>
      <c r="I381" s="74"/>
      <c r="J381" s="104">
        <f>(('PLANTILLA V6'!Tot_alumnos*F381)+('PLANTILLA V6'!X_parejas*G381)+('PLANTILLA V6'!x_equipo_4* H381)+('PLANTILLA V6'!Grupal*I381))*E381</f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 x14ac:dyDescent="0.45">
      <c r="A382" s="74"/>
      <c r="B382" s="74"/>
      <c r="C382" s="74"/>
      <c r="D382" s="74"/>
      <c r="E382" s="37"/>
      <c r="F382" s="74"/>
      <c r="G382" s="74"/>
      <c r="H382" s="74"/>
      <c r="I382" s="74"/>
      <c r="J382" s="104">
        <f>(('PLANTILLA V6'!Tot_alumnos*F382)+('PLANTILLA V6'!X_parejas*G382)+('PLANTILLA V6'!x_equipo_4* H382)+('PLANTILLA V6'!Grupal*I382))*E382</f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 x14ac:dyDescent="0.45">
      <c r="A383" s="74"/>
      <c r="B383" s="74"/>
      <c r="C383" s="74"/>
      <c r="D383" s="74"/>
      <c r="E383" s="37"/>
      <c r="F383" s="74"/>
      <c r="G383" s="74"/>
      <c r="H383" s="74"/>
      <c r="I383" s="74"/>
      <c r="J383" s="104">
        <f>(('PLANTILLA V6'!Tot_alumnos*F383)+('PLANTILLA V6'!X_parejas*G383)+('PLANTILLA V6'!x_equipo_4* H383)+('PLANTILLA V6'!Grupal*I383))*E383</f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 x14ac:dyDescent="0.45">
      <c r="A384" s="74"/>
      <c r="B384" s="74"/>
      <c r="C384" s="74"/>
      <c r="D384" s="74"/>
      <c r="E384" s="37"/>
      <c r="F384" s="74"/>
      <c r="G384" s="74"/>
      <c r="H384" s="74"/>
      <c r="I384" s="74"/>
      <c r="J384" s="104">
        <f>(('PLANTILLA V6'!Tot_alumnos*F384)+('PLANTILLA V6'!X_parejas*G384)+('PLANTILLA V6'!x_equipo_4* H384)+('PLANTILLA V6'!Grupal*I384))*E384</f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 x14ac:dyDescent="0.45">
      <c r="A385" s="74"/>
      <c r="B385" s="74"/>
      <c r="C385" s="74"/>
      <c r="D385" s="74"/>
      <c r="E385" s="37"/>
      <c r="F385" s="74"/>
      <c r="G385" s="74"/>
      <c r="H385" s="74"/>
      <c r="I385" s="74"/>
      <c r="J385" s="104">
        <f>(('PLANTILLA V6'!Tot_alumnos*F385)+('PLANTILLA V6'!X_parejas*G385)+('PLANTILLA V6'!x_equipo_4* H385)+('PLANTILLA V6'!Grupal*I385))*E385</f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 x14ac:dyDescent="0.45">
      <c r="A386" s="74"/>
      <c r="B386" s="74"/>
      <c r="C386" s="74"/>
      <c r="D386" s="74"/>
      <c r="E386" s="37"/>
      <c r="F386" s="74"/>
      <c r="G386" s="74"/>
      <c r="H386" s="74"/>
      <c r="I386" s="74"/>
      <c r="J386" s="104">
        <f>(('PLANTILLA V6'!Tot_alumnos*F386)+('PLANTILLA V6'!X_parejas*G386)+('PLANTILLA V6'!x_equipo_4* H386)+('PLANTILLA V6'!Grupal*I386))*E386</f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 x14ac:dyDescent="0.45">
      <c r="A387" s="74"/>
      <c r="B387" s="74"/>
      <c r="C387" s="74"/>
      <c r="D387" s="74"/>
      <c r="E387" s="37"/>
      <c r="F387" s="74"/>
      <c r="G387" s="74"/>
      <c r="H387" s="74"/>
      <c r="I387" s="74"/>
      <c r="J387" s="104">
        <f>(('PLANTILLA V6'!Tot_alumnos*F387)+('PLANTILLA V6'!X_parejas*G387)+('PLANTILLA V6'!x_equipo_4* H387)+('PLANTILLA V6'!Grupal*I387))*E387</f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 x14ac:dyDescent="0.45">
      <c r="A388" s="74"/>
      <c r="B388" s="74"/>
      <c r="C388" s="74"/>
      <c r="D388" s="74"/>
      <c r="E388" s="37"/>
      <c r="F388" s="74"/>
      <c r="G388" s="74"/>
      <c r="H388" s="74"/>
      <c r="I388" s="74"/>
      <c r="J388" s="104">
        <f>(('PLANTILLA V6'!Tot_alumnos*F388)+('PLANTILLA V6'!X_parejas*G388)+('PLANTILLA V6'!x_equipo_4* H388)+('PLANTILLA V6'!Grupal*I388))*E388</f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 x14ac:dyDescent="0.45">
      <c r="A389" s="74"/>
      <c r="B389" s="74"/>
      <c r="C389" s="74"/>
      <c r="D389" s="74"/>
      <c r="E389" s="37"/>
      <c r="F389" s="74"/>
      <c r="G389" s="74"/>
      <c r="H389" s="74"/>
      <c r="I389" s="74"/>
      <c r="J389" s="104">
        <f>(('PLANTILLA V6'!Tot_alumnos*F389)+('PLANTILLA V6'!X_parejas*G389)+('PLANTILLA V6'!x_equipo_4* H389)+('PLANTILLA V6'!Grupal*I389))*E389</f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 x14ac:dyDescent="0.45">
      <c r="A390" s="74"/>
      <c r="B390" s="74"/>
      <c r="C390" s="74"/>
      <c r="D390" s="74"/>
      <c r="E390" s="37"/>
      <c r="F390" s="74"/>
      <c r="G390" s="74"/>
      <c r="H390" s="74"/>
      <c r="I390" s="74"/>
      <c r="J390" s="104">
        <f>(('PLANTILLA V6'!Tot_alumnos*F390)+('PLANTILLA V6'!X_parejas*G390)+('PLANTILLA V6'!x_equipo_4* H390)+('PLANTILLA V6'!Grupal*I390))*E390</f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 x14ac:dyDescent="0.45">
      <c r="A391" s="74"/>
      <c r="B391" s="74"/>
      <c r="C391" s="74"/>
      <c r="D391" s="74"/>
      <c r="E391" s="37"/>
      <c r="F391" s="74"/>
      <c r="G391" s="74"/>
      <c r="H391" s="74"/>
      <c r="I391" s="74"/>
      <c r="J391" s="104">
        <f>(('PLANTILLA V6'!Tot_alumnos*F391)+('PLANTILLA V6'!X_parejas*G391)+('PLANTILLA V6'!x_equipo_4* H391)+('PLANTILLA V6'!Grupal*I391))*E391</f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 x14ac:dyDescent="0.45">
      <c r="A392" s="74"/>
      <c r="B392" s="74"/>
      <c r="C392" s="74"/>
      <c r="D392" s="74"/>
      <c r="E392" s="37"/>
      <c r="F392" s="74"/>
      <c r="G392" s="74"/>
      <c r="H392" s="74"/>
      <c r="I392" s="74"/>
      <c r="J392" s="104">
        <f>(('PLANTILLA V6'!Tot_alumnos*F392)+('PLANTILLA V6'!X_parejas*G392)+('PLANTILLA V6'!x_equipo_4* H392)+('PLANTILLA V6'!Grupal*I392))*E392</f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 x14ac:dyDescent="0.45">
      <c r="A393" s="74"/>
      <c r="B393" s="74"/>
      <c r="C393" s="74"/>
      <c r="D393" s="74"/>
      <c r="E393" s="37"/>
      <c r="F393" s="74"/>
      <c r="G393" s="74"/>
      <c r="H393" s="74"/>
      <c r="I393" s="74"/>
      <c r="J393" s="104">
        <f>(('PLANTILLA V6'!Tot_alumnos*F393)+('PLANTILLA V6'!X_parejas*G393)+('PLANTILLA V6'!x_equipo_4* H393)+('PLANTILLA V6'!Grupal*I393))*E393</f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 x14ac:dyDescent="0.45">
      <c r="A394" s="74"/>
      <c r="B394" s="74"/>
      <c r="C394" s="74"/>
      <c r="D394" s="74"/>
      <c r="E394" s="37"/>
      <c r="F394" s="74"/>
      <c r="G394" s="74"/>
      <c r="H394" s="74"/>
      <c r="I394" s="74"/>
      <c r="J394" s="104">
        <f>(('PLANTILLA V6'!Tot_alumnos*F394)+('PLANTILLA V6'!X_parejas*G394)+('PLANTILLA V6'!x_equipo_4* H394)+('PLANTILLA V6'!Grupal*I394))*E394</f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 x14ac:dyDescent="0.45">
      <c r="A395" s="74"/>
      <c r="B395" s="74"/>
      <c r="C395" s="74"/>
      <c r="D395" s="74"/>
      <c r="E395" s="37"/>
      <c r="F395" s="74"/>
      <c r="G395" s="74"/>
      <c r="H395" s="74"/>
      <c r="I395" s="74"/>
      <c r="J395" s="104">
        <f>(('PLANTILLA V6'!Tot_alumnos*F395)+('PLANTILLA V6'!X_parejas*G395)+('PLANTILLA V6'!x_equipo_4* H395)+('PLANTILLA V6'!Grupal*I395))*E395</f>
        <v>0</v>
      </c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 x14ac:dyDescent="0.45">
      <c r="A396" s="74"/>
      <c r="B396" s="74"/>
      <c r="C396" s="74"/>
      <c r="D396" s="74"/>
      <c r="E396" s="37"/>
      <c r="F396" s="74"/>
      <c r="G396" s="74"/>
      <c r="H396" s="74"/>
      <c r="I396" s="74"/>
      <c r="J396" s="104">
        <f>(('PLANTILLA V6'!Tot_alumnos*F396)+('PLANTILLA V6'!X_parejas*G396)+('PLANTILLA V6'!x_equipo_4* H396)+('PLANTILLA V6'!Grupal*I396))*E396</f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 x14ac:dyDescent="0.45">
      <c r="A397" s="74"/>
      <c r="B397" s="74"/>
      <c r="C397" s="74"/>
      <c r="D397" s="74"/>
      <c r="E397" s="37"/>
      <c r="F397" s="74"/>
      <c r="G397" s="74"/>
      <c r="H397" s="74"/>
      <c r="I397" s="74"/>
      <c r="J397" s="104">
        <f>(('PLANTILLA V6'!Tot_alumnos*F397)+('PLANTILLA V6'!X_parejas*G397)+('PLANTILLA V6'!x_equipo_4* H397)+('PLANTILLA V6'!Grupal*I397))*E397</f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 x14ac:dyDescent="0.45">
      <c r="A398" s="74"/>
      <c r="B398" s="74"/>
      <c r="C398" s="74"/>
      <c r="D398" s="74"/>
      <c r="E398" s="37"/>
      <c r="F398" s="74"/>
      <c r="G398" s="74"/>
      <c r="H398" s="74"/>
      <c r="I398" s="74"/>
      <c r="J398" s="104">
        <f>(('PLANTILLA V6'!Tot_alumnos*F398)+('PLANTILLA V6'!X_parejas*G398)+('PLANTILLA V6'!x_equipo_4* H398)+('PLANTILLA V6'!Grupal*I398))*E398</f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 x14ac:dyDescent="0.45">
      <c r="A399" s="74"/>
      <c r="B399" s="74"/>
      <c r="C399" s="74"/>
      <c r="D399" s="74"/>
      <c r="E399" s="37"/>
      <c r="F399" s="74"/>
      <c r="G399" s="74"/>
      <c r="H399" s="74"/>
      <c r="I399" s="74"/>
      <c r="J399" s="104">
        <f>(('PLANTILLA V6'!Tot_alumnos*F399)+('PLANTILLA V6'!X_parejas*G399)+('PLANTILLA V6'!x_equipo_4* H399)+('PLANTILLA V6'!Grupal*I399))*E399</f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 x14ac:dyDescent="0.45">
      <c r="A400" s="74"/>
      <c r="B400" s="74"/>
      <c r="C400" s="74"/>
      <c r="D400" s="74"/>
      <c r="E400" s="37"/>
      <c r="F400" s="74"/>
      <c r="G400" s="74"/>
      <c r="H400" s="74"/>
      <c r="I400" s="74"/>
      <c r="J400" s="104">
        <f>(('PLANTILLA V6'!Tot_alumnos*F400)+('PLANTILLA V6'!X_parejas*G400)+('PLANTILLA V6'!x_equipo_4* H400)+('PLANTILLA V6'!Grupal*I400))*E400</f>
        <v>0</v>
      </c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 x14ac:dyDescent="0.45">
      <c r="A401" s="74"/>
      <c r="B401" s="74"/>
      <c r="C401" s="74"/>
      <c r="D401" s="74"/>
      <c r="E401" s="37"/>
      <c r="F401" s="74"/>
      <c r="G401" s="74"/>
      <c r="H401" s="74"/>
      <c r="I401" s="74"/>
      <c r="J401" s="104">
        <f>(('PLANTILLA V6'!Tot_alumnos*F401)+('PLANTILLA V6'!X_parejas*G401)+('PLANTILLA V6'!x_equipo_4* H401)+('PLANTILLA V6'!Grupal*I401))*E401</f>
        <v>0</v>
      </c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 x14ac:dyDescent="0.45">
      <c r="A402" s="74"/>
      <c r="B402" s="74"/>
      <c r="C402" s="74"/>
      <c r="D402" s="74"/>
      <c r="E402" s="37"/>
      <c r="F402" s="74"/>
      <c r="G402" s="74"/>
      <c r="H402" s="74"/>
      <c r="I402" s="74"/>
      <c r="J402" s="104">
        <f>(('PLANTILLA V6'!Tot_alumnos*F402)+('PLANTILLA V6'!X_parejas*G402)+('PLANTILLA V6'!x_equipo_4* H402)+('PLANTILLA V6'!Grupal*I402))*E402</f>
        <v>0</v>
      </c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 x14ac:dyDescent="0.45">
      <c r="A403" s="74"/>
      <c r="B403" s="74"/>
      <c r="C403" s="74"/>
      <c r="D403" s="74"/>
      <c r="E403" s="37"/>
      <c r="F403" s="74"/>
      <c r="G403" s="74"/>
      <c r="H403" s="74"/>
      <c r="I403" s="74"/>
      <c r="J403" s="104">
        <f>(('PLANTILLA V6'!Tot_alumnos*F403)+('PLANTILLA V6'!X_parejas*G403)+('PLANTILLA V6'!x_equipo_4* H403)+('PLANTILLA V6'!Grupal*I403))*E403</f>
        <v>0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 x14ac:dyDescent="0.45">
      <c r="A404" s="74"/>
      <c r="B404" s="74"/>
      <c r="C404" s="74"/>
      <c r="D404" s="74"/>
      <c r="E404" s="37"/>
      <c r="F404" s="74"/>
      <c r="G404" s="74"/>
      <c r="H404" s="74"/>
      <c r="I404" s="74"/>
      <c r="J404" s="104">
        <f>(('PLANTILLA V6'!Tot_alumnos*F404)+('PLANTILLA V6'!X_parejas*G404)+('PLANTILLA V6'!x_equipo_4* H404)+('PLANTILLA V6'!Grupal*I404))*E404</f>
        <v>0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 x14ac:dyDescent="0.45">
      <c r="A405" s="74"/>
      <c r="B405" s="74"/>
      <c r="C405" s="74"/>
      <c r="D405" s="74"/>
      <c r="E405" s="37"/>
      <c r="F405" s="74"/>
      <c r="G405" s="74"/>
      <c r="H405" s="74"/>
      <c r="I405" s="74"/>
      <c r="J405" s="104">
        <f>(('PLANTILLA V6'!Tot_alumnos*F405)+('PLANTILLA V6'!X_parejas*G405)+('PLANTILLA V6'!x_equipo_4* H405)+('PLANTILLA V6'!Grupal*I405))*E405</f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 x14ac:dyDescent="0.45">
      <c r="A406" s="74"/>
      <c r="B406" s="74"/>
      <c r="C406" s="74"/>
      <c r="D406" s="74"/>
      <c r="E406" s="37"/>
      <c r="F406" s="74"/>
      <c r="G406" s="74"/>
      <c r="H406" s="74"/>
      <c r="I406" s="74"/>
      <c r="J406" s="104">
        <f>(('PLANTILLA V6'!Tot_alumnos*F406)+('PLANTILLA V6'!X_parejas*G406)+('PLANTILLA V6'!x_equipo_4* H406)+('PLANTILLA V6'!Grupal*I406))*E406</f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 x14ac:dyDescent="0.45">
      <c r="A407" s="74"/>
      <c r="B407" s="74"/>
      <c r="C407" s="74"/>
      <c r="D407" s="74"/>
      <c r="E407" s="37"/>
      <c r="F407" s="74"/>
      <c r="G407" s="74"/>
      <c r="H407" s="74"/>
      <c r="I407" s="74"/>
      <c r="J407" s="104">
        <f>(('PLANTILLA V6'!Tot_alumnos*F407)+('PLANTILLA V6'!X_parejas*G407)+('PLANTILLA V6'!x_equipo_4* H407)+('PLANTILLA V6'!Grupal*I407))*E407</f>
        <v>0</v>
      </c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 x14ac:dyDescent="0.45">
      <c r="A408" s="74"/>
      <c r="B408" s="74"/>
      <c r="C408" s="74"/>
      <c r="D408" s="74"/>
      <c r="E408" s="37"/>
      <c r="F408" s="74"/>
      <c r="G408" s="74"/>
      <c r="H408" s="74"/>
      <c r="I408" s="74"/>
      <c r="J408" s="104">
        <f>(('PLANTILLA V6'!Tot_alumnos*F408)+('PLANTILLA V6'!X_parejas*G408)+('PLANTILLA V6'!x_equipo_4* H408)+('PLANTILLA V6'!Grupal*I408))*E408</f>
        <v>0</v>
      </c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 x14ac:dyDescent="0.45">
      <c r="A409" s="74"/>
      <c r="B409" s="74"/>
      <c r="C409" s="74"/>
      <c r="D409" s="74"/>
      <c r="E409" s="37"/>
      <c r="F409" s="74"/>
      <c r="G409" s="74"/>
      <c r="H409" s="74"/>
      <c r="I409" s="74"/>
      <c r="J409" s="104">
        <f>(('PLANTILLA V6'!Tot_alumnos*F409)+('PLANTILLA V6'!X_parejas*G409)+('PLANTILLA V6'!x_equipo_4* H409)+('PLANTILLA V6'!Grupal*I409))*E409</f>
        <v>0</v>
      </c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 x14ac:dyDescent="0.45">
      <c r="A410" s="74"/>
      <c r="B410" s="74"/>
      <c r="C410" s="74"/>
      <c r="D410" s="74"/>
      <c r="E410" s="37"/>
      <c r="F410" s="74"/>
      <c r="G410" s="74"/>
      <c r="H410" s="74"/>
      <c r="I410" s="74"/>
      <c r="J410" s="104">
        <f>(('PLANTILLA V6'!Tot_alumnos*F410)+('PLANTILLA V6'!X_parejas*G410)+('PLANTILLA V6'!x_equipo_4* H410)+('PLANTILLA V6'!Grupal*I410))*E410</f>
        <v>0</v>
      </c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 x14ac:dyDescent="0.45">
      <c r="A411" s="74"/>
      <c r="B411" s="74"/>
      <c r="C411" s="74"/>
      <c r="D411" s="74"/>
      <c r="E411" s="37"/>
      <c r="F411" s="74"/>
      <c r="G411" s="74"/>
      <c r="H411" s="74"/>
      <c r="I411" s="74"/>
      <c r="J411" s="104">
        <f>(('PLANTILLA V6'!Tot_alumnos*F411)+('PLANTILLA V6'!X_parejas*G411)+('PLANTILLA V6'!x_equipo_4* H411)+('PLANTILLA V6'!Grupal*I411))*E411</f>
        <v>0</v>
      </c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 x14ac:dyDescent="0.45">
      <c r="A412" s="74"/>
      <c r="B412" s="74"/>
      <c r="C412" s="74"/>
      <c r="D412" s="74"/>
      <c r="E412" s="37"/>
      <c r="F412" s="74"/>
      <c r="G412" s="74"/>
      <c r="H412" s="74"/>
      <c r="I412" s="74"/>
      <c r="J412" s="104">
        <f>(('PLANTILLA V6'!Tot_alumnos*F412)+('PLANTILLA V6'!X_parejas*G412)+('PLANTILLA V6'!x_equipo_4* H412)+('PLANTILLA V6'!Grupal*I412))*E412</f>
        <v>0</v>
      </c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 x14ac:dyDescent="0.45">
      <c r="A413" s="74"/>
      <c r="B413" s="74"/>
      <c r="C413" s="74"/>
      <c r="D413" s="74"/>
      <c r="E413" s="37"/>
      <c r="F413" s="74"/>
      <c r="G413" s="74"/>
      <c r="H413" s="74"/>
      <c r="I413" s="74"/>
      <c r="J413" s="104">
        <f>(('PLANTILLA V6'!Tot_alumnos*F413)+('PLANTILLA V6'!X_parejas*G413)+('PLANTILLA V6'!x_equipo_4* H413)+('PLANTILLA V6'!Grupal*I413))*E413</f>
        <v>0</v>
      </c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 x14ac:dyDescent="0.45">
      <c r="A414" s="74"/>
      <c r="B414" s="74"/>
      <c r="C414" s="74"/>
      <c r="D414" s="74"/>
      <c r="E414" s="37"/>
      <c r="F414" s="74"/>
      <c r="G414" s="74"/>
      <c r="H414" s="74"/>
      <c r="I414" s="74"/>
      <c r="J414" s="104">
        <f>(('PLANTILLA V6'!Tot_alumnos*F414)+('PLANTILLA V6'!X_parejas*G414)+('PLANTILLA V6'!x_equipo_4* H414)+('PLANTILLA V6'!Grupal*I414))*E414</f>
        <v>0</v>
      </c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 x14ac:dyDescent="0.45">
      <c r="A415" s="74"/>
      <c r="B415" s="74"/>
      <c r="C415" s="74"/>
      <c r="D415" s="74"/>
      <c r="E415" s="37"/>
      <c r="F415" s="74"/>
      <c r="G415" s="74"/>
      <c r="H415" s="74"/>
      <c r="I415" s="74"/>
      <c r="J415" s="104">
        <f>(('PLANTILLA V6'!Tot_alumnos*F415)+('PLANTILLA V6'!X_parejas*G415)+('PLANTILLA V6'!x_equipo_4* H415)+('PLANTILLA V6'!Grupal*I415))*E415</f>
        <v>0</v>
      </c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 x14ac:dyDescent="0.45">
      <c r="A416" s="74"/>
      <c r="B416" s="74"/>
      <c r="C416" s="74"/>
      <c r="D416" s="74"/>
      <c r="E416" s="37"/>
      <c r="F416" s="74"/>
      <c r="G416" s="74"/>
      <c r="H416" s="74"/>
      <c r="I416" s="74"/>
      <c r="J416" s="104">
        <f>(('PLANTILLA V6'!Tot_alumnos*F416)+('PLANTILLA V6'!X_parejas*G416)+('PLANTILLA V6'!x_equipo_4* H416)+('PLANTILLA V6'!Grupal*I416))*E416</f>
        <v>0</v>
      </c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 x14ac:dyDescent="0.45">
      <c r="A417" s="74"/>
      <c r="B417" s="74"/>
      <c r="C417" s="74"/>
      <c r="D417" s="74"/>
      <c r="E417" s="37"/>
      <c r="F417" s="74"/>
      <c r="G417" s="74"/>
      <c r="H417" s="74"/>
      <c r="I417" s="74"/>
      <c r="J417" s="104">
        <f>(('PLANTILLA V6'!Tot_alumnos*F417)+('PLANTILLA V6'!X_parejas*G417)+('PLANTILLA V6'!x_equipo_4* H417)+('PLANTILLA V6'!Grupal*I417))*E417</f>
        <v>0</v>
      </c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 x14ac:dyDescent="0.45">
      <c r="A418" s="74"/>
      <c r="B418" s="74"/>
      <c r="C418" s="74"/>
      <c r="D418" s="74"/>
      <c r="E418" s="37"/>
      <c r="F418" s="74"/>
      <c r="G418" s="74"/>
      <c r="H418" s="74"/>
      <c r="I418" s="74"/>
      <c r="J418" s="104">
        <f>(('PLANTILLA V6'!Tot_alumnos*F418)+('PLANTILLA V6'!X_parejas*G418)+('PLANTILLA V6'!x_equipo_4* H418)+('PLANTILLA V6'!Grupal*I418))*E418</f>
        <v>0</v>
      </c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 x14ac:dyDescent="0.45">
      <c r="A419" s="74"/>
      <c r="B419" s="74"/>
      <c r="C419" s="74"/>
      <c r="D419" s="74"/>
      <c r="E419" s="37"/>
      <c r="F419" s="74"/>
      <c r="G419" s="74"/>
      <c r="H419" s="74"/>
      <c r="I419" s="74"/>
      <c r="J419" s="104">
        <f>(('PLANTILLA V6'!Tot_alumnos*F419)+('PLANTILLA V6'!X_parejas*G419)+('PLANTILLA V6'!x_equipo_4* H419)+('PLANTILLA V6'!Grupal*I419))*E419</f>
        <v>0</v>
      </c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 x14ac:dyDescent="0.45">
      <c r="A420" s="74"/>
      <c r="B420" s="74"/>
      <c r="C420" s="74"/>
      <c r="D420" s="74"/>
      <c r="E420" s="37"/>
      <c r="F420" s="74"/>
      <c r="G420" s="74"/>
      <c r="H420" s="74"/>
      <c r="I420" s="74"/>
      <c r="J420" s="104">
        <f>(('PLANTILLA V6'!Tot_alumnos*F420)+('PLANTILLA V6'!X_parejas*G420)+('PLANTILLA V6'!x_equipo_4* H420)+('PLANTILLA V6'!Grupal*I420))*E420</f>
        <v>0</v>
      </c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 x14ac:dyDescent="0.45">
      <c r="A421" s="74"/>
      <c r="B421" s="74"/>
      <c r="C421" s="74"/>
      <c r="D421" s="74"/>
      <c r="E421" s="37"/>
      <c r="F421" s="74"/>
      <c r="G421" s="74"/>
      <c r="H421" s="74"/>
      <c r="I421" s="74"/>
      <c r="J421" s="104">
        <f>(('PLANTILLA V6'!Tot_alumnos*F421)+('PLANTILLA V6'!X_parejas*G421)+('PLANTILLA V6'!x_equipo_4* H421)+('PLANTILLA V6'!Grupal*I421))*E421</f>
        <v>0</v>
      </c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 x14ac:dyDescent="0.45">
      <c r="A422" s="74"/>
      <c r="B422" s="74"/>
      <c r="C422" s="74"/>
      <c r="D422" s="74"/>
      <c r="E422" s="37"/>
      <c r="F422" s="74"/>
      <c r="G422" s="74"/>
      <c r="H422" s="74"/>
      <c r="I422" s="74"/>
      <c r="J422" s="104">
        <f>(('PLANTILLA V6'!Tot_alumnos*F422)+('PLANTILLA V6'!X_parejas*G422)+('PLANTILLA V6'!x_equipo_4* H422)+('PLANTILLA V6'!Grupal*I422))*E422</f>
        <v>0</v>
      </c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 x14ac:dyDescent="0.45">
      <c r="A423" s="74"/>
      <c r="B423" s="74"/>
      <c r="C423" s="74"/>
      <c r="D423" s="74"/>
      <c r="E423" s="37"/>
      <c r="F423" s="74"/>
      <c r="G423" s="74"/>
      <c r="H423" s="74"/>
      <c r="I423" s="74"/>
      <c r="J423" s="104">
        <f>(('PLANTILLA V6'!Tot_alumnos*F423)+('PLANTILLA V6'!X_parejas*G423)+('PLANTILLA V6'!x_equipo_4* H423)+('PLANTILLA V6'!Grupal*I423))*E423</f>
        <v>0</v>
      </c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 x14ac:dyDescent="0.45">
      <c r="A424" s="74"/>
      <c r="B424" s="74"/>
      <c r="C424" s="74"/>
      <c r="D424" s="74"/>
      <c r="E424" s="37"/>
      <c r="F424" s="74"/>
      <c r="G424" s="74"/>
      <c r="H424" s="74"/>
      <c r="I424" s="74"/>
      <c r="J424" s="104">
        <f>(('PLANTILLA V6'!Tot_alumnos*F424)+('PLANTILLA V6'!X_parejas*G424)+('PLANTILLA V6'!x_equipo_4* H424)+('PLANTILLA V6'!Grupal*I424))*E424</f>
        <v>0</v>
      </c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 x14ac:dyDescent="0.45">
      <c r="A425" s="74"/>
      <c r="B425" s="74"/>
      <c r="C425" s="74"/>
      <c r="D425" s="74"/>
      <c r="E425" s="37"/>
      <c r="F425" s="74"/>
      <c r="G425" s="74"/>
      <c r="H425" s="74"/>
      <c r="I425" s="74"/>
      <c r="J425" s="104">
        <f>(('PLANTILLA V6'!Tot_alumnos*F425)+('PLANTILLA V6'!X_parejas*G425)+('PLANTILLA V6'!x_equipo_4* H425)+('PLANTILLA V6'!Grupal*I425))*E425</f>
        <v>0</v>
      </c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 x14ac:dyDescent="0.45">
      <c r="A426" s="74"/>
      <c r="B426" s="74"/>
      <c r="C426" s="74"/>
      <c r="D426" s="74"/>
      <c r="E426" s="37"/>
      <c r="F426" s="74"/>
      <c r="G426" s="74"/>
      <c r="H426" s="74"/>
      <c r="I426" s="74"/>
      <c r="J426" s="104">
        <f>(('PLANTILLA V6'!Tot_alumnos*F426)+('PLANTILLA V6'!X_parejas*G426)+('PLANTILLA V6'!x_equipo_4* H426)+('PLANTILLA V6'!Grupal*I426))*E426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 x14ac:dyDescent="0.45">
      <c r="A427" s="74"/>
      <c r="B427" s="74"/>
      <c r="C427" s="74"/>
      <c r="D427" s="74"/>
      <c r="E427" s="37"/>
      <c r="F427" s="74"/>
      <c r="G427" s="74"/>
      <c r="H427" s="74"/>
      <c r="I427" s="74"/>
      <c r="J427" s="104">
        <f>(('PLANTILLA V6'!Tot_alumnos*F427)+('PLANTILLA V6'!X_parejas*G427)+('PLANTILLA V6'!x_equipo_4* H427)+('PLANTILLA V6'!Grupal*I427))*E427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 x14ac:dyDescent="0.45">
      <c r="A428" s="74"/>
      <c r="B428" s="74"/>
      <c r="C428" s="74"/>
      <c r="D428" s="74"/>
      <c r="E428" s="37"/>
      <c r="F428" s="74"/>
      <c r="G428" s="74"/>
      <c r="H428" s="74"/>
      <c r="I428" s="74"/>
      <c r="J428" s="104">
        <f>(('PLANTILLA V6'!Tot_alumnos*F428)+('PLANTILLA V6'!X_parejas*G428)+('PLANTILLA V6'!x_equipo_4* H428)+('PLANTILLA V6'!Grupal*I428))*E428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 x14ac:dyDescent="0.45">
      <c r="A429" s="74"/>
      <c r="B429" s="74"/>
      <c r="C429" s="74"/>
      <c r="D429" s="74"/>
      <c r="E429" s="37"/>
      <c r="F429" s="74"/>
      <c r="G429" s="74"/>
      <c r="H429" s="74"/>
      <c r="I429" s="74"/>
      <c r="J429" s="83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 x14ac:dyDescent="0.45">
      <c r="A430" s="74"/>
      <c r="B430" s="74"/>
      <c r="C430" s="74"/>
      <c r="D430" s="74"/>
      <c r="E430" s="37"/>
      <c r="F430" s="74"/>
      <c r="G430" s="74"/>
      <c r="H430" s="74"/>
      <c r="I430" s="74"/>
      <c r="J430" s="83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 x14ac:dyDescent="0.45">
      <c r="A431" s="74"/>
      <c r="B431" s="74"/>
      <c r="C431" s="74"/>
      <c r="D431" s="74"/>
      <c r="E431" s="37"/>
      <c r="F431" s="74"/>
      <c r="G431" s="74"/>
      <c r="H431" s="74"/>
      <c r="I431" s="74"/>
      <c r="J431" s="83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 x14ac:dyDescent="0.45">
      <c r="A432" s="74"/>
      <c r="B432" s="74"/>
      <c r="C432" s="74"/>
      <c r="D432" s="74"/>
      <c r="E432" s="37"/>
      <c r="F432" s="74"/>
      <c r="G432" s="74"/>
      <c r="H432" s="74"/>
      <c r="I432" s="74"/>
      <c r="J432" s="83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 x14ac:dyDescent="0.45">
      <c r="A433" s="74"/>
      <c r="B433" s="74"/>
      <c r="C433" s="74"/>
      <c r="D433" s="74"/>
      <c r="E433" s="37"/>
      <c r="F433" s="74"/>
      <c r="G433" s="74"/>
      <c r="H433" s="74"/>
      <c r="I433" s="74"/>
      <c r="J433" s="83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 x14ac:dyDescent="0.45">
      <c r="A434" s="74"/>
      <c r="B434" s="74"/>
      <c r="C434" s="74"/>
      <c r="D434" s="74"/>
      <c r="E434" s="37"/>
      <c r="F434" s="74"/>
      <c r="G434" s="74"/>
      <c r="H434" s="74"/>
      <c r="I434" s="74"/>
      <c r="J434" s="83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 x14ac:dyDescent="0.45">
      <c r="A435" s="74"/>
      <c r="B435" s="74"/>
      <c r="C435" s="74"/>
      <c r="D435" s="74"/>
      <c r="E435" s="37"/>
      <c r="F435" s="74"/>
      <c r="G435" s="74"/>
      <c r="H435" s="74"/>
      <c r="I435" s="74"/>
      <c r="J435" s="83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 x14ac:dyDescent="0.45">
      <c r="A436" s="74"/>
      <c r="B436" s="74"/>
      <c r="C436" s="74"/>
      <c r="D436" s="74"/>
      <c r="E436" s="37"/>
      <c r="F436" s="74"/>
      <c r="G436" s="74"/>
      <c r="H436" s="74"/>
      <c r="I436" s="74"/>
      <c r="J436" s="83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 x14ac:dyDescent="0.45">
      <c r="A437" s="74"/>
      <c r="B437" s="74"/>
      <c r="C437" s="74"/>
      <c r="D437" s="74"/>
      <c r="E437" s="37"/>
      <c r="F437" s="74"/>
      <c r="G437" s="74"/>
      <c r="H437" s="74"/>
      <c r="I437" s="74"/>
      <c r="J437" s="83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 x14ac:dyDescent="0.45">
      <c r="A438" s="74"/>
      <c r="B438" s="74"/>
      <c r="C438" s="74"/>
      <c r="D438" s="74"/>
      <c r="E438" s="37"/>
      <c r="F438" s="74"/>
      <c r="G438" s="74"/>
      <c r="H438" s="74"/>
      <c r="I438" s="74"/>
      <c r="J438" s="83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 x14ac:dyDescent="0.45">
      <c r="A439" s="74"/>
      <c r="B439" s="74"/>
      <c r="C439" s="74"/>
      <c r="D439" s="74"/>
      <c r="E439" s="37"/>
      <c r="F439" s="74"/>
      <c r="G439" s="74"/>
      <c r="H439" s="74"/>
      <c r="I439" s="74"/>
      <c r="J439" s="83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 x14ac:dyDescent="0.45">
      <c r="A440" s="74"/>
      <c r="B440" s="74"/>
      <c r="C440" s="74"/>
      <c r="D440" s="74"/>
      <c r="E440" s="37"/>
      <c r="F440" s="74"/>
      <c r="G440" s="74"/>
      <c r="H440" s="74"/>
      <c r="I440" s="74"/>
      <c r="J440" s="83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 x14ac:dyDescent="0.45">
      <c r="A441" s="74"/>
      <c r="B441" s="74"/>
      <c r="C441" s="74"/>
      <c r="D441" s="74"/>
      <c r="E441" s="37"/>
      <c r="F441" s="74"/>
      <c r="G441" s="74"/>
      <c r="H441" s="74"/>
      <c r="I441" s="74"/>
      <c r="J441" s="83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 x14ac:dyDescent="0.45">
      <c r="A442" s="74"/>
      <c r="B442" s="74"/>
      <c r="C442" s="74"/>
      <c r="D442" s="74"/>
      <c r="E442" s="37"/>
      <c r="F442" s="74"/>
      <c r="G442" s="74"/>
      <c r="H442" s="74"/>
      <c r="I442" s="74"/>
      <c r="J442" s="83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 x14ac:dyDescent="0.45">
      <c r="A443" s="74"/>
      <c r="B443" s="74"/>
      <c r="C443" s="74"/>
      <c r="D443" s="74"/>
      <c r="E443" s="37"/>
      <c r="F443" s="74"/>
      <c r="G443" s="74"/>
      <c r="H443" s="74"/>
      <c r="I443" s="74"/>
      <c r="J443" s="83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 x14ac:dyDescent="0.45">
      <c r="A444" s="74"/>
      <c r="B444" s="74"/>
      <c r="C444" s="74"/>
      <c r="D444" s="74"/>
      <c r="E444" s="37"/>
      <c r="F444" s="74"/>
      <c r="G444" s="74"/>
      <c r="H444" s="74"/>
      <c r="I444" s="74"/>
      <c r="J444" s="83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 x14ac:dyDescent="0.45">
      <c r="A445" s="74"/>
      <c r="B445" s="74"/>
      <c r="C445" s="74"/>
      <c r="D445" s="74"/>
      <c r="E445" s="37"/>
      <c r="F445" s="74"/>
      <c r="G445" s="74"/>
      <c r="H445" s="74"/>
      <c r="I445" s="74"/>
      <c r="J445" s="83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 x14ac:dyDescent="0.45">
      <c r="A446" s="74"/>
      <c r="B446" s="74"/>
      <c r="C446" s="74"/>
      <c r="D446" s="74"/>
      <c r="E446" s="37"/>
      <c r="F446" s="74"/>
      <c r="G446" s="74"/>
      <c r="H446" s="74"/>
      <c r="I446" s="74"/>
      <c r="J446" s="83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 x14ac:dyDescent="0.45">
      <c r="A447" s="74"/>
      <c r="B447" s="74"/>
      <c r="C447" s="74"/>
      <c r="D447" s="74"/>
      <c r="E447" s="37"/>
      <c r="F447" s="74"/>
      <c r="G447" s="74"/>
      <c r="H447" s="74"/>
      <c r="I447" s="74"/>
      <c r="J447" s="83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 x14ac:dyDescent="0.45">
      <c r="A448" s="74"/>
      <c r="B448" s="74"/>
      <c r="C448" s="74"/>
      <c r="D448" s="74"/>
      <c r="E448" s="37"/>
      <c r="F448" s="74"/>
      <c r="G448" s="74"/>
      <c r="H448" s="74"/>
      <c r="I448" s="74"/>
      <c r="J448" s="83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 x14ac:dyDescent="0.45">
      <c r="A449" s="74"/>
      <c r="B449" s="74"/>
      <c r="C449" s="74"/>
      <c r="D449" s="74"/>
      <c r="E449" s="37"/>
      <c r="F449" s="74"/>
      <c r="G449" s="74"/>
      <c r="H449" s="74"/>
      <c r="I449" s="74"/>
      <c r="J449" s="83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 x14ac:dyDescent="0.45">
      <c r="A450" s="74"/>
      <c r="B450" s="74"/>
      <c r="C450" s="74"/>
      <c r="D450" s="74"/>
      <c r="E450" s="37"/>
      <c r="F450" s="74"/>
      <c r="G450" s="74"/>
      <c r="H450" s="74"/>
      <c r="I450" s="74"/>
      <c r="J450" s="83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 x14ac:dyDescent="0.45">
      <c r="A451" s="74"/>
      <c r="B451" s="74"/>
      <c r="C451" s="74"/>
      <c r="D451" s="74"/>
      <c r="E451" s="37"/>
      <c r="F451" s="74"/>
      <c r="G451" s="74"/>
      <c r="H451" s="74"/>
      <c r="I451" s="74"/>
      <c r="J451" s="83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 x14ac:dyDescent="0.45">
      <c r="A452" s="74"/>
      <c r="B452" s="74"/>
      <c r="C452" s="74"/>
      <c r="D452" s="74"/>
      <c r="E452" s="37"/>
      <c r="F452" s="74"/>
      <c r="G452" s="74"/>
      <c r="H452" s="74"/>
      <c r="I452" s="74"/>
      <c r="J452" s="83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 x14ac:dyDescent="0.45">
      <c r="A453" s="74"/>
      <c r="B453" s="74"/>
      <c r="C453" s="74"/>
      <c r="D453" s="74"/>
      <c r="E453" s="37"/>
      <c r="F453" s="74"/>
      <c r="G453" s="74"/>
      <c r="H453" s="74"/>
      <c r="I453" s="74"/>
      <c r="J453" s="83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 x14ac:dyDescent="0.45">
      <c r="A454" s="74"/>
      <c r="B454" s="74"/>
      <c r="C454" s="74"/>
      <c r="D454" s="74"/>
      <c r="E454" s="37"/>
      <c r="F454" s="74"/>
      <c r="G454" s="74"/>
      <c r="H454" s="74"/>
      <c r="I454" s="74"/>
      <c r="J454" s="83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 x14ac:dyDescent="0.45">
      <c r="A455" s="74"/>
      <c r="B455" s="74"/>
      <c r="C455" s="74"/>
      <c r="D455" s="74"/>
      <c r="E455" s="37"/>
      <c r="F455" s="74"/>
      <c r="G455" s="74"/>
      <c r="H455" s="74"/>
      <c r="I455" s="74"/>
      <c r="J455" s="83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 x14ac:dyDescent="0.45">
      <c r="A456" s="74"/>
      <c r="B456" s="74"/>
      <c r="C456" s="74"/>
      <c r="D456" s="74"/>
      <c r="E456" s="37"/>
      <c r="F456" s="74"/>
      <c r="G456" s="74"/>
      <c r="H456" s="74"/>
      <c r="I456" s="74"/>
      <c r="J456" s="83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 x14ac:dyDescent="0.45">
      <c r="A457" s="74"/>
      <c r="B457" s="74"/>
      <c r="C457" s="74"/>
      <c r="D457" s="74"/>
      <c r="E457" s="37"/>
      <c r="F457" s="74"/>
      <c r="G457" s="74"/>
      <c r="H457" s="74"/>
      <c r="I457" s="74"/>
      <c r="J457" s="83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 x14ac:dyDescent="0.45">
      <c r="A458" s="74"/>
      <c r="B458" s="74"/>
      <c r="C458" s="74"/>
      <c r="D458" s="74"/>
      <c r="E458" s="37"/>
      <c r="F458" s="74"/>
      <c r="G458" s="74"/>
      <c r="H458" s="74"/>
      <c r="I458" s="74"/>
      <c r="J458" s="83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 x14ac:dyDescent="0.45">
      <c r="A459" s="74"/>
      <c r="B459" s="74"/>
      <c r="C459" s="74"/>
      <c r="D459" s="74"/>
      <c r="E459" s="37"/>
      <c r="F459" s="74"/>
      <c r="G459" s="74"/>
      <c r="H459" s="74"/>
      <c r="I459" s="74"/>
      <c r="J459" s="83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 x14ac:dyDescent="0.45">
      <c r="A460" s="74"/>
      <c r="B460" s="74"/>
      <c r="C460" s="74"/>
      <c r="D460" s="74"/>
      <c r="E460" s="37"/>
      <c r="F460" s="74"/>
      <c r="G460" s="74"/>
      <c r="H460" s="74"/>
      <c r="I460" s="74"/>
      <c r="J460" s="83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 x14ac:dyDescent="0.45">
      <c r="A461" s="74"/>
      <c r="B461" s="74"/>
      <c r="C461" s="74"/>
      <c r="D461" s="74"/>
      <c r="E461" s="37"/>
      <c r="F461" s="74"/>
      <c r="G461" s="74"/>
      <c r="H461" s="74"/>
      <c r="I461" s="74"/>
      <c r="J461" s="83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 x14ac:dyDescent="0.45">
      <c r="A462" s="74"/>
      <c r="B462" s="74"/>
      <c r="C462" s="74"/>
      <c r="D462" s="74"/>
      <c r="E462" s="37"/>
      <c r="F462" s="74"/>
      <c r="G462" s="74"/>
      <c r="H462" s="74"/>
      <c r="I462" s="74"/>
      <c r="J462" s="83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 x14ac:dyDescent="0.45">
      <c r="A463" s="74"/>
      <c r="B463" s="74"/>
      <c r="C463" s="74"/>
      <c r="D463" s="74"/>
      <c r="E463" s="37"/>
      <c r="F463" s="74"/>
      <c r="G463" s="74"/>
      <c r="H463" s="74"/>
      <c r="I463" s="74"/>
      <c r="J463" s="83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 x14ac:dyDescent="0.45">
      <c r="A464" s="74"/>
      <c r="B464" s="74"/>
      <c r="C464" s="74"/>
      <c r="D464" s="74"/>
      <c r="E464" s="37"/>
      <c r="F464" s="74"/>
      <c r="G464" s="74"/>
      <c r="H464" s="74"/>
      <c r="I464" s="74"/>
      <c r="J464" s="83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 x14ac:dyDescent="0.45">
      <c r="A465" s="74"/>
      <c r="B465" s="74"/>
      <c r="C465" s="74"/>
      <c r="D465" s="74"/>
      <c r="E465" s="37"/>
      <c r="F465" s="74"/>
      <c r="G465" s="74"/>
      <c r="H465" s="74"/>
      <c r="I465" s="74"/>
      <c r="J465" s="83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 x14ac:dyDescent="0.45">
      <c r="A466" s="74"/>
      <c r="B466" s="74"/>
      <c r="C466" s="74"/>
      <c r="D466" s="74"/>
      <c r="E466" s="37"/>
      <c r="F466" s="74"/>
      <c r="G466" s="74"/>
      <c r="H466" s="74"/>
      <c r="I466" s="74"/>
      <c r="J466" s="83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 x14ac:dyDescent="0.45">
      <c r="A467" s="74"/>
      <c r="B467" s="74"/>
      <c r="C467" s="74"/>
      <c r="D467" s="74"/>
      <c r="E467" s="37"/>
      <c r="F467" s="74"/>
      <c r="G467" s="74"/>
      <c r="H467" s="74"/>
      <c r="I467" s="74"/>
      <c r="J467" s="83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 x14ac:dyDescent="0.45">
      <c r="A468" s="74"/>
      <c r="B468" s="74"/>
      <c r="C468" s="74"/>
      <c r="D468" s="74"/>
      <c r="E468" s="37"/>
      <c r="F468" s="74"/>
      <c r="G468" s="74"/>
      <c r="H468" s="74"/>
      <c r="I468" s="74"/>
      <c r="J468" s="83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 x14ac:dyDescent="0.45">
      <c r="A469" s="74"/>
      <c r="B469" s="74"/>
      <c r="C469" s="74"/>
      <c r="D469" s="74"/>
      <c r="E469" s="37"/>
      <c r="F469" s="74"/>
      <c r="G469" s="74"/>
      <c r="H469" s="74"/>
      <c r="I469" s="74"/>
      <c r="J469" s="83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 x14ac:dyDescent="0.45">
      <c r="A470" s="74"/>
      <c r="B470" s="74"/>
      <c r="C470" s="74"/>
      <c r="D470" s="74"/>
      <c r="E470" s="37"/>
      <c r="F470" s="74"/>
      <c r="G470" s="74"/>
      <c r="H470" s="74"/>
      <c r="I470" s="74"/>
      <c r="J470" s="83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 x14ac:dyDescent="0.45">
      <c r="A471" s="74"/>
      <c r="B471" s="74"/>
      <c r="C471" s="74"/>
      <c r="D471" s="74"/>
      <c r="E471" s="37"/>
      <c r="F471" s="74"/>
      <c r="G471" s="74"/>
      <c r="H471" s="74"/>
      <c r="I471" s="74"/>
      <c r="J471" s="83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 x14ac:dyDescent="0.45">
      <c r="A472" s="74"/>
      <c r="B472" s="74"/>
      <c r="C472" s="74"/>
      <c r="D472" s="74"/>
      <c r="E472" s="37"/>
      <c r="F472" s="74"/>
      <c r="G472" s="74"/>
      <c r="H472" s="74"/>
      <c r="I472" s="74"/>
      <c r="J472" s="83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 x14ac:dyDescent="0.45">
      <c r="A473" s="74"/>
      <c r="B473" s="74"/>
      <c r="C473" s="74"/>
      <c r="D473" s="74"/>
      <c r="E473" s="37"/>
      <c r="F473" s="74"/>
      <c r="G473" s="74"/>
      <c r="H473" s="74"/>
      <c r="I473" s="74"/>
      <c r="J473" s="83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 x14ac:dyDescent="0.45">
      <c r="A474" s="74"/>
      <c r="B474" s="74"/>
      <c r="C474" s="74"/>
      <c r="D474" s="74"/>
      <c r="E474" s="37"/>
      <c r="F474" s="74"/>
      <c r="G474" s="74"/>
      <c r="H474" s="74"/>
      <c r="I474" s="74"/>
      <c r="J474" s="83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 x14ac:dyDescent="0.45">
      <c r="A475" s="74"/>
      <c r="B475" s="74"/>
      <c r="C475" s="74"/>
      <c r="D475" s="74"/>
      <c r="E475" s="37"/>
      <c r="F475" s="74"/>
      <c r="G475" s="74"/>
      <c r="H475" s="74"/>
      <c r="I475" s="74"/>
      <c r="J475" s="83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 x14ac:dyDescent="0.45">
      <c r="A476" s="74"/>
      <c r="B476" s="74"/>
      <c r="C476" s="74"/>
      <c r="D476" s="74"/>
      <c r="E476" s="37"/>
      <c r="F476" s="74"/>
      <c r="G476" s="74"/>
      <c r="H476" s="74"/>
      <c r="I476" s="74"/>
      <c r="J476" s="83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 x14ac:dyDescent="0.45">
      <c r="A477" s="74"/>
      <c r="B477" s="74"/>
      <c r="C477" s="74"/>
      <c r="D477" s="74"/>
      <c r="E477" s="37"/>
      <c r="F477" s="74"/>
      <c r="G477" s="74"/>
      <c r="H477" s="74"/>
      <c r="I477" s="74"/>
      <c r="J477" s="83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 x14ac:dyDescent="0.45">
      <c r="A478" s="74"/>
      <c r="B478" s="74"/>
      <c r="C478" s="74"/>
      <c r="D478" s="74"/>
      <c r="E478" s="37"/>
      <c r="F478" s="74"/>
      <c r="G478" s="74"/>
      <c r="H478" s="74"/>
      <c r="I478" s="74"/>
      <c r="J478" s="83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 x14ac:dyDescent="0.45">
      <c r="A479" s="74"/>
      <c r="B479" s="74"/>
      <c r="C479" s="74"/>
      <c r="D479" s="74"/>
      <c r="E479" s="37"/>
      <c r="F479" s="74"/>
      <c r="G479" s="74"/>
      <c r="H479" s="74"/>
      <c r="I479" s="74"/>
      <c r="J479" s="83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 x14ac:dyDescent="0.45">
      <c r="A480" s="74"/>
      <c r="B480" s="74"/>
      <c r="C480" s="74"/>
      <c r="D480" s="74"/>
      <c r="E480" s="37"/>
      <c r="F480" s="74"/>
      <c r="G480" s="74"/>
      <c r="H480" s="74"/>
      <c r="I480" s="74"/>
      <c r="J480" s="83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 x14ac:dyDescent="0.45">
      <c r="A481" s="74"/>
      <c r="B481" s="74"/>
      <c r="C481" s="74"/>
      <c r="D481" s="74"/>
      <c r="E481" s="37"/>
      <c r="F481" s="74"/>
      <c r="G481" s="74"/>
      <c r="H481" s="74"/>
      <c r="I481" s="74"/>
      <c r="J481" s="83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 x14ac:dyDescent="0.45">
      <c r="A482" s="74"/>
      <c r="B482" s="74"/>
      <c r="C482" s="74"/>
      <c r="D482" s="74"/>
      <c r="E482" s="37"/>
      <c r="F482" s="74"/>
      <c r="G482" s="74"/>
      <c r="H482" s="74"/>
      <c r="I482" s="74"/>
      <c r="J482" s="83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 x14ac:dyDescent="0.45">
      <c r="A483" s="74"/>
      <c r="B483" s="74"/>
      <c r="C483" s="74"/>
      <c r="D483" s="74"/>
      <c r="E483" s="37"/>
      <c r="F483" s="74"/>
      <c r="G483" s="74"/>
      <c r="H483" s="74"/>
      <c r="I483" s="74"/>
      <c r="J483" s="83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 x14ac:dyDescent="0.45">
      <c r="A484" s="74"/>
      <c r="B484" s="74"/>
      <c r="C484" s="74"/>
      <c r="D484" s="74"/>
      <c r="E484" s="37"/>
      <c r="F484" s="74"/>
      <c r="G484" s="74"/>
      <c r="H484" s="74"/>
      <c r="I484" s="74"/>
      <c r="J484" s="83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 x14ac:dyDescent="0.45">
      <c r="A485" s="74"/>
      <c r="B485" s="74"/>
      <c r="C485" s="74"/>
      <c r="D485" s="74"/>
      <c r="E485" s="37"/>
      <c r="F485" s="74"/>
      <c r="G485" s="74"/>
      <c r="H485" s="74"/>
      <c r="I485" s="74"/>
      <c r="J485" s="83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 x14ac:dyDescent="0.45">
      <c r="A486" s="74"/>
      <c r="B486" s="74"/>
      <c r="C486" s="74"/>
      <c r="D486" s="74"/>
      <c r="E486" s="37"/>
      <c r="F486" s="74"/>
      <c r="G486" s="74"/>
      <c r="H486" s="74"/>
      <c r="I486" s="74"/>
      <c r="J486" s="83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 x14ac:dyDescent="0.45">
      <c r="A487" s="74"/>
      <c r="B487" s="74"/>
      <c r="C487" s="74"/>
      <c r="D487" s="74"/>
      <c r="E487" s="37"/>
      <c r="F487" s="74"/>
      <c r="G487" s="74"/>
      <c r="H487" s="74"/>
      <c r="I487" s="74"/>
      <c r="J487" s="83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 x14ac:dyDescent="0.45">
      <c r="A488" s="74"/>
      <c r="B488" s="74"/>
      <c r="C488" s="74"/>
      <c r="D488" s="74"/>
      <c r="E488" s="37"/>
      <c r="F488" s="74"/>
      <c r="G488" s="74"/>
      <c r="H488" s="74"/>
      <c r="I488" s="74"/>
      <c r="J488" s="83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 x14ac:dyDescent="0.45">
      <c r="A489" s="74"/>
      <c r="B489" s="74"/>
      <c r="C489" s="74"/>
      <c r="D489" s="74"/>
      <c r="E489" s="37"/>
      <c r="F489" s="74"/>
      <c r="G489" s="74"/>
      <c r="H489" s="74"/>
      <c r="I489" s="74"/>
      <c r="J489" s="83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 x14ac:dyDescent="0.45">
      <c r="A490" s="74"/>
      <c r="B490" s="74"/>
      <c r="C490" s="74"/>
      <c r="D490" s="74"/>
      <c r="E490" s="37"/>
      <c r="F490" s="74"/>
      <c r="G490" s="74"/>
      <c r="H490" s="74"/>
      <c r="I490" s="74"/>
      <c r="J490" s="83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 x14ac:dyDescent="0.45">
      <c r="A491" s="74"/>
      <c r="B491" s="74"/>
      <c r="C491" s="74"/>
      <c r="D491" s="74"/>
      <c r="E491" s="37"/>
      <c r="F491" s="74"/>
      <c r="G491" s="74"/>
      <c r="H491" s="74"/>
      <c r="I491" s="74"/>
      <c r="J491" s="83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 x14ac:dyDescent="0.45">
      <c r="A492" s="74"/>
      <c r="B492" s="74"/>
      <c r="C492" s="74"/>
      <c r="D492" s="74"/>
      <c r="E492" s="37"/>
      <c r="F492" s="74"/>
      <c r="G492" s="74"/>
      <c r="H492" s="74"/>
      <c r="I492" s="74"/>
      <c r="J492" s="83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 x14ac:dyDescent="0.45">
      <c r="A493" s="74"/>
      <c r="B493" s="74"/>
      <c r="C493" s="74"/>
      <c r="D493" s="74"/>
      <c r="E493" s="37"/>
      <c r="F493" s="74"/>
      <c r="G493" s="74"/>
      <c r="H493" s="74"/>
      <c r="I493" s="74"/>
      <c r="J493" s="83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 x14ac:dyDescent="0.45">
      <c r="A494" s="74"/>
      <c r="B494" s="74"/>
      <c r="C494" s="74"/>
      <c r="D494" s="74"/>
      <c r="E494" s="37"/>
      <c r="F494" s="74"/>
      <c r="G494" s="74"/>
      <c r="H494" s="74"/>
      <c r="I494" s="74"/>
      <c r="J494" s="83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 x14ac:dyDescent="0.45">
      <c r="A495" s="74"/>
      <c r="B495" s="74"/>
      <c r="C495" s="74"/>
      <c r="D495" s="74"/>
      <c r="E495" s="37"/>
      <c r="F495" s="74"/>
      <c r="G495" s="74"/>
      <c r="H495" s="74"/>
      <c r="I495" s="74"/>
      <c r="J495" s="83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 x14ac:dyDescent="0.45">
      <c r="A496" s="74"/>
      <c r="B496" s="74"/>
      <c r="C496" s="74"/>
      <c r="D496" s="74"/>
      <c r="E496" s="37"/>
      <c r="F496" s="74"/>
      <c r="G496" s="74"/>
      <c r="H496" s="74"/>
      <c r="I496" s="74"/>
      <c r="J496" s="83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 x14ac:dyDescent="0.45">
      <c r="A497" s="74"/>
      <c r="B497" s="74"/>
      <c r="C497" s="74"/>
      <c r="D497" s="74"/>
      <c r="E497" s="37"/>
      <c r="F497" s="74"/>
      <c r="G497" s="74"/>
      <c r="H497" s="74"/>
      <c r="I497" s="74"/>
      <c r="J497" s="83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 x14ac:dyDescent="0.45">
      <c r="A498" s="74"/>
      <c r="B498" s="74"/>
      <c r="C498" s="74"/>
      <c r="D498" s="74"/>
      <c r="E498" s="37"/>
      <c r="F498" s="74"/>
      <c r="G498" s="74"/>
      <c r="H498" s="74"/>
      <c r="I498" s="74"/>
      <c r="J498" s="83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 x14ac:dyDescent="0.45">
      <c r="A499" s="74"/>
      <c r="B499" s="74"/>
      <c r="C499" s="74"/>
      <c r="D499" s="74"/>
      <c r="E499" s="37"/>
      <c r="F499" s="74"/>
      <c r="G499" s="74"/>
      <c r="H499" s="74"/>
      <c r="I499" s="74"/>
      <c r="J499" s="83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 x14ac:dyDescent="0.45">
      <c r="A500" s="74"/>
      <c r="B500" s="74"/>
      <c r="C500" s="74"/>
      <c r="D500" s="74"/>
      <c r="E500" s="37"/>
      <c r="F500" s="74"/>
      <c r="G500" s="74"/>
      <c r="H500" s="74"/>
      <c r="I500" s="74"/>
      <c r="J500" s="83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 x14ac:dyDescent="0.45">
      <c r="A501" s="74"/>
      <c r="B501" s="74"/>
      <c r="C501" s="74"/>
      <c r="D501" s="74"/>
      <c r="E501" s="37"/>
      <c r="F501" s="74"/>
      <c r="G501" s="74"/>
      <c r="H501" s="74"/>
      <c r="I501" s="74"/>
      <c r="J501" s="83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 x14ac:dyDescent="0.45">
      <c r="A502" s="74"/>
      <c r="B502" s="74"/>
      <c r="C502" s="74"/>
      <c r="D502" s="74"/>
      <c r="E502" s="37"/>
      <c r="F502" s="74"/>
      <c r="G502" s="74"/>
      <c r="H502" s="74"/>
      <c r="I502" s="74"/>
      <c r="J502" s="83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 x14ac:dyDescent="0.45">
      <c r="A503" s="74"/>
      <c r="B503" s="74"/>
      <c r="C503" s="74"/>
      <c r="D503" s="74"/>
      <c r="E503" s="37"/>
      <c r="F503" s="74"/>
      <c r="G503" s="74"/>
      <c r="H503" s="74"/>
      <c r="I503" s="74"/>
      <c r="J503" s="83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 x14ac:dyDescent="0.45">
      <c r="A504" s="74"/>
      <c r="B504" s="74"/>
      <c r="C504" s="74"/>
      <c r="D504" s="74"/>
      <c r="E504" s="37"/>
      <c r="F504" s="74"/>
      <c r="G504" s="74"/>
      <c r="H504" s="74"/>
      <c r="I504" s="74"/>
      <c r="J504" s="83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 x14ac:dyDescent="0.45">
      <c r="A505" s="74"/>
      <c r="B505" s="74"/>
      <c r="C505" s="74"/>
      <c r="D505" s="74"/>
      <c r="E505" s="37"/>
      <c r="F505" s="74"/>
      <c r="G505" s="74"/>
      <c r="H505" s="74"/>
      <c r="I505" s="74"/>
      <c r="J505" s="83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 x14ac:dyDescent="0.45">
      <c r="A506" s="74"/>
      <c r="B506" s="74"/>
      <c r="C506" s="74"/>
      <c r="D506" s="74"/>
      <c r="E506" s="37"/>
      <c r="F506" s="74"/>
      <c r="G506" s="74"/>
      <c r="H506" s="74"/>
      <c r="I506" s="74"/>
      <c r="J506" s="83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 x14ac:dyDescent="0.45">
      <c r="A507" s="74"/>
      <c r="B507" s="74"/>
      <c r="C507" s="74"/>
      <c r="D507" s="74"/>
      <c r="E507" s="37"/>
      <c r="F507" s="74"/>
      <c r="G507" s="74"/>
      <c r="H507" s="74"/>
      <c r="I507" s="74"/>
      <c r="J507" s="83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 x14ac:dyDescent="0.45">
      <c r="A508" s="74"/>
      <c r="B508" s="74"/>
      <c r="C508" s="74"/>
      <c r="D508" s="74"/>
      <c r="E508" s="37"/>
      <c r="F508" s="74"/>
      <c r="G508" s="74"/>
      <c r="H508" s="74"/>
      <c r="I508" s="74"/>
      <c r="J508" s="83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 x14ac:dyDescent="0.45">
      <c r="A509" s="74"/>
      <c r="B509" s="74"/>
      <c r="C509" s="74"/>
      <c r="D509" s="74"/>
      <c r="E509" s="37"/>
      <c r="F509" s="74"/>
      <c r="G509" s="74"/>
      <c r="H509" s="74"/>
      <c r="I509" s="74"/>
      <c r="J509" s="83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 x14ac:dyDescent="0.45">
      <c r="A510" s="74"/>
      <c r="B510" s="74"/>
      <c r="C510" s="74"/>
      <c r="D510" s="74"/>
      <c r="E510" s="37"/>
      <c r="F510" s="74"/>
      <c r="G510" s="74"/>
      <c r="H510" s="74"/>
      <c r="I510" s="74"/>
      <c r="J510" s="83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 x14ac:dyDescent="0.45">
      <c r="A511" s="74"/>
      <c r="B511" s="74"/>
      <c r="C511" s="74"/>
      <c r="D511" s="74"/>
      <c r="E511" s="37"/>
      <c r="F511" s="74"/>
      <c r="G511" s="74"/>
      <c r="H511" s="74"/>
      <c r="I511" s="74"/>
      <c r="J511" s="83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 x14ac:dyDescent="0.45">
      <c r="A512" s="74"/>
      <c r="B512" s="74"/>
      <c r="C512" s="74"/>
      <c r="D512" s="74"/>
      <c r="E512" s="37"/>
      <c r="F512" s="74"/>
      <c r="G512" s="74"/>
      <c r="H512" s="74"/>
      <c r="I512" s="74"/>
      <c r="J512" s="83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 x14ac:dyDescent="0.45">
      <c r="A513" s="74"/>
      <c r="B513" s="74"/>
      <c r="C513" s="74"/>
      <c r="D513" s="74"/>
      <c r="E513" s="37"/>
      <c r="F513" s="74"/>
      <c r="G513" s="74"/>
      <c r="H513" s="74"/>
      <c r="I513" s="74"/>
      <c r="J513" s="83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 x14ac:dyDescent="0.45">
      <c r="A514" s="74"/>
      <c r="B514" s="74"/>
      <c r="C514" s="74"/>
      <c r="D514" s="74"/>
      <c r="E514" s="37"/>
      <c r="F514" s="74"/>
      <c r="G514" s="74"/>
      <c r="H514" s="74"/>
      <c r="I514" s="74"/>
      <c r="J514" s="83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 x14ac:dyDescent="0.45">
      <c r="A515" s="74"/>
      <c r="B515" s="74"/>
      <c r="C515" s="74"/>
      <c r="D515" s="74"/>
      <c r="E515" s="37"/>
      <c r="F515" s="74"/>
      <c r="G515" s="74"/>
      <c r="H515" s="74"/>
      <c r="I515" s="74"/>
      <c r="J515" s="83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 x14ac:dyDescent="0.45">
      <c r="A516" s="74"/>
      <c r="B516" s="74"/>
      <c r="C516" s="74"/>
      <c r="D516" s="74"/>
      <c r="E516" s="37"/>
      <c r="F516" s="74"/>
      <c r="G516" s="74"/>
      <c r="H516" s="74"/>
      <c r="I516" s="74"/>
      <c r="J516" s="83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 x14ac:dyDescent="0.45">
      <c r="A517" s="74"/>
      <c r="B517" s="74"/>
      <c r="C517" s="74"/>
      <c r="D517" s="74"/>
      <c r="E517" s="37"/>
      <c r="F517" s="74"/>
      <c r="G517" s="74"/>
      <c r="H517" s="74"/>
      <c r="I517" s="74"/>
      <c r="J517" s="83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 x14ac:dyDescent="0.45">
      <c r="A518" s="74"/>
      <c r="B518" s="74"/>
      <c r="C518" s="74"/>
      <c r="D518" s="74"/>
      <c r="E518" s="37"/>
      <c r="F518" s="74"/>
      <c r="G518" s="74"/>
      <c r="H518" s="74"/>
      <c r="I518" s="74"/>
      <c r="J518" s="83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 x14ac:dyDescent="0.45">
      <c r="A519" s="74"/>
      <c r="B519" s="74"/>
      <c r="C519" s="74"/>
      <c r="D519" s="74"/>
      <c r="E519" s="37"/>
      <c r="F519" s="74"/>
      <c r="G519" s="74"/>
      <c r="H519" s="74"/>
      <c r="I519" s="74"/>
      <c r="J519" s="83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 x14ac:dyDescent="0.45">
      <c r="A520" s="74"/>
      <c r="B520" s="74"/>
      <c r="C520" s="74"/>
      <c r="D520" s="74"/>
      <c r="E520" s="37"/>
      <c r="F520" s="74"/>
      <c r="G520" s="74"/>
      <c r="H520" s="74"/>
      <c r="I520" s="74"/>
      <c r="J520" s="83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 x14ac:dyDescent="0.45">
      <c r="A521" s="74"/>
      <c r="B521" s="74"/>
      <c r="C521" s="74"/>
      <c r="D521" s="74"/>
      <c r="E521" s="37"/>
      <c r="F521" s="74"/>
      <c r="G521" s="74"/>
      <c r="H521" s="74"/>
      <c r="I521" s="74"/>
      <c r="J521" s="83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 x14ac:dyDescent="0.45">
      <c r="A522" s="74"/>
      <c r="B522" s="74"/>
      <c r="C522" s="74"/>
      <c r="D522" s="74"/>
      <c r="E522" s="37"/>
      <c r="F522" s="74"/>
      <c r="G522" s="74"/>
      <c r="H522" s="74"/>
      <c r="I522" s="74"/>
      <c r="J522" s="83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 x14ac:dyDescent="0.45">
      <c r="A523" s="74"/>
      <c r="B523" s="74"/>
      <c r="C523" s="74"/>
      <c r="D523" s="74"/>
      <c r="E523" s="37"/>
      <c r="F523" s="74"/>
      <c r="G523" s="74"/>
      <c r="H523" s="74"/>
      <c r="I523" s="74"/>
      <c r="J523" s="83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 x14ac:dyDescent="0.45">
      <c r="A524" s="74"/>
      <c r="B524" s="74"/>
      <c r="C524" s="74"/>
      <c r="D524" s="74"/>
      <c r="E524" s="37"/>
      <c r="F524" s="74"/>
      <c r="G524" s="74"/>
      <c r="H524" s="74"/>
      <c r="I524" s="74"/>
      <c r="J524" s="83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 x14ac:dyDescent="0.45">
      <c r="A525" s="74"/>
      <c r="B525" s="74"/>
      <c r="C525" s="74"/>
      <c r="D525" s="74"/>
      <c r="E525" s="37"/>
      <c r="F525" s="74"/>
      <c r="G525" s="74"/>
      <c r="H525" s="74"/>
      <c r="I525" s="74"/>
      <c r="J525" s="83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 x14ac:dyDescent="0.45">
      <c r="A526" s="74"/>
      <c r="B526" s="74"/>
      <c r="C526" s="74"/>
      <c r="D526" s="74"/>
      <c r="E526" s="37"/>
      <c r="F526" s="74"/>
      <c r="G526" s="74"/>
      <c r="H526" s="74"/>
      <c r="I526" s="74"/>
      <c r="J526" s="83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 x14ac:dyDescent="0.45">
      <c r="A527" s="74"/>
      <c r="B527" s="74"/>
      <c r="C527" s="74"/>
      <c r="D527" s="74"/>
      <c r="E527" s="37"/>
      <c r="F527" s="74"/>
      <c r="G527" s="74"/>
      <c r="H527" s="74"/>
      <c r="I527" s="74"/>
      <c r="J527" s="83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 x14ac:dyDescent="0.45">
      <c r="A528" s="74"/>
      <c r="B528" s="74"/>
      <c r="C528" s="74"/>
      <c r="D528" s="74"/>
      <c r="E528" s="37"/>
      <c r="F528" s="74"/>
      <c r="G528" s="74"/>
      <c r="H528" s="74"/>
      <c r="I528" s="74"/>
      <c r="J528" s="83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 x14ac:dyDescent="0.45">
      <c r="A529" s="74"/>
      <c r="B529" s="74"/>
      <c r="C529" s="74"/>
      <c r="D529" s="74"/>
      <c r="E529" s="37"/>
      <c r="F529" s="74"/>
      <c r="G529" s="74"/>
      <c r="H529" s="74"/>
      <c r="I529" s="74"/>
      <c r="J529" s="83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 x14ac:dyDescent="0.45">
      <c r="A530" s="74"/>
      <c r="B530" s="74"/>
      <c r="C530" s="74"/>
      <c r="D530" s="74"/>
      <c r="E530" s="37"/>
      <c r="F530" s="74"/>
      <c r="G530" s="74"/>
      <c r="H530" s="74"/>
      <c r="I530" s="74"/>
      <c r="J530" s="83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 x14ac:dyDescent="0.45">
      <c r="A531" s="74"/>
      <c r="B531" s="74"/>
      <c r="C531" s="74"/>
      <c r="D531" s="74"/>
      <c r="E531" s="37"/>
      <c r="F531" s="74"/>
      <c r="G531" s="74"/>
      <c r="H531" s="74"/>
      <c r="I531" s="74"/>
      <c r="J531" s="83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 x14ac:dyDescent="0.45">
      <c r="A532" s="74"/>
      <c r="B532" s="74"/>
      <c r="C532" s="74"/>
      <c r="D532" s="74"/>
      <c r="E532" s="37"/>
      <c r="F532" s="74"/>
      <c r="G532" s="74"/>
      <c r="H532" s="74"/>
      <c r="I532" s="74"/>
      <c r="J532" s="83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 x14ac:dyDescent="0.45">
      <c r="A533" s="74"/>
      <c r="B533" s="74"/>
      <c r="C533" s="74"/>
      <c r="D533" s="74"/>
      <c r="E533" s="37"/>
      <c r="F533" s="74"/>
      <c r="G533" s="74"/>
      <c r="H533" s="74"/>
      <c r="I533" s="74"/>
      <c r="J533" s="83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 x14ac:dyDescent="0.45">
      <c r="A534" s="74"/>
      <c r="B534" s="74"/>
      <c r="C534" s="74"/>
      <c r="D534" s="74"/>
      <c r="E534" s="37"/>
      <c r="F534" s="74"/>
      <c r="G534" s="74"/>
      <c r="H534" s="74"/>
      <c r="I534" s="74"/>
      <c r="J534" s="83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 x14ac:dyDescent="0.45">
      <c r="A535" s="74"/>
      <c r="B535" s="74"/>
      <c r="C535" s="74"/>
      <c r="D535" s="74"/>
      <c r="E535" s="37"/>
      <c r="F535" s="74"/>
      <c r="G535" s="74"/>
      <c r="H535" s="74"/>
      <c r="I535" s="74"/>
      <c r="J535" s="83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 x14ac:dyDescent="0.45">
      <c r="A536" s="74"/>
      <c r="B536" s="74"/>
      <c r="C536" s="74"/>
      <c r="D536" s="74"/>
      <c r="E536" s="37"/>
      <c r="F536" s="74"/>
      <c r="G536" s="74"/>
      <c r="H536" s="74"/>
      <c r="I536" s="74"/>
      <c r="J536" s="83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 x14ac:dyDescent="0.45">
      <c r="A537" s="74"/>
      <c r="B537" s="74"/>
      <c r="C537" s="74"/>
      <c r="D537" s="74"/>
      <c r="E537" s="37"/>
      <c r="F537" s="74"/>
      <c r="G537" s="74"/>
      <c r="H537" s="74"/>
      <c r="I537" s="74"/>
      <c r="J537" s="83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 x14ac:dyDescent="0.45">
      <c r="A538" s="74"/>
      <c r="B538" s="74"/>
      <c r="C538" s="74"/>
      <c r="D538" s="74"/>
      <c r="E538" s="37"/>
      <c r="F538" s="74"/>
      <c r="G538" s="74"/>
      <c r="H538" s="74"/>
      <c r="I538" s="74"/>
      <c r="J538" s="83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 x14ac:dyDescent="0.45">
      <c r="A539" s="74"/>
      <c r="B539" s="74"/>
      <c r="C539" s="74"/>
      <c r="D539" s="74"/>
      <c r="E539" s="37"/>
      <c r="F539" s="74"/>
      <c r="G539" s="74"/>
      <c r="H539" s="74"/>
      <c r="I539" s="74"/>
      <c r="J539" s="83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 x14ac:dyDescent="0.45">
      <c r="A540" s="74"/>
      <c r="B540" s="74"/>
      <c r="C540" s="74"/>
      <c r="D540" s="74"/>
      <c r="E540" s="37"/>
      <c r="F540" s="74"/>
      <c r="G540" s="74"/>
      <c r="H540" s="74"/>
      <c r="I540" s="74"/>
      <c r="J540" s="83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 x14ac:dyDescent="0.45">
      <c r="A541" s="74"/>
      <c r="B541" s="74"/>
      <c r="C541" s="74"/>
      <c r="D541" s="74"/>
      <c r="E541" s="37"/>
      <c r="F541" s="74"/>
      <c r="G541" s="74"/>
      <c r="H541" s="74"/>
      <c r="I541" s="74"/>
      <c r="J541" s="83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 x14ac:dyDescent="0.45">
      <c r="A542" s="74"/>
      <c r="B542" s="74"/>
      <c r="C542" s="74"/>
      <c r="D542" s="74"/>
      <c r="E542" s="37"/>
      <c r="F542" s="74"/>
      <c r="G542" s="74"/>
      <c r="H542" s="74"/>
      <c r="I542" s="74"/>
      <c r="J542" s="83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 x14ac:dyDescent="0.45">
      <c r="A543" s="74"/>
      <c r="B543" s="74"/>
      <c r="C543" s="74"/>
      <c r="D543" s="74"/>
      <c r="E543" s="37"/>
      <c r="F543" s="74"/>
      <c r="G543" s="74"/>
      <c r="H543" s="74"/>
      <c r="I543" s="74"/>
      <c r="J543" s="83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 x14ac:dyDescent="0.45">
      <c r="A544" s="74"/>
      <c r="B544" s="74"/>
      <c r="C544" s="74"/>
      <c r="D544" s="74"/>
      <c r="E544" s="37"/>
      <c r="F544" s="74"/>
      <c r="G544" s="74"/>
      <c r="H544" s="74"/>
      <c r="I544" s="74"/>
      <c r="J544" s="83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 x14ac:dyDescent="0.45">
      <c r="A545" s="74"/>
      <c r="B545" s="74"/>
      <c r="C545" s="74"/>
      <c r="D545" s="74"/>
      <c r="E545" s="37"/>
      <c r="F545" s="74"/>
      <c r="G545" s="74"/>
      <c r="H545" s="74"/>
      <c r="I545" s="74"/>
      <c r="J545" s="83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 x14ac:dyDescent="0.45">
      <c r="A546" s="74"/>
      <c r="B546" s="74"/>
      <c r="C546" s="74"/>
      <c r="D546" s="74"/>
      <c r="E546" s="37"/>
      <c r="F546" s="74"/>
      <c r="G546" s="74"/>
      <c r="H546" s="74"/>
      <c r="I546" s="74"/>
      <c r="J546" s="83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 x14ac:dyDescent="0.45">
      <c r="A547" s="74"/>
      <c r="B547" s="74"/>
      <c r="C547" s="74"/>
      <c r="D547" s="74"/>
      <c r="E547" s="37"/>
      <c r="F547" s="74"/>
      <c r="G547" s="74"/>
      <c r="H547" s="74"/>
      <c r="I547" s="74"/>
      <c r="J547" s="83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 x14ac:dyDescent="0.45">
      <c r="A548" s="74"/>
      <c r="B548" s="74"/>
      <c r="C548" s="74"/>
      <c r="D548" s="74"/>
      <c r="E548" s="37"/>
      <c r="F548" s="74"/>
      <c r="G548" s="74"/>
      <c r="H548" s="74"/>
      <c r="I548" s="74"/>
      <c r="J548" s="83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 x14ac:dyDescent="0.45">
      <c r="A549" s="74"/>
      <c r="B549" s="74"/>
      <c r="C549" s="74"/>
      <c r="D549" s="74"/>
      <c r="E549" s="37"/>
      <c r="F549" s="74"/>
      <c r="G549" s="74"/>
      <c r="H549" s="74"/>
      <c r="I549" s="74"/>
      <c r="J549" s="83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 x14ac:dyDescent="0.45">
      <c r="A550" s="74"/>
      <c r="B550" s="74"/>
      <c r="C550" s="74"/>
      <c r="D550" s="74"/>
      <c r="E550" s="37"/>
      <c r="F550" s="74"/>
      <c r="G550" s="74"/>
      <c r="H550" s="74"/>
      <c r="I550" s="74"/>
      <c r="J550" s="83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 x14ac:dyDescent="0.45">
      <c r="A551" s="74"/>
      <c r="B551" s="74"/>
      <c r="C551" s="74"/>
      <c r="D551" s="74"/>
      <c r="E551" s="37"/>
      <c r="F551" s="74"/>
      <c r="G551" s="74"/>
      <c r="H551" s="74"/>
      <c r="I551" s="74"/>
      <c r="J551" s="83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 x14ac:dyDescent="0.45">
      <c r="A552" s="74"/>
      <c r="B552" s="74"/>
      <c r="C552" s="74"/>
      <c r="D552" s="74"/>
      <c r="E552" s="37"/>
      <c r="F552" s="74"/>
      <c r="G552" s="74"/>
      <c r="H552" s="74"/>
      <c r="I552" s="74"/>
      <c r="J552" s="83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 x14ac:dyDescent="0.45">
      <c r="A553" s="74"/>
      <c r="B553" s="74"/>
      <c r="C553" s="74"/>
      <c r="D553" s="74"/>
      <c r="E553" s="37"/>
      <c r="F553" s="74"/>
      <c r="G553" s="74"/>
      <c r="H553" s="74"/>
      <c r="I553" s="74"/>
      <c r="J553" s="83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 x14ac:dyDescent="0.45">
      <c r="A554" s="74"/>
      <c r="B554" s="74"/>
      <c r="C554" s="74"/>
      <c r="D554" s="74"/>
      <c r="E554" s="37"/>
      <c r="F554" s="74"/>
      <c r="G554" s="74"/>
      <c r="H554" s="74"/>
      <c r="I554" s="74"/>
      <c r="J554" s="83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 x14ac:dyDescent="0.45">
      <c r="A555" s="74"/>
      <c r="B555" s="74"/>
      <c r="C555" s="74"/>
      <c r="D555" s="74"/>
      <c r="E555" s="37"/>
      <c r="F555" s="74"/>
      <c r="G555" s="74"/>
      <c r="H555" s="74"/>
      <c r="I555" s="74"/>
      <c r="J555" s="83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 x14ac:dyDescent="0.45">
      <c r="A556" s="74"/>
      <c r="B556" s="74"/>
      <c r="C556" s="74"/>
      <c r="D556" s="74"/>
      <c r="E556" s="37"/>
      <c r="F556" s="74"/>
      <c r="G556" s="74"/>
      <c r="H556" s="74"/>
      <c r="I556" s="74"/>
      <c r="J556" s="83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 x14ac:dyDescent="0.45">
      <c r="A557" s="74"/>
      <c r="B557" s="74"/>
      <c r="C557" s="74"/>
      <c r="D557" s="74"/>
      <c r="E557" s="37"/>
      <c r="F557" s="74"/>
      <c r="G557" s="74"/>
      <c r="H557" s="74"/>
      <c r="I557" s="74"/>
      <c r="J557" s="83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 x14ac:dyDescent="0.45">
      <c r="A558" s="74"/>
      <c r="B558" s="74"/>
      <c r="C558" s="74"/>
      <c r="D558" s="74"/>
      <c r="E558" s="37"/>
      <c r="F558" s="74"/>
      <c r="G558" s="74"/>
      <c r="H558" s="74"/>
      <c r="I558" s="74"/>
      <c r="J558" s="83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 x14ac:dyDescent="0.45">
      <c r="A559" s="74"/>
      <c r="B559" s="74"/>
      <c r="C559" s="74"/>
      <c r="D559" s="74"/>
      <c r="E559" s="37"/>
      <c r="F559" s="74"/>
      <c r="G559" s="74"/>
      <c r="H559" s="74"/>
      <c r="I559" s="74"/>
      <c r="J559" s="83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 x14ac:dyDescent="0.45">
      <c r="A560" s="74"/>
      <c r="B560" s="74"/>
      <c r="C560" s="74"/>
      <c r="D560" s="74"/>
      <c r="E560" s="37"/>
      <c r="F560" s="74"/>
      <c r="G560" s="74"/>
      <c r="H560" s="74"/>
      <c r="I560" s="74"/>
      <c r="J560" s="83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 x14ac:dyDescent="0.45">
      <c r="A561" s="74"/>
      <c r="B561" s="74"/>
      <c r="C561" s="74"/>
      <c r="D561" s="74"/>
      <c r="E561" s="37"/>
      <c r="F561" s="74"/>
      <c r="G561" s="74"/>
      <c r="H561" s="74"/>
      <c r="I561" s="74"/>
      <c r="J561" s="83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 x14ac:dyDescent="0.45">
      <c r="A562" s="74"/>
      <c r="B562" s="74"/>
      <c r="C562" s="74"/>
      <c r="D562" s="74"/>
      <c r="E562" s="37"/>
      <c r="F562" s="74"/>
      <c r="G562" s="74"/>
      <c r="H562" s="74"/>
      <c r="I562" s="74"/>
      <c r="J562" s="83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 x14ac:dyDescent="0.45">
      <c r="A563" s="74"/>
      <c r="B563" s="74"/>
      <c r="C563" s="74"/>
      <c r="D563" s="74"/>
      <c r="E563" s="37"/>
      <c r="F563" s="74"/>
      <c r="G563" s="74"/>
      <c r="H563" s="74"/>
      <c r="I563" s="74"/>
      <c r="J563" s="83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 x14ac:dyDescent="0.45">
      <c r="A564" s="74"/>
      <c r="B564" s="74"/>
      <c r="C564" s="74"/>
      <c r="D564" s="74"/>
      <c r="E564" s="37"/>
      <c r="F564" s="74"/>
      <c r="G564" s="74"/>
      <c r="H564" s="74"/>
      <c r="I564" s="74"/>
      <c r="J564" s="83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 x14ac:dyDescent="0.45">
      <c r="A565" s="74"/>
      <c r="B565" s="74"/>
      <c r="C565" s="74"/>
      <c r="D565" s="74"/>
      <c r="E565" s="37"/>
      <c r="F565" s="74"/>
      <c r="G565" s="74"/>
      <c r="H565" s="74"/>
      <c r="I565" s="74"/>
      <c r="J565" s="83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 x14ac:dyDescent="0.45">
      <c r="A566" s="74"/>
      <c r="B566" s="74"/>
      <c r="C566" s="74"/>
      <c r="D566" s="74"/>
      <c r="E566" s="37"/>
      <c r="F566" s="74"/>
      <c r="G566" s="74"/>
      <c r="H566" s="74"/>
      <c r="I566" s="74"/>
      <c r="J566" s="83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 x14ac:dyDescent="0.45">
      <c r="A567" s="74"/>
      <c r="B567" s="74"/>
      <c r="C567" s="74"/>
      <c r="D567" s="74"/>
      <c r="E567" s="37"/>
      <c r="F567" s="74"/>
      <c r="G567" s="74"/>
      <c r="H567" s="74"/>
      <c r="I567" s="74"/>
      <c r="J567" s="83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 x14ac:dyDescent="0.45">
      <c r="A568" s="74"/>
      <c r="B568" s="74"/>
      <c r="C568" s="74"/>
      <c r="D568" s="74"/>
      <c r="E568" s="37"/>
      <c r="F568" s="74"/>
      <c r="G568" s="74"/>
      <c r="H568" s="74"/>
      <c r="I568" s="74"/>
      <c r="J568" s="83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 x14ac:dyDescent="0.45">
      <c r="A569" s="74"/>
      <c r="B569" s="74"/>
      <c r="C569" s="74"/>
      <c r="D569" s="74"/>
      <c r="E569" s="37"/>
      <c r="F569" s="74"/>
      <c r="G569" s="74"/>
      <c r="H569" s="74"/>
      <c r="I569" s="74"/>
      <c r="J569" s="83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 x14ac:dyDescent="0.45">
      <c r="A570" s="74"/>
      <c r="B570" s="74"/>
      <c r="C570" s="74"/>
      <c r="D570" s="74"/>
      <c r="E570" s="37"/>
      <c r="F570" s="74"/>
      <c r="G570" s="74"/>
      <c r="H570" s="74"/>
      <c r="I570" s="74"/>
      <c r="J570" s="83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 x14ac:dyDescent="0.45">
      <c r="A571" s="74"/>
      <c r="B571" s="74"/>
      <c r="C571" s="74"/>
      <c r="D571" s="74"/>
      <c r="E571" s="37"/>
      <c r="F571" s="74"/>
      <c r="G571" s="74"/>
      <c r="H571" s="74"/>
      <c r="I571" s="74"/>
      <c r="J571" s="83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 x14ac:dyDescent="0.45">
      <c r="A572" s="74"/>
      <c r="B572" s="74"/>
      <c r="C572" s="74"/>
      <c r="D572" s="74"/>
      <c r="E572" s="37"/>
      <c r="F572" s="74"/>
      <c r="G572" s="74"/>
      <c r="H572" s="74"/>
      <c r="I572" s="74"/>
      <c r="J572" s="83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 x14ac:dyDescent="0.45">
      <c r="A573" s="74"/>
      <c r="B573" s="74"/>
      <c r="C573" s="74"/>
      <c r="D573" s="74"/>
      <c r="E573" s="37"/>
      <c r="F573" s="74"/>
      <c r="G573" s="74"/>
      <c r="H573" s="74"/>
      <c r="I573" s="74"/>
      <c r="J573" s="83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 x14ac:dyDescent="0.45">
      <c r="A574" s="74"/>
      <c r="B574" s="74"/>
      <c r="C574" s="74"/>
      <c r="D574" s="74"/>
      <c r="E574" s="37"/>
      <c r="F574" s="74"/>
      <c r="G574" s="74"/>
      <c r="H574" s="74"/>
      <c r="I574" s="74"/>
      <c r="J574" s="83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 x14ac:dyDescent="0.45">
      <c r="A575" s="74"/>
      <c r="B575" s="74"/>
      <c r="C575" s="74"/>
      <c r="D575" s="74"/>
      <c r="E575" s="37"/>
      <c r="F575" s="74"/>
      <c r="G575" s="74"/>
      <c r="H575" s="74"/>
      <c r="I575" s="74"/>
      <c r="J575" s="83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 x14ac:dyDescent="0.45">
      <c r="A576" s="74"/>
      <c r="B576" s="74"/>
      <c r="C576" s="74"/>
      <c r="D576" s="74"/>
      <c r="E576" s="37"/>
      <c r="F576" s="74"/>
      <c r="G576" s="74"/>
      <c r="H576" s="74"/>
      <c r="I576" s="74"/>
      <c r="J576" s="83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 x14ac:dyDescent="0.45">
      <c r="A577" s="74"/>
      <c r="B577" s="74"/>
      <c r="C577" s="74"/>
      <c r="D577" s="74"/>
      <c r="E577" s="37"/>
      <c r="F577" s="74"/>
      <c r="G577" s="74"/>
      <c r="H577" s="74"/>
      <c r="I577" s="74"/>
      <c r="J577" s="83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 x14ac:dyDescent="0.45">
      <c r="A578" s="74"/>
      <c r="B578" s="74"/>
      <c r="C578" s="74"/>
      <c r="D578" s="74"/>
      <c r="E578" s="37"/>
      <c r="F578" s="74"/>
      <c r="G578" s="74"/>
      <c r="H578" s="74"/>
      <c r="I578" s="74"/>
      <c r="J578" s="83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 x14ac:dyDescent="0.45">
      <c r="A579" s="74"/>
      <c r="B579" s="74"/>
      <c r="C579" s="74"/>
      <c r="D579" s="74"/>
      <c r="E579" s="37"/>
      <c r="F579" s="74"/>
      <c r="G579" s="74"/>
      <c r="H579" s="74"/>
      <c r="I579" s="74"/>
      <c r="J579" s="83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 x14ac:dyDescent="0.45">
      <c r="A580" s="74"/>
      <c r="B580" s="74"/>
      <c r="C580" s="74"/>
      <c r="D580" s="74"/>
      <c r="E580" s="37"/>
      <c r="F580" s="74"/>
      <c r="G580" s="74"/>
      <c r="H580" s="74"/>
      <c r="I580" s="74"/>
      <c r="J580" s="83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 x14ac:dyDescent="0.45">
      <c r="A581" s="74"/>
      <c r="B581" s="74"/>
      <c r="C581" s="74"/>
      <c r="D581" s="74"/>
      <c r="E581" s="37"/>
      <c r="F581" s="74"/>
      <c r="G581" s="74"/>
      <c r="H581" s="74"/>
      <c r="I581" s="74"/>
      <c r="J581" s="83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 x14ac:dyDescent="0.45">
      <c r="A582" s="74"/>
      <c r="B582" s="74"/>
      <c r="C582" s="74"/>
      <c r="D582" s="74"/>
      <c r="E582" s="37"/>
      <c r="F582" s="74"/>
      <c r="G582" s="74"/>
      <c r="H582" s="74"/>
      <c r="I582" s="74"/>
      <c r="J582" s="83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 x14ac:dyDescent="0.45">
      <c r="A583" s="74"/>
      <c r="B583" s="74"/>
      <c r="C583" s="74"/>
      <c r="D583" s="74"/>
      <c r="E583" s="37"/>
      <c r="F583" s="74"/>
      <c r="G583" s="74"/>
      <c r="H583" s="74"/>
      <c r="I583" s="74"/>
      <c r="J583" s="83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 x14ac:dyDescent="0.45">
      <c r="A584" s="74"/>
      <c r="B584" s="74"/>
      <c r="C584" s="74"/>
      <c r="D584" s="74"/>
      <c r="E584" s="37"/>
      <c r="F584" s="74"/>
      <c r="G584" s="74"/>
      <c r="H584" s="74"/>
      <c r="I584" s="74"/>
      <c r="J584" s="83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 x14ac:dyDescent="0.45">
      <c r="A585" s="74"/>
      <c r="B585" s="74"/>
      <c r="C585" s="74"/>
      <c r="D585" s="74"/>
      <c r="E585" s="37"/>
      <c r="F585" s="74"/>
      <c r="G585" s="74"/>
      <c r="H585" s="74"/>
      <c r="I585" s="74"/>
      <c r="J585" s="83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 x14ac:dyDescent="0.45">
      <c r="A586" s="74"/>
      <c r="B586" s="74"/>
      <c r="C586" s="74"/>
      <c r="D586" s="74"/>
      <c r="E586" s="37"/>
      <c r="F586" s="74"/>
      <c r="G586" s="74"/>
      <c r="H586" s="74"/>
      <c r="I586" s="74"/>
      <c r="J586" s="83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 x14ac:dyDescent="0.45">
      <c r="A587" s="74"/>
      <c r="B587" s="74"/>
      <c r="C587" s="74"/>
      <c r="D587" s="74"/>
      <c r="E587" s="37"/>
      <c r="F587" s="74"/>
      <c r="G587" s="74"/>
      <c r="H587" s="74"/>
      <c r="I587" s="74"/>
      <c r="J587" s="83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 x14ac:dyDescent="0.45">
      <c r="A588" s="74"/>
      <c r="B588" s="74"/>
      <c r="C588" s="74"/>
      <c r="D588" s="74"/>
      <c r="E588" s="37"/>
      <c r="F588" s="74"/>
      <c r="G588" s="74"/>
      <c r="H588" s="74"/>
      <c r="I588" s="74"/>
      <c r="J588" s="83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 x14ac:dyDescent="0.45">
      <c r="A589" s="74"/>
      <c r="B589" s="74"/>
      <c r="C589" s="74"/>
      <c r="D589" s="74"/>
      <c r="E589" s="37"/>
      <c r="F589" s="74"/>
      <c r="G589" s="74"/>
      <c r="H589" s="74"/>
      <c r="I589" s="74"/>
      <c r="J589" s="83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 x14ac:dyDescent="0.45">
      <c r="A590" s="74"/>
      <c r="B590" s="74"/>
      <c r="C590" s="74"/>
      <c r="D590" s="74"/>
      <c r="E590" s="37"/>
      <c r="F590" s="74"/>
      <c r="G590" s="74"/>
      <c r="H590" s="74"/>
      <c r="I590" s="74"/>
      <c r="J590" s="83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 x14ac:dyDescent="0.45">
      <c r="A591" s="74"/>
      <c r="B591" s="74"/>
      <c r="C591" s="74"/>
      <c r="D591" s="74"/>
      <c r="E591" s="37"/>
      <c r="F591" s="74"/>
      <c r="G591" s="74"/>
      <c r="H591" s="74"/>
      <c r="I591" s="74"/>
      <c r="J591" s="83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 x14ac:dyDescent="0.45">
      <c r="A592" s="74"/>
      <c r="B592" s="74"/>
      <c r="C592" s="74"/>
      <c r="D592" s="74"/>
      <c r="E592" s="37"/>
      <c r="F592" s="74"/>
      <c r="G592" s="74"/>
      <c r="H592" s="74"/>
      <c r="I592" s="74"/>
      <c r="J592" s="83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 x14ac:dyDescent="0.45">
      <c r="A593" s="74"/>
      <c r="B593" s="74"/>
      <c r="C593" s="74"/>
      <c r="D593" s="74"/>
      <c r="E593" s="37"/>
      <c r="F593" s="74"/>
      <c r="G593" s="74"/>
      <c r="H593" s="74"/>
      <c r="I593" s="74"/>
      <c r="J593" s="83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 x14ac:dyDescent="0.45">
      <c r="A594" s="74"/>
      <c r="B594" s="74"/>
      <c r="C594" s="74"/>
      <c r="D594" s="74"/>
      <c r="E594" s="37"/>
      <c r="F594" s="74"/>
      <c r="G594" s="74"/>
      <c r="H594" s="74"/>
      <c r="I594" s="74"/>
      <c r="J594" s="83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 x14ac:dyDescent="0.45">
      <c r="A595" s="74"/>
      <c r="B595" s="74"/>
      <c r="C595" s="74"/>
      <c r="D595" s="74"/>
      <c r="E595" s="37"/>
      <c r="F595" s="74"/>
      <c r="G595" s="74"/>
      <c r="H595" s="74"/>
      <c r="I595" s="74"/>
      <c r="J595" s="83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 x14ac:dyDescent="0.45">
      <c r="A596" s="74"/>
      <c r="B596" s="74"/>
      <c r="C596" s="74"/>
      <c r="D596" s="74"/>
      <c r="E596" s="37"/>
      <c r="F596" s="74"/>
      <c r="G596" s="74"/>
      <c r="H596" s="74"/>
      <c r="I596" s="74"/>
      <c r="J596" s="83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 x14ac:dyDescent="0.45">
      <c r="A597" s="74"/>
      <c r="B597" s="74"/>
      <c r="C597" s="74"/>
      <c r="D597" s="74"/>
      <c r="E597" s="37"/>
      <c r="F597" s="74"/>
      <c r="G597" s="74"/>
      <c r="H597" s="74"/>
      <c r="I597" s="74"/>
      <c r="J597" s="83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 x14ac:dyDescent="0.45">
      <c r="A598" s="74"/>
      <c r="B598" s="74"/>
      <c r="C598" s="74"/>
      <c r="D598" s="74"/>
      <c r="E598" s="37"/>
      <c r="F598" s="74"/>
      <c r="G598" s="74"/>
      <c r="H598" s="74"/>
      <c r="I598" s="74"/>
      <c r="J598" s="83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 x14ac:dyDescent="0.45">
      <c r="A599" s="74"/>
      <c r="B599" s="74"/>
      <c r="C599" s="74"/>
      <c r="D599" s="74"/>
      <c r="E599" s="37"/>
      <c r="F599" s="74"/>
      <c r="G599" s="74"/>
      <c r="H599" s="74"/>
      <c r="I599" s="74"/>
      <c r="J599" s="83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 x14ac:dyDescent="0.45">
      <c r="A600" s="74"/>
      <c r="B600" s="74"/>
      <c r="C600" s="74"/>
      <c r="D600" s="74"/>
      <c r="E600" s="37"/>
      <c r="F600" s="74"/>
      <c r="G600" s="74"/>
      <c r="H600" s="74"/>
      <c r="I600" s="74"/>
      <c r="J600" s="83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 x14ac:dyDescent="0.45">
      <c r="A601" s="74"/>
      <c r="B601" s="74"/>
      <c r="C601" s="74"/>
      <c r="D601" s="74"/>
      <c r="E601" s="37"/>
      <c r="F601" s="74"/>
      <c r="G601" s="74"/>
      <c r="H601" s="74"/>
      <c r="I601" s="74"/>
      <c r="J601" s="83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 x14ac:dyDescent="0.45">
      <c r="A602" s="74"/>
      <c r="B602" s="74"/>
      <c r="C602" s="74"/>
      <c r="D602" s="74"/>
      <c r="E602" s="37"/>
      <c r="F602" s="74"/>
      <c r="G602" s="74"/>
      <c r="H602" s="74"/>
      <c r="I602" s="74"/>
      <c r="J602" s="83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 x14ac:dyDescent="0.45">
      <c r="A603" s="74"/>
      <c r="B603" s="74"/>
      <c r="C603" s="74"/>
      <c r="D603" s="74"/>
      <c r="E603" s="37"/>
      <c r="F603" s="74"/>
      <c r="G603" s="74"/>
      <c r="H603" s="74"/>
      <c r="I603" s="74"/>
      <c r="J603" s="83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 x14ac:dyDescent="0.45">
      <c r="A604" s="74"/>
      <c r="B604" s="74"/>
      <c r="C604" s="74"/>
      <c r="D604" s="74"/>
      <c r="E604" s="37"/>
      <c r="F604" s="74"/>
      <c r="G604" s="74"/>
      <c r="H604" s="74"/>
      <c r="I604" s="74"/>
      <c r="J604" s="83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 x14ac:dyDescent="0.45">
      <c r="A605" s="74"/>
      <c r="B605" s="74"/>
      <c r="C605" s="74"/>
      <c r="D605" s="74"/>
      <c r="E605" s="37"/>
      <c r="F605" s="74"/>
      <c r="G605" s="74"/>
      <c r="H605" s="74"/>
      <c r="I605" s="74"/>
      <c r="J605" s="83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 x14ac:dyDescent="0.45">
      <c r="A606" s="74"/>
      <c r="B606" s="74"/>
      <c r="C606" s="74"/>
      <c r="D606" s="74"/>
      <c r="E606" s="37"/>
      <c r="F606" s="74"/>
      <c r="G606" s="74"/>
      <c r="H606" s="74"/>
      <c r="I606" s="74"/>
      <c r="J606" s="83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 x14ac:dyDescent="0.45">
      <c r="A607" s="74"/>
      <c r="B607" s="74"/>
      <c r="C607" s="74"/>
      <c r="D607" s="74"/>
      <c r="E607" s="37"/>
      <c r="F607" s="74"/>
      <c r="G607" s="74"/>
      <c r="H607" s="74"/>
      <c r="I607" s="74"/>
      <c r="J607" s="83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 x14ac:dyDescent="0.45">
      <c r="A608" s="74"/>
      <c r="B608" s="74"/>
      <c r="C608" s="74"/>
      <c r="D608" s="74"/>
      <c r="E608" s="37"/>
      <c r="F608" s="74"/>
      <c r="G608" s="74"/>
      <c r="H608" s="74"/>
      <c r="I608" s="74"/>
      <c r="J608" s="83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 x14ac:dyDescent="0.45">
      <c r="A609" s="74"/>
      <c r="B609" s="74"/>
      <c r="C609" s="74"/>
      <c r="D609" s="74"/>
      <c r="E609" s="37"/>
      <c r="F609" s="74"/>
      <c r="G609" s="74"/>
      <c r="H609" s="74"/>
      <c r="I609" s="74"/>
      <c r="J609" s="83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 x14ac:dyDescent="0.45">
      <c r="A610" s="74"/>
      <c r="B610" s="74"/>
      <c r="C610" s="74"/>
      <c r="D610" s="74"/>
      <c r="E610" s="37"/>
      <c r="F610" s="74"/>
      <c r="G610" s="74"/>
      <c r="H610" s="74"/>
      <c r="I610" s="74"/>
      <c r="J610" s="83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 x14ac:dyDescent="0.45">
      <c r="A611" s="74"/>
      <c r="B611" s="74"/>
      <c r="C611" s="74"/>
      <c r="D611" s="74"/>
      <c r="E611" s="37"/>
      <c r="F611" s="74"/>
      <c r="G611" s="74"/>
      <c r="H611" s="74"/>
      <c r="I611" s="74"/>
      <c r="J611" s="83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 x14ac:dyDescent="0.45">
      <c r="A612" s="74"/>
      <c r="B612" s="74"/>
      <c r="C612" s="74"/>
      <c r="D612" s="74"/>
      <c r="E612" s="37"/>
      <c r="F612" s="74"/>
      <c r="G612" s="74"/>
      <c r="H612" s="74"/>
      <c r="I612" s="74"/>
      <c r="J612" s="83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 x14ac:dyDescent="0.45">
      <c r="A613" s="74"/>
      <c r="B613" s="74"/>
      <c r="C613" s="74"/>
      <c r="D613" s="74"/>
      <c r="E613" s="37"/>
      <c r="F613" s="74"/>
      <c r="G613" s="74"/>
      <c r="H613" s="74"/>
      <c r="I613" s="74"/>
      <c r="J613" s="83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 x14ac:dyDescent="0.45">
      <c r="A614" s="74"/>
      <c r="B614" s="74"/>
      <c r="C614" s="74"/>
      <c r="D614" s="74"/>
      <c r="E614" s="37"/>
      <c r="F614" s="74"/>
      <c r="G614" s="74"/>
      <c r="H614" s="74"/>
      <c r="I614" s="74"/>
      <c r="J614" s="83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 x14ac:dyDescent="0.45">
      <c r="A615" s="74"/>
      <c r="B615" s="74"/>
      <c r="C615" s="74"/>
      <c r="D615" s="74"/>
      <c r="E615" s="37"/>
      <c r="F615" s="74"/>
      <c r="G615" s="74"/>
      <c r="H615" s="74"/>
      <c r="I615" s="74"/>
      <c r="J615" s="83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 x14ac:dyDescent="0.45">
      <c r="A616" s="74"/>
      <c r="B616" s="74"/>
      <c r="C616" s="74"/>
      <c r="D616" s="74"/>
      <c r="E616" s="37"/>
      <c r="F616" s="74"/>
      <c r="G616" s="74"/>
      <c r="H616" s="74"/>
      <c r="I616" s="74"/>
      <c r="J616" s="83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 x14ac:dyDescent="0.45">
      <c r="A617" s="74"/>
      <c r="B617" s="74"/>
      <c r="C617" s="74"/>
      <c r="D617" s="74"/>
      <c r="E617" s="37"/>
      <c r="F617" s="74"/>
      <c r="G617" s="74"/>
      <c r="H617" s="74"/>
      <c r="I617" s="74"/>
      <c r="J617" s="83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 x14ac:dyDescent="0.45">
      <c r="A618" s="74"/>
      <c r="B618" s="74"/>
      <c r="C618" s="74"/>
      <c r="D618" s="74"/>
      <c r="E618" s="37"/>
      <c r="F618" s="74"/>
      <c r="G618" s="74"/>
      <c r="H618" s="74"/>
      <c r="I618" s="74"/>
      <c r="J618" s="83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 x14ac:dyDescent="0.45">
      <c r="A619" s="74"/>
      <c r="B619" s="74"/>
      <c r="C619" s="74"/>
      <c r="D619" s="74"/>
      <c r="E619" s="37"/>
      <c r="F619" s="74"/>
      <c r="G619" s="74"/>
      <c r="H619" s="74"/>
      <c r="I619" s="74"/>
      <c r="J619" s="83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 x14ac:dyDescent="0.45">
      <c r="A620" s="74"/>
      <c r="B620" s="74"/>
      <c r="C620" s="74"/>
      <c r="D620" s="74"/>
      <c r="E620" s="37"/>
      <c r="F620" s="74"/>
      <c r="G620" s="74"/>
      <c r="H620" s="74"/>
      <c r="I620" s="74"/>
      <c r="J620" s="83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 x14ac:dyDescent="0.45">
      <c r="A621" s="74"/>
      <c r="B621" s="74"/>
      <c r="C621" s="74"/>
      <c r="D621" s="74"/>
      <c r="E621" s="37"/>
      <c r="F621" s="74"/>
      <c r="G621" s="74"/>
      <c r="H621" s="74"/>
      <c r="I621" s="74"/>
      <c r="J621" s="83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 x14ac:dyDescent="0.45">
      <c r="A622" s="74"/>
      <c r="B622" s="74"/>
      <c r="C622" s="74"/>
      <c r="D622" s="74"/>
      <c r="E622" s="37"/>
      <c r="F622" s="74"/>
      <c r="G622" s="74"/>
      <c r="H622" s="74"/>
      <c r="I622" s="74"/>
      <c r="J622" s="83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 x14ac:dyDescent="0.45">
      <c r="A623" s="74"/>
      <c r="B623" s="74"/>
      <c r="C623" s="74"/>
      <c r="D623" s="74"/>
      <c r="E623" s="37"/>
      <c r="F623" s="74"/>
      <c r="G623" s="74"/>
      <c r="H623" s="74"/>
      <c r="I623" s="74"/>
      <c r="J623" s="83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 x14ac:dyDescent="0.45">
      <c r="A624" s="74"/>
      <c r="B624" s="74"/>
      <c r="C624" s="74"/>
      <c r="D624" s="74"/>
      <c r="E624" s="37"/>
      <c r="F624" s="74"/>
      <c r="G624" s="74"/>
      <c r="H624" s="74"/>
      <c r="I624" s="74"/>
      <c r="J624" s="83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 x14ac:dyDescent="0.45">
      <c r="A625" s="74"/>
      <c r="B625" s="74"/>
      <c r="C625" s="74"/>
      <c r="D625" s="74"/>
      <c r="E625" s="37"/>
      <c r="F625" s="74"/>
      <c r="G625" s="74"/>
      <c r="H625" s="74"/>
      <c r="I625" s="74"/>
      <c r="J625" s="83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 x14ac:dyDescent="0.45">
      <c r="A626" s="74"/>
      <c r="B626" s="74"/>
      <c r="C626" s="74"/>
      <c r="D626" s="74"/>
      <c r="E626" s="37"/>
      <c r="F626" s="74"/>
      <c r="G626" s="74"/>
      <c r="H626" s="74"/>
      <c r="I626" s="74"/>
      <c r="J626" s="83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 x14ac:dyDescent="0.45">
      <c r="A627" s="74"/>
      <c r="B627" s="74"/>
      <c r="C627" s="74"/>
      <c r="D627" s="74"/>
      <c r="E627" s="37"/>
      <c r="F627" s="74"/>
      <c r="G627" s="74"/>
      <c r="H627" s="74"/>
      <c r="I627" s="74"/>
      <c r="J627" s="83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 x14ac:dyDescent="0.45">
      <c r="A628" s="74"/>
      <c r="B628" s="74"/>
      <c r="C628" s="74"/>
      <c r="D628" s="74"/>
      <c r="E628" s="37"/>
      <c r="F628" s="74"/>
      <c r="G628" s="74"/>
      <c r="H628" s="74"/>
      <c r="I628" s="74"/>
      <c r="J628" s="83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 x14ac:dyDescent="0.25"/>
    <row r="630" spans="1:26" ht="15.75" customHeight="1" x14ac:dyDescent="0.25"/>
    <row r="631" spans="1:26" ht="15.75" customHeight="1" x14ac:dyDescent="0.25"/>
    <row r="632" spans="1:26" ht="15.75" customHeight="1" x14ac:dyDescent="0.25"/>
    <row r="633" spans="1:26" ht="15.75" customHeight="1" x14ac:dyDescent="0.25"/>
    <row r="634" spans="1:26" ht="15.75" customHeight="1" x14ac:dyDescent="0.25"/>
    <row r="635" spans="1:26" ht="15.75" customHeight="1" x14ac:dyDescent="0.25"/>
    <row r="636" spans="1:26" ht="15.75" customHeight="1" x14ac:dyDescent="0.25"/>
    <row r="637" spans="1:26" ht="15.75" customHeight="1" x14ac:dyDescent="0.25"/>
    <row r="638" spans="1:26" ht="15.75" customHeight="1" x14ac:dyDescent="0.25"/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1:A2"/>
    <mergeCell ref="F1:I1"/>
    <mergeCell ref="F5:I5"/>
  </mergeCells>
  <dataValidations count="2">
    <dataValidation type="list" allowBlank="1" showErrorMessage="1" sqref="D1" xr:uid="{00000000-0002-0000-0300-000000000000}">
      <formula1>"Práctica,Proyecto"</formula1>
    </dataValidation>
    <dataValidation type="list" allowBlank="1" showErrorMessage="1" sqref="D2" xr:uid="{00000000-0002-0000-0300-000001000000}">
      <formula1>"Automatización,Maker,Electrónica,Programación,IA,TIC,Videojuegos,SEED"</formula1>
    </dataValidation>
  </dataValidation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1000"/>
  <sheetViews>
    <sheetView workbookViewId="0">
      <pane xSplit="2" ySplit="7" topLeftCell="E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9.90625" customWidth="1"/>
    <col min="7" max="7" width="7.90625" customWidth="1"/>
    <col min="8" max="8" width="14.7265625" customWidth="1"/>
    <col min="9" max="9" width="7.90625" customWidth="1"/>
    <col min="10" max="10" width="15.26953125" customWidth="1"/>
    <col min="11" max="11" width="12" customWidth="1"/>
  </cols>
  <sheetData>
    <row r="1" spans="1:26" ht="27.75" customHeight="1" x14ac:dyDescent="0.45">
      <c r="A1" s="159">
        <f>'PLANTILLA V6'!A1</f>
        <v>0</v>
      </c>
      <c r="B1" s="70">
        <f>'PLANTILLA V6'!B1</f>
        <v>0</v>
      </c>
      <c r="C1" s="105" t="str">
        <f>'PLANTILLA V6'!C1</f>
        <v>Tipo:</v>
      </c>
      <c r="D1" s="166" t="str">
        <f>'PLANTILLA V6'!D1</f>
        <v>Proyecto</v>
      </c>
      <c r="E1" s="165"/>
      <c r="F1" s="163" t="str">
        <f>'PLANTILLA V6'!F1</f>
        <v>Total de alumnos:</v>
      </c>
      <c r="G1" s="164"/>
      <c r="H1" s="164"/>
      <c r="I1" s="165"/>
      <c r="J1" s="106">
        <f>'PLANTILLA V6'!J1</f>
        <v>14</v>
      </c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21.75" customHeight="1" x14ac:dyDescent="0.45">
      <c r="A2" s="141"/>
      <c r="B2" s="70">
        <f>'PLANTILLA V6'!B2</f>
        <v>0</v>
      </c>
      <c r="C2" s="105" t="str">
        <f>'PLANTILLA V6'!C2</f>
        <v>Especialidad:</v>
      </c>
      <c r="D2" s="166" t="str">
        <f>'PLANTILLA V6'!D2</f>
        <v>Maker</v>
      </c>
      <c r="E2" s="165"/>
      <c r="F2" s="72">
        <f>'PLANTILLA V6'!F2</f>
        <v>0</v>
      </c>
      <c r="G2" s="75">
        <f>'PLANTILLA V6'!G2</f>
        <v>0</v>
      </c>
      <c r="H2" s="75">
        <f>'PLANTILLA V6'!H2</f>
        <v>0</v>
      </c>
      <c r="I2" s="75">
        <f>'PLANTILLA V6'!I2</f>
        <v>0</v>
      </c>
      <c r="J2" s="76">
        <f>'PLANTILLA V6'!J2</f>
        <v>0</v>
      </c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36" customHeight="1" x14ac:dyDescent="0.45">
      <c r="A3" s="77">
        <f>'PLANTILLA V6'!A3</f>
        <v>0</v>
      </c>
      <c r="B3" s="77">
        <f>'PLANTILLA V6'!B3</f>
        <v>0</v>
      </c>
      <c r="C3" s="107" t="str">
        <f>'PLANTILLA V6'!C3</f>
        <v xml:space="preserve">Nombre de proyecto:
</v>
      </c>
      <c r="D3" s="167" t="str">
        <f>'PLANTILLA V6'!D3</f>
        <v>Un</v>
      </c>
      <c r="E3" s="168"/>
      <c r="F3" s="72">
        <f>'PLANTILLA V6'!F3</f>
        <v>0</v>
      </c>
      <c r="G3" s="79">
        <f>'PLANTILLA V6'!G3</f>
        <v>0</v>
      </c>
      <c r="H3" s="79">
        <f>'PLANTILLA V6'!H3</f>
        <v>0</v>
      </c>
      <c r="I3" s="79">
        <f>'PLANTILLA V6'!I3</f>
        <v>0</v>
      </c>
      <c r="J3" s="80">
        <f>'PLANTILLA V6'!J3</f>
        <v>0</v>
      </c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5.75" customHeight="1" x14ac:dyDescent="0.45">
      <c r="A4" s="74">
        <f>'PLANTILLA V6'!A4</f>
        <v>0</v>
      </c>
      <c r="B4" s="74">
        <f>'PLANTILLA V6'!B4</f>
        <v>0</v>
      </c>
      <c r="C4" s="108">
        <f>'PLANTILLA V6'!C4</f>
        <v>0</v>
      </c>
      <c r="D4" s="108">
        <f>'PLANTILLA V6'!D4</f>
        <v>0</v>
      </c>
      <c r="E4" s="108">
        <f>'PLANTILLA V6'!E4</f>
        <v>0</v>
      </c>
      <c r="F4" s="72">
        <f>'PLANTILLA V6'!F4</f>
        <v>0</v>
      </c>
      <c r="G4" s="75">
        <f>'PLANTILLA V6'!G4</f>
        <v>0</v>
      </c>
      <c r="H4" s="75">
        <f>'PLANTILLA V6'!H4</f>
        <v>0</v>
      </c>
      <c r="I4" s="75">
        <f>'PLANTILLA V6'!I4</f>
        <v>0</v>
      </c>
      <c r="J4" s="76">
        <f>'PLANTILLA V6'!J4</f>
        <v>0</v>
      </c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44.25" customHeight="1" x14ac:dyDescent="0.45">
      <c r="A5" s="74">
        <f>'PLANTILLA V6'!A5</f>
        <v>0</v>
      </c>
      <c r="B5" s="74">
        <f>'PLANTILLA V6'!B5</f>
        <v>0</v>
      </c>
      <c r="C5" s="81" t="str">
        <f>'PLANTILLA V6'!C5</f>
        <v>Cantidad</v>
      </c>
      <c r="D5" s="81" t="str">
        <f>'PLANTILLA V6'!D5</f>
        <v>Unidad</v>
      </c>
      <c r="E5" s="82" t="str">
        <f>'PLANTILLA V6'!E5</f>
        <v>Cantidad necesaria por 1 prototipo</v>
      </c>
      <c r="F5" s="162" t="str">
        <f>'PLANTILLA V6'!F5</f>
        <v>Modalidad de uso</v>
      </c>
      <c r="G5" s="141"/>
      <c r="H5" s="141"/>
      <c r="I5" s="141"/>
      <c r="J5" s="83">
        <f>'PLANTILLA V6'!J5</f>
        <v>0</v>
      </c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41.25" customHeight="1" x14ac:dyDescent="0.45">
      <c r="A6" s="84">
        <f>'PLANTILLA V6'!A6</f>
        <v>0</v>
      </c>
      <c r="B6" s="85" t="str">
        <f>'PLANTILLA V6'!B6</f>
        <v>HERRAMIENTAS Y MATERIALES DEL MAKERSPACE</v>
      </c>
      <c r="C6" s="86">
        <f>'PLANTILLA V6'!C6</f>
        <v>0</v>
      </c>
      <c r="D6" s="86">
        <f>'PLANTILLA V6'!D6</f>
        <v>0</v>
      </c>
      <c r="E6" s="37">
        <f>'PLANTILLA V6'!E6</f>
        <v>0</v>
      </c>
      <c r="F6" s="87" t="str">
        <f>'PLANTILLA V6'!F6</f>
        <v>Individual</v>
      </c>
      <c r="G6" s="6" t="str">
        <f>'PLANTILLA V6'!G6</f>
        <v>Parejas</v>
      </c>
      <c r="H6" s="87" t="str">
        <f>'PLANTILLA V6'!H6</f>
        <v>Equipos de 4 personas</v>
      </c>
      <c r="I6" s="6" t="str">
        <f>'PLANTILLA V6'!I6</f>
        <v>Grupal</v>
      </c>
      <c r="J6" s="88" t="str">
        <f>'PLANTILLA V6'!J6</f>
        <v>Total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21.75" customHeight="1" x14ac:dyDescent="0.45">
      <c r="A7" s="86">
        <f>'PLANTILLA V6'!A7</f>
        <v>0</v>
      </c>
      <c r="B7" s="86">
        <f>'PLANTILLA V6'!B7</f>
        <v>0</v>
      </c>
      <c r="C7" s="86">
        <f>'PLANTILLA V6'!C7</f>
        <v>0</v>
      </c>
      <c r="D7" s="86">
        <f>'PLANTILLA V6'!D7</f>
        <v>0</v>
      </c>
      <c r="E7" s="84">
        <f>'PLANTILLA V6'!E7</f>
        <v>0</v>
      </c>
      <c r="F7" s="109">
        <f>'PLANTILLA V6'!F7</f>
        <v>14</v>
      </c>
      <c r="G7" s="46">
        <f>'PLANTILLA V6'!G7</f>
        <v>7</v>
      </c>
      <c r="H7" s="46">
        <f>'PLANTILLA V6'!H7</f>
        <v>3.5</v>
      </c>
      <c r="I7" s="46">
        <f>'PLANTILLA V6'!I7</f>
        <v>1</v>
      </c>
      <c r="J7" s="83">
        <f>'PLANTILLA V6'!J7</f>
        <v>0</v>
      </c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 ht="15.75" customHeight="1" x14ac:dyDescent="0.45">
      <c r="A8" s="86">
        <f>'PLANTILLA V6'!A8</f>
        <v>0</v>
      </c>
      <c r="B8" s="86">
        <f>'PLANTILLA V6'!B8</f>
        <v>0</v>
      </c>
      <c r="C8" s="90">
        <f>'PLANTILLA V6'!C8</f>
        <v>1</v>
      </c>
      <c r="D8" s="91" t="str">
        <f>'PLANTILLA V6'!D8</f>
        <v>pza</v>
      </c>
      <c r="E8" s="90">
        <v>0</v>
      </c>
      <c r="F8" s="91" t="b">
        <v>1</v>
      </c>
      <c r="G8" s="91" t="b">
        <v>0</v>
      </c>
      <c r="H8" s="91" t="b">
        <v>0</v>
      </c>
      <c r="I8" s="91" t="b">
        <v>0</v>
      </c>
      <c r="J8" s="92">
        <f>(('PLANTILLA V6'!Tot_alumnos*F8)+('PLANTILLA V6'!X_parejas*G8)+('PLANTILLA V6'!x_equipo_4* H8)+('PLANTILLA V6'!Grupal*I8))*E8</f>
        <v>0</v>
      </c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 ht="15.75" customHeight="1" x14ac:dyDescent="0.45">
      <c r="A9" s="169" t="str">
        <f>'PLANTILLA V6'!A9</f>
        <v>Tecnología educativa</v>
      </c>
      <c r="B9" s="141"/>
      <c r="C9" s="94">
        <f>'PLANTILLA V6'!C9</f>
        <v>1</v>
      </c>
      <c r="D9" s="95" t="str">
        <f>'PLANTILLA V6'!D9</f>
        <v>pza</v>
      </c>
      <c r="E9" s="94"/>
      <c r="F9" s="95" t="b">
        <v>0</v>
      </c>
      <c r="G9" s="95" t="b">
        <v>0</v>
      </c>
      <c r="H9" s="95" t="b">
        <v>0</v>
      </c>
      <c r="I9" s="95" t="b">
        <v>0</v>
      </c>
      <c r="J9" s="92">
        <f>(('PLANTILLA V6'!Tot_alumnos*F9)+('PLANTILLA V6'!X_parejas*G9)+('PLANTILLA V6'!x_equipo_4* H9)+('PLANTILLA V6'!Grupal*I9))*E9</f>
        <v>0</v>
      </c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5.75" customHeight="1" x14ac:dyDescent="0.45">
      <c r="A10" s="74" t="str">
        <f>'PLANTILLA V6'!A10</f>
        <v>Te</v>
      </c>
      <c r="B10" s="70" t="s">
        <v>133</v>
      </c>
      <c r="C10" s="37">
        <f>'PLANTILLA V6'!C10</f>
        <v>1</v>
      </c>
      <c r="D10" s="74" t="str">
        <f>'PLANTILLA V6'!D10</f>
        <v>pza</v>
      </c>
      <c r="E10" s="37">
        <v>0</v>
      </c>
      <c r="F10" s="74" t="b">
        <v>0</v>
      </c>
      <c r="G10" s="74" t="b">
        <v>0</v>
      </c>
      <c r="H10" s="74" t="b">
        <v>1</v>
      </c>
      <c r="I10" s="74" t="b">
        <v>0</v>
      </c>
      <c r="J10" s="92">
        <f>(('PLANTILLA V6'!Tot_alumnos*F10)+('PLANTILLA V6'!X_parejas*G10)+('PLANTILLA V6'!x_equipo_4* H10)+('PLANTILLA V6'!Grupal*I10))*E10</f>
        <v>0</v>
      </c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5.75" customHeight="1" x14ac:dyDescent="0.45">
      <c r="A11" s="74" t="str">
        <f>'PLANTILLA V6'!A11</f>
        <v>Te</v>
      </c>
      <c r="B11" s="70" t="str">
        <f>'PLANTILLA V6'!B11</f>
        <v xml:space="preserve">Lego Spike Prime </v>
      </c>
      <c r="C11" s="37">
        <f>'PLANTILLA V6'!C11</f>
        <v>1</v>
      </c>
      <c r="D11" s="74" t="str">
        <f>'PLANTILLA V6'!D11</f>
        <v>pza</v>
      </c>
      <c r="E11" s="37">
        <v>0</v>
      </c>
      <c r="F11" s="74" t="b">
        <v>0</v>
      </c>
      <c r="G11" s="74" t="b">
        <v>0</v>
      </c>
      <c r="H11" s="74" t="b">
        <v>1</v>
      </c>
      <c r="I11" s="74" t="b">
        <v>0</v>
      </c>
      <c r="J11" s="92">
        <f>(('PLANTILLA V6'!Tot_alumnos*F11)+('PLANTILLA V6'!X_parejas*G11)+('PLANTILLA V6'!x_equipo_4* H11)+('PLANTILLA V6'!Grupal*I11))*E11</f>
        <v>0</v>
      </c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5.75" customHeight="1" x14ac:dyDescent="0.45">
      <c r="A12" s="74" t="str">
        <f>'PLANTILLA V6'!A12</f>
        <v>Te</v>
      </c>
      <c r="B12" s="70" t="str">
        <f>'PLANTILLA V6'!B12</f>
        <v>Kit de Micro:bit V2</v>
      </c>
      <c r="C12" s="37">
        <f>'PLANTILLA V6'!C12</f>
        <v>1</v>
      </c>
      <c r="D12" s="74" t="str">
        <f>'PLANTILLA V6'!D12</f>
        <v>pza</v>
      </c>
      <c r="E12" s="37">
        <v>0</v>
      </c>
      <c r="F12" s="74" t="b">
        <v>0</v>
      </c>
      <c r="G12" s="74" t="b">
        <v>0</v>
      </c>
      <c r="H12" s="74" t="b">
        <v>1</v>
      </c>
      <c r="I12" s="74" t="b">
        <v>0</v>
      </c>
      <c r="J12" s="92">
        <f>(('PLANTILLA V6'!Tot_alumnos*F12)+('PLANTILLA V6'!X_parejas*G12)+('PLANTILLA V6'!x_equipo_4* H12)+('PLANTILLA V6'!Grupal*I12))*E12</f>
        <v>0</v>
      </c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5.75" customHeight="1" x14ac:dyDescent="0.45">
      <c r="A13" s="74" t="str">
        <f>'PLANTILLA V6'!A13</f>
        <v>Te</v>
      </c>
      <c r="B13" s="70" t="str">
        <f>'PLANTILLA V6'!B13</f>
        <v>Micro:bit Retro Arcade**</v>
      </c>
      <c r="C13" s="37">
        <f>'PLANTILLA V6'!C13</f>
        <v>1</v>
      </c>
      <c r="D13" s="74" t="str">
        <f>'PLANTILLA V6'!D13</f>
        <v>pza</v>
      </c>
      <c r="E13" s="37">
        <v>0</v>
      </c>
      <c r="F13" s="74" t="b">
        <v>0</v>
      </c>
      <c r="G13" s="74" t="b">
        <v>0</v>
      </c>
      <c r="H13" s="74" t="b">
        <v>1</v>
      </c>
      <c r="I13" s="74" t="b">
        <v>0</v>
      </c>
      <c r="J13" s="92">
        <f>(('PLANTILLA V6'!Tot_alumnos*F13)+('PLANTILLA V6'!X_parejas*G13)+('PLANTILLA V6'!x_equipo_4* H13)+('PLANTILLA V6'!Grupal*I13))*E13</f>
        <v>0</v>
      </c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5.75" customHeight="1" x14ac:dyDescent="0.45">
      <c r="A14" s="74" t="str">
        <f>'PLANTILLA V6'!A14</f>
        <v>Te</v>
      </c>
      <c r="B14" s="70" t="str">
        <f>'PLANTILLA V6'!B14</f>
        <v>VEX IQ</v>
      </c>
      <c r="C14" s="37">
        <f>'PLANTILLA V6'!C14</f>
        <v>1</v>
      </c>
      <c r="D14" s="74" t="str">
        <f>'PLANTILLA V6'!D14</f>
        <v>pza</v>
      </c>
      <c r="E14" s="37">
        <v>0</v>
      </c>
      <c r="F14" s="74" t="b">
        <v>0</v>
      </c>
      <c r="G14" s="74" t="b">
        <v>0</v>
      </c>
      <c r="H14" s="74" t="b">
        <v>1</v>
      </c>
      <c r="I14" s="74" t="b">
        <v>0</v>
      </c>
      <c r="J14" s="92">
        <f>(('PLANTILLA V6'!Tot_alumnos*F14)+('PLANTILLA V6'!X_parejas*G14)+('PLANTILLA V6'!x_equipo_4* H14)+('PLANTILLA V6'!Grupal*I14))*E14</f>
        <v>0</v>
      </c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5.75" customHeight="1" x14ac:dyDescent="0.45">
      <c r="A15" s="74" t="str">
        <f>'PLANTILLA V6'!A15</f>
        <v>Te</v>
      </c>
      <c r="B15" s="70" t="str">
        <f>'PLANTILLA V6'!B15</f>
        <v>Arduino UNO</v>
      </c>
      <c r="C15" s="37">
        <f>'PLANTILLA V6'!C15</f>
        <v>1</v>
      </c>
      <c r="D15" s="74" t="str">
        <f>'PLANTILLA V6'!D15</f>
        <v>pza</v>
      </c>
      <c r="E15" s="37">
        <v>0</v>
      </c>
      <c r="F15" s="74" t="b">
        <v>0</v>
      </c>
      <c r="G15" s="74" t="b">
        <v>0</v>
      </c>
      <c r="H15" s="74" t="b">
        <v>1</v>
      </c>
      <c r="I15" s="74" t="b">
        <v>0</v>
      </c>
      <c r="J15" s="92">
        <f>(('PLANTILLA V6'!Tot_alumnos*F15)+('PLANTILLA V6'!X_parejas*G15)+('PLANTILLA V6'!x_equipo_4* H15)+('PLANTILLA V6'!Grupal*I15))*E15</f>
        <v>0</v>
      </c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5.75" customHeight="1" x14ac:dyDescent="0.45">
      <c r="A16" s="70" t="str">
        <f>'PLANTILLA V6'!A16</f>
        <v>Te</v>
      </c>
      <c r="B16" s="70" t="str">
        <f>'PLANTILLA V6'!B16</f>
        <v>Impresora 3D</v>
      </c>
      <c r="C16" s="37">
        <f>'PLANTILLA V6'!C16</f>
        <v>1</v>
      </c>
      <c r="D16" s="74" t="str">
        <f>'PLANTILLA V6'!D16</f>
        <v>pza</v>
      </c>
      <c r="E16" s="37">
        <v>0</v>
      </c>
      <c r="F16" s="74" t="b">
        <v>0</v>
      </c>
      <c r="G16" s="74" t="b">
        <v>0</v>
      </c>
      <c r="H16" s="74" t="b">
        <v>0</v>
      </c>
      <c r="I16" s="74" t="b">
        <v>1</v>
      </c>
      <c r="J16" s="92">
        <f>(('PLANTILLA V6'!Tot_alumnos*F16)+('PLANTILLA V6'!X_parejas*G16)+('PLANTILLA V6'!x_equipo_4* H16)+('PLANTILLA V6'!Grupal*I16))*E16</f>
        <v>0</v>
      </c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5.75" customHeight="1" x14ac:dyDescent="0.45">
      <c r="A17" s="70" t="str">
        <f>'PLANTILLA V6'!A17</f>
        <v>Te</v>
      </c>
      <c r="B17" s="70" t="str">
        <f>'PLANTILLA V6'!B17</f>
        <v>Filamento PLA 1 kg diámetro 1.75 mm</v>
      </c>
      <c r="C17" s="37">
        <f>'PLANTILLA V6'!C17</f>
        <v>1</v>
      </c>
      <c r="D17" s="74" t="str">
        <f>'PLANTILLA V6'!D17</f>
        <v>rollo</v>
      </c>
      <c r="E17" s="37">
        <v>0</v>
      </c>
      <c r="F17" s="74" t="b">
        <v>0</v>
      </c>
      <c r="G17" s="74" t="b">
        <v>0</v>
      </c>
      <c r="H17" s="74" t="b">
        <v>0</v>
      </c>
      <c r="I17" s="74" t="b">
        <v>1</v>
      </c>
      <c r="J17" s="92">
        <f>(('PLANTILLA V6'!Tot_alumnos*F17)+('PLANTILLA V6'!X_parejas*G17)+('PLANTILLA V6'!x_equipo_4* H17)+('PLANTILLA V6'!Grupal*I17))*E17</f>
        <v>0</v>
      </c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5.75" customHeight="1" x14ac:dyDescent="0.45">
      <c r="A18" s="96" t="str">
        <f>'PLANTILLA V6'!A18</f>
        <v>Te</v>
      </c>
      <c r="B18" s="70" t="str">
        <f>'PLANTILLA V6'!B18</f>
        <v>Kit Elmers Build it tools Starter kit</v>
      </c>
      <c r="C18" s="37">
        <f>'PLANTILLA V6'!C18</f>
        <v>1</v>
      </c>
      <c r="D18" s="74" t="str">
        <f>'PLANTILLA V6'!D18</f>
        <v>pza</v>
      </c>
      <c r="E18" s="37">
        <v>0</v>
      </c>
      <c r="F18" s="74" t="b">
        <v>0</v>
      </c>
      <c r="G18" s="74" t="b">
        <v>0</v>
      </c>
      <c r="H18" s="74" t="b">
        <v>0</v>
      </c>
      <c r="I18" s="74" t="b">
        <v>0</v>
      </c>
      <c r="J18" s="92">
        <f>(('PLANTILLA V6'!Tot_alumnos*F18)+('PLANTILLA V6'!X_parejas*G18)+('PLANTILLA V6'!x_equipo_4* H18)+('PLANTILLA V6'!Grupal*I18))*E18</f>
        <v>0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5.75" customHeight="1" x14ac:dyDescent="0.45">
      <c r="A19" s="96" t="str">
        <f>'PLANTILLA V6'!A19</f>
        <v>Te</v>
      </c>
      <c r="B19" s="96">
        <f>'PLANTILLA V6'!B19</f>
        <v>0</v>
      </c>
      <c r="C19" s="37">
        <f>'PLANTILLA V6'!C19</f>
        <v>1</v>
      </c>
      <c r="D19" s="74" t="str">
        <f>'PLANTILLA V6'!D19</f>
        <v>pza</v>
      </c>
      <c r="E19" s="37">
        <v>0</v>
      </c>
      <c r="F19" s="74" t="b">
        <v>0</v>
      </c>
      <c r="G19" s="74" t="b">
        <v>0</v>
      </c>
      <c r="H19" s="74" t="b">
        <v>0</v>
      </c>
      <c r="I19" s="74" t="b">
        <v>0</v>
      </c>
      <c r="J19" s="92">
        <f>(('PLANTILLA V6'!Tot_alumnos*F19)+('PLANTILLA V6'!X_parejas*G19)+('PLANTILLA V6'!x_equipo_4* H19)+('PLANTILLA V6'!Grupal*I19))*E19</f>
        <v>0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5.75" customHeight="1" x14ac:dyDescent="0.45">
      <c r="A20" s="96" t="str">
        <f>'PLANTILLA V6'!A20</f>
        <v>Te</v>
      </c>
      <c r="B20" s="96">
        <f>'PLANTILLA V6'!B20</f>
        <v>0</v>
      </c>
      <c r="C20" s="37">
        <f>'PLANTILLA V6'!C20</f>
        <v>1</v>
      </c>
      <c r="D20" s="74" t="str">
        <f>'PLANTILLA V6'!D20</f>
        <v>pza</v>
      </c>
      <c r="E20" s="37">
        <v>0</v>
      </c>
      <c r="F20" s="74" t="b">
        <v>0</v>
      </c>
      <c r="G20" s="74" t="b">
        <v>0</v>
      </c>
      <c r="H20" s="74" t="b">
        <v>0</v>
      </c>
      <c r="I20" s="74" t="b">
        <v>0</v>
      </c>
      <c r="J20" s="92">
        <f>(('PLANTILLA V6'!Tot_alumnos*F20)+('PLANTILLA V6'!X_parejas*G20)+('PLANTILLA V6'!x_equipo_4* H20)+('PLANTILLA V6'!Grupal*I20))*E20</f>
        <v>0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5.75" customHeight="1" x14ac:dyDescent="0.45">
      <c r="A21" s="96">
        <f>'PLANTILLA V6'!A21</f>
        <v>0</v>
      </c>
      <c r="B21" s="96">
        <f>'PLANTILLA V6'!B21</f>
        <v>0</v>
      </c>
      <c r="C21" s="37">
        <f>'PLANTILLA V6'!C21</f>
        <v>1</v>
      </c>
      <c r="D21" s="74" t="str">
        <f>'PLANTILLA V6'!D21</f>
        <v>pza</v>
      </c>
      <c r="E21" s="37">
        <v>0</v>
      </c>
      <c r="F21" s="74" t="b">
        <v>0</v>
      </c>
      <c r="G21" s="74" t="b">
        <v>0</v>
      </c>
      <c r="H21" s="74" t="b">
        <v>0</v>
      </c>
      <c r="I21" s="74" t="b">
        <v>0</v>
      </c>
      <c r="J21" s="92">
        <f>(('PLANTILLA V6'!Tot_alumnos*F21)+('PLANTILLA V6'!X_parejas*G21)+('PLANTILLA V6'!x_equipo_4* H21)+('PLANTILLA V6'!Grupal*I21))*E21</f>
        <v>0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5.75" customHeight="1" x14ac:dyDescent="0.45">
      <c r="A22" s="96">
        <f>'PLANTILLA V6'!A22</f>
        <v>0</v>
      </c>
      <c r="B22" s="96">
        <f>'PLANTILLA V6'!B22</f>
        <v>0</v>
      </c>
      <c r="C22" s="37">
        <f>'PLANTILLA V6'!C22</f>
        <v>1</v>
      </c>
      <c r="D22" s="74" t="str">
        <f>'PLANTILLA V6'!D22</f>
        <v>pza</v>
      </c>
      <c r="E22" s="37">
        <v>0</v>
      </c>
      <c r="F22" s="74" t="b">
        <v>0</v>
      </c>
      <c r="G22" s="74" t="b">
        <v>0</v>
      </c>
      <c r="H22" s="74" t="b">
        <v>0</v>
      </c>
      <c r="I22" s="74" t="b">
        <v>0</v>
      </c>
      <c r="J22" s="92">
        <f>(('PLANTILLA V6'!Tot_alumnos*F22)+('PLANTILLA V6'!X_parejas*G22)+('PLANTILLA V6'!x_equipo_4* H22)+('PLANTILLA V6'!Grupal*I22))*E22</f>
        <v>0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5.75" customHeight="1" x14ac:dyDescent="0.45">
      <c r="A23" s="96">
        <f>'PLANTILLA V6'!A23</f>
        <v>0</v>
      </c>
      <c r="B23" s="96">
        <f>'PLANTILLA V6'!B23</f>
        <v>0</v>
      </c>
      <c r="C23" s="37">
        <f>'PLANTILLA V6'!C23</f>
        <v>1</v>
      </c>
      <c r="D23" s="74" t="str">
        <f>'PLANTILLA V6'!D23</f>
        <v>pza</v>
      </c>
      <c r="E23" s="37">
        <v>0</v>
      </c>
      <c r="F23" s="74" t="b">
        <v>0</v>
      </c>
      <c r="G23" s="74" t="b">
        <v>0</v>
      </c>
      <c r="H23" s="74" t="b">
        <v>0</v>
      </c>
      <c r="I23" s="74" t="b">
        <v>0</v>
      </c>
      <c r="J23" s="92">
        <f>(('PLANTILLA V6'!Tot_alumnos*F23)+('PLANTILLA V6'!X_parejas*G23)+('PLANTILLA V6'!x_equipo_4* H23)+('PLANTILLA V6'!Grupal*I23))*E23</f>
        <v>0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5.75" customHeight="1" x14ac:dyDescent="0.45">
      <c r="A24" s="96">
        <f>'PLANTILLA V6'!A24</f>
        <v>0</v>
      </c>
      <c r="B24" s="96">
        <f>'PLANTILLA V6'!B24</f>
        <v>0</v>
      </c>
      <c r="C24" s="37">
        <f>'PLANTILLA V6'!C24</f>
        <v>1</v>
      </c>
      <c r="D24" s="74" t="str">
        <f>'PLANTILLA V6'!D24</f>
        <v>pza</v>
      </c>
      <c r="E24" s="37">
        <v>0</v>
      </c>
      <c r="F24" s="74" t="b">
        <v>0</v>
      </c>
      <c r="G24" s="74" t="b">
        <v>0</v>
      </c>
      <c r="H24" s="74" t="b">
        <v>0</v>
      </c>
      <c r="I24" s="74" t="b">
        <v>0</v>
      </c>
      <c r="J24" s="92">
        <f>(('PLANTILLA V6'!Tot_alumnos*F24)+('PLANTILLA V6'!X_parejas*G24)+('PLANTILLA V6'!x_equipo_4* H24)+('PLANTILLA V6'!Grupal*I24))*E24</f>
        <v>0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5.75" customHeight="1" x14ac:dyDescent="0.45">
      <c r="A25" s="96">
        <f>'PLANTILLA V6'!A25</f>
        <v>0</v>
      </c>
      <c r="B25" s="96">
        <f>'PLANTILLA V6'!B25</f>
        <v>0</v>
      </c>
      <c r="C25" s="37">
        <f>'PLANTILLA V6'!C25</f>
        <v>1</v>
      </c>
      <c r="D25" s="74" t="str">
        <f>'PLANTILLA V6'!D25</f>
        <v>pza</v>
      </c>
      <c r="E25" s="37">
        <v>0</v>
      </c>
      <c r="F25" s="74" t="b">
        <v>0</v>
      </c>
      <c r="G25" s="74" t="b">
        <v>0</v>
      </c>
      <c r="H25" s="74" t="b">
        <v>0</v>
      </c>
      <c r="I25" s="74" t="b">
        <v>0</v>
      </c>
      <c r="J25" s="92">
        <f>(('PLANTILLA V6'!Tot_alumnos*F25)+('PLANTILLA V6'!X_parejas*G25)+('PLANTILLA V6'!x_equipo_4* H25)+('PLANTILLA V6'!Grupal*I25))*E25</f>
        <v>0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5.75" customHeight="1" x14ac:dyDescent="0.45">
      <c r="A26" s="96">
        <f>'PLANTILLA V6'!A26</f>
        <v>0</v>
      </c>
      <c r="B26" s="96">
        <f>'PLANTILLA V6'!B26</f>
        <v>0</v>
      </c>
      <c r="C26" s="37">
        <f>'PLANTILLA V6'!C26</f>
        <v>1</v>
      </c>
      <c r="D26" s="74" t="str">
        <f>'PLANTILLA V6'!D26</f>
        <v>pza</v>
      </c>
      <c r="E26" s="37">
        <v>0</v>
      </c>
      <c r="F26" s="74" t="b">
        <v>0</v>
      </c>
      <c r="G26" s="74" t="b">
        <v>0</v>
      </c>
      <c r="H26" s="74" t="b">
        <v>0</v>
      </c>
      <c r="I26" s="74" t="b">
        <v>0</v>
      </c>
      <c r="J26" s="92">
        <f>(('PLANTILLA V6'!Tot_alumnos*F26)+('PLANTILLA V6'!X_parejas*G26)+('PLANTILLA V6'!x_equipo_4* H26)+('PLANTILLA V6'!Grupal*I26))*E26</f>
        <v>0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5.75" customHeight="1" x14ac:dyDescent="0.45">
      <c r="A27" s="96">
        <f>'PLANTILLA V6'!A27</f>
        <v>0</v>
      </c>
      <c r="B27" s="96">
        <f>'PLANTILLA V6'!B27</f>
        <v>0</v>
      </c>
      <c r="C27" s="37">
        <f>'PLANTILLA V6'!C27</f>
        <v>1</v>
      </c>
      <c r="D27" s="74" t="str">
        <f>'PLANTILLA V6'!D27</f>
        <v>pza</v>
      </c>
      <c r="E27" s="37">
        <v>0</v>
      </c>
      <c r="F27" s="74" t="b">
        <v>0</v>
      </c>
      <c r="G27" s="74" t="b">
        <v>0</v>
      </c>
      <c r="H27" s="74" t="b">
        <v>0</v>
      </c>
      <c r="I27" s="74" t="b">
        <v>0</v>
      </c>
      <c r="J27" s="92">
        <f>(('PLANTILLA V6'!Tot_alumnos*F27)+('PLANTILLA V6'!X_parejas*G27)+('PLANTILLA V6'!x_equipo_4* H27)+('PLANTILLA V6'!Grupal*I27))*E27</f>
        <v>0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5.75" customHeight="1" x14ac:dyDescent="0.45">
      <c r="A28" s="96">
        <f>'PLANTILLA V6'!A28</f>
        <v>0</v>
      </c>
      <c r="B28" s="96">
        <f>'PLANTILLA V6'!B28</f>
        <v>0</v>
      </c>
      <c r="C28" s="37">
        <f>'PLANTILLA V6'!C28</f>
        <v>1</v>
      </c>
      <c r="D28" s="74" t="str">
        <f>'PLANTILLA V6'!D28</f>
        <v>pza</v>
      </c>
      <c r="E28" s="37">
        <v>0</v>
      </c>
      <c r="F28" s="74" t="b">
        <v>0</v>
      </c>
      <c r="G28" s="74" t="b">
        <v>0</v>
      </c>
      <c r="H28" s="74" t="b">
        <v>0</v>
      </c>
      <c r="I28" s="74" t="b">
        <v>0</v>
      </c>
      <c r="J28" s="92">
        <f>(('PLANTILLA V6'!Tot_alumnos*F28)+('PLANTILLA V6'!X_parejas*G28)+('PLANTILLA V6'!x_equipo_4* H28)+('PLANTILLA V6'!Grupal*I28))*E28</f>
        <v>0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5.75" customHeight="1" x14ac:dyDescent="0.45">
      <c r="A29" s="96">
        <f>'PLANTILLA V6'!A29</f>
        <v>0</v>
      </c>
      <c r="B29" s="96">
        <f>'PLANTILLA V6'!B29</f>
        <v>0</v>
      </c>
      <c r="C29" s="37">
        <f>'PLANTILLA V6'!C29</f>
        <v>1</v>
      </c>
      <c r="D29" s="74" t="str">
        <f>'PLANTILLA V6'!D29</f>
        <v>pza</v>
      </c>
      <c r="E29" s="37">
        <v>0</v>
      </c>
      <c r="F29" s="74" t="b">
        <v>0</v>
      </c>
      <c r="G29" s="74" t="b">
        <v>0</v>
      </c>
      <c r="H29" s="74" t="b">
        <v>0</v>
      </c>
      <c r="I29" s="74" t="b">
        <v>0</v>
      </c>
      <c r="J29" s="92">
        <f>(('PLANTILLA V6'!Tot_alumnos*F29)+('PLANTILLA V6'!X_parejas*G29)+('PLANTILLA V6'!x_equipo_4* H29)+('PLANTILLA V6'!Grupal*I29))*E29</f>
        <v>0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5.75" customHeight="1" x14ac:dyDescent="0.45">
      <c r="A30" s="96">
        <f>'PLANTILLA V6'!A30</f>
        <v>0</v>
      </c>
      <c r="B30" s="96">
        <f>'PLANTILLA V6'!B30</f>
        <v>0</v>
      </c>
      <c r="C30" s="37">
        <f>'PLANTILLA V6'!C30</f>
        <v>1</v>
      </c>
      <c r="D30" s="74" t="str">
        <f>'PLANTILLA V6'!D30</f>
        <v>pza</v>
      </c>
      <c r="E30" s="37">
        <v>0</v>
      </c>
      <c r="F30" s="74" t="b">
        <v>0</v>
      </c>
      <c r="G30" s="74" t="b">
        <v>0</v>
      </c>
      <c r="H30" s="74" t="b">
        <v>0</v>
      </c>
      <c r="I30" s="74" t="b">
        <v>0</v>
      </c>
      <c r="J30" s="92">
        <f>(('PLANTILLA V6'!Tot_alumnos*F30)+('PLANTILLA V6'!X_parejas*G30)+('PLANTILLA V6'!x_equipo_4* H30)+('PLANTILLA V6'!Grupal*I30))*E30</f>
        <v>0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5.75" customHeight="1" x14ac:dyDescent="0.45">
      <c r="A31" s="96">
        <f>'PLANTILLA V6'!A31</f>
        <v>0</v>
      </c>
      <c r="B31" s="96">
        <f>'PLANTILLA V6'!B31</f>
        <v>0</v>
      </c>
      <c r="C31" s="37">
        <f>'PLANTILLA V6'!C31</f>
        <v>1</v>
      </c>
      <c r="D31" s="74" t="str">
        <f>'PLANTILLA V6'!D31</f>
        <v>pza</v>
      </c>
      <c r="E31" s="37">
        <v>0</v>
      </c>
      <c r="F31" s="74" t="b">
        <v>0</v>
      </c>
      <c r="G31" s="74" t="b">
        <v>0</v>
      </c>
      <c r="H31" s="74" t="b">
        <v>0</v>
      </c>
      <c r="I31" s="74" t="b">
        <v>0</v>
      </c>
      <c r="J31" s="92">
        <f>(('PLANTILLA V6'!Tot_alumnos*F31)+('PLANTILLA V6'!X_parejas*G31)+('PLANTILLA V6'!x_equipo_4* H31)+('PLANTILLA V6'!Grupal*I31))*E31</f>
        <v>0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5.75" customHeight="1" x14ac:dyDescent="0.45">
      <c r="A32" s="96">
        <f>'PLANTILLA V6'!A32</f>
        <v>0</v>
      </c>
      <c r="B32" s="96">
        <f>'PLANTILLA V6'!B32</f>
        <v>0</v>
      </c>
      <c r="C32" s="37">
        <f>'PLANTILLA V6'!C32</f>
        <v>1</v>
      </c>
      <c r="D32" s="74" t="str">
        <f>'PLANTILLA V6'!D32</f>
        <v>pza</v>
      </c>
      <c r="E32" s="37">
        <v>0</v>
      </c>
      <c r="F32" s="74" t="b">
        <v>0</v>
      </c>
      <c r="G32" s="74" t="b">
        <v>0</v>
      </c>
      <c r="H32" s="74" t="b">
        <v>0</v>
      </c>
      <c r="I32" s="74" t="b">
        <v>0</v>
      </c>
      <c r="J32" s="92">
        <f>(('PLANTILLA V6'!Tot_alumnos*F32)+('PLANTILLA V6'!X_parejas*G32)+('PLANTILLA V6'!x_equipo_4* H32)+('PLANTILLA V6'!Grupal*I32))*E32</f>
        <v>0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5.75" customHeight="1" x14ac:dyDescent="0.45">
      <c r="A33" s="169" t="str">
        <f>'PLANTILLA V6'!A33</f>
        <v>Maquinaria</v>
      </c>
      <c r="B33" s="141"/>
      <c r="C33" s="37">
        <f>'PLANTILLA V6'!C33</f>
        <v>0</v>
      </c>
      <c r="D33" s="74">
        <f>'PLANTILLA V6'!D33</f>
        <v>0</v>
      </c>
      <c r="E33" s="37">
        <v>0</v>
      </c>
      <c r="F33" s="74" t="b">
        <v>0</v>
      </c>
      <c r="G33" s="74" t="b">
        <v>0</v>
      </c>
      <c r="H33" s="74" t="b">
        <v>0</v>
      </c>
      <c r="I33" s="74" t="b">
        <v>0</v>
      </c>
      <c r="J33" s="92">
        <f>(('PLANTILLA V6'!Tot_alumnos*F33)+('PLANTILLA V6'!X_parejas*G33)+('PLANTILLA V6'!x_equipo_4* H33)+('PLANTILLA V6'!Grupal*I33))*E33</f>
        <v>0</v>
      </c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 x14ac:dyDescent="0.45">
      <c r="A34" s="70" t="str">
        <f>'PLANTILLA V6'!A34</f>
        <v>Ma</v>
      </c>
      <c r="B34" s="70" t="str">
        <f>'PLANTILLA V6'!B34</f>
        <v>Sierra Moto-Saw</v>
      </c>
      <c r="C34" s="37">
        <f>'PLANTILLA V6'!C34</f>
        <v>1</v>
      </c>
      <c r="D34" s="74" t="str">
        <f>'PLANTILLA V6'!D34</f>
        <v>pza</v>
      </c>
      <c r="E34" s="37">
        <v>0</v>
      </c>
      <c r="F34" s="74" t="b">
        <v>0</v>
      </c>
      <c r="G34" s="74" t="b">
        <v>0</v>
      </c>
      <c r="H34" s="74" t="b">
        <v>0</v>
      </c>
      <c r="I34" s="74" t="b">
        <v>1</v>
      </c>
      <c r="J34" s="92">
        <f>(('PLANTILLA V6'!Tot_alumnos*F34)+('PLANTILLA V6'!X_parejas*G34)+('PLANTILLA V6'!x_equipo_4* H34)+('PLANTILLA V6'!Grupal*I34))*E34</f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 x14ac:dyDescent="0.45">
      <c r="A35" s="70" t="str">
        <f>'PLANTILLA V6'!A35</f>
        <v>Ma</v>
      </c>
      <c r="B35" s="70" t="str">
        <f>'PLANTILLA V6'!B35</f>
        <v>Taladro inalámbrico</v>
      </c>
      <c r="C35" s="37">
        <f>'PLANTILLA V6'!C35</f>
        <v>1</v>
      </c>
      <c r="D35" s="74" t="str">
        <f>'PLANTILLA V6'!D35</f>
        <v>pza</v>
      </c>
      <c r="E35" s="37">
        <v>0</v>
      </c>
      <c r="F35" s="74" t="b">
        <v>0</v>
      </c>
      <c r="G35" s="74" t="b">
        <v>0</v>
      </c>
      <c r="H35" s="74" t="b">
        <v>0</v>
      </c>
      <c r="I35" s="74" t="b">
        <v>1</v>
      </c>
      <c r="J35" s="92">
        <f>(('PLANTILLA V6'!Tot_alumnos*F35)+('PLANTILLA V6'!X_parejas*G35)+('PLANTILLA V6'!x_equipo_4* H35)+('PLANTILLA V6'!Grupal*I35))*E35</f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 x14ac:dyDescent="0.45">
      <c r="A36" s="70" t="str">
        <f>'PLANTILLA V6'!A36</f>
        <v>Ma</v>
      </c>
      <c r="B36" s="70" t="str">
        <f>'PLANTILLA V6'!B36</f>
        <v>Base para taladro</v>
      </c>
      <c r="C36" s="37">
        <f>'PLANTILLA V6'!C36</f>
        <v>1</v>
      </c>
      <c r="D36" s="74" t="str">
        <f>'PLANTILLA V6'!D36</f>
        <v>pza</v>
      </c>
      <c r="E36" s="37">
        <v>0</v>
      </c>
      <c r="F36" s="74" t="b">
        <v>0</v>
      </c>
      <c r="G36" s="74" t="b">
        <v>0</v>
      </c>
      <c r="H36" s="74" t="b">
        <v>0</v>
      </c>
      <c r="I36" s="74" t="b">
        <v>1</v>
      </c>
      <c r="J36" s="92">
        <f>(('PLANTILLA V6'!Tot_alumnos*F36)+('PLANTILLA V6'!X_parejas*G36)+('PLANTILLA V6'!x_equipo_4* H36)+('PLANTILLA V6'!Grupal*I36))*E36</f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 x14ac:dyDescent="0.45">
      <c r="A37" s="70" t="str">
        <f>'PLANTILLA V6'!A37</f>
        <v>Ma</v>
      </c>
      <c r="B37" s="70" t="str">
        <f>'PLANTILLA V6'!B37</f>
        <v>Prensas de ajuste rápido de 6"</v>
      </c>
      <c r="C37" s="37">
        <f>'PLANTILLA V6'!C37</f>
        <v>4</v>
      </c>
      <c r="D37" s="74" t="str">
        <f>'PLANTILLA V6'!D37</f>
        <v>pza</v>
      </c>
      <c r="E37" s="37">
        <v>0</v>
      </c>
      <c r="F37" s="74" t="b">
        <v>0</v>
      </c>
      <c r="G37" s="74" t="b">
        <v>0</v>
      </c>
      <c r="H37" s="74" t="b">
        <v>0</v>
      </c>
      <c r="I37" s="74" t="b">
        <v>1</v>
      </c>
      <c r="J37" s="92">
        <f>(('PLANTILLA V6'!Tot_alumnos*F37)+('PLANTILLA V6'!X_parejas*G37)+('PLANTILLA V6'!x_equipo_4* H37)+('PLANTILLA V6'!Grupal*I37))*E37</f>
        <v>0</v>
      </c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 x14ac:dyDescent="0.45">
      <c r="A38" s="70" t="str">
        <f>'PLANTILLA V6'!A38</f>
        <v>Ma</v>
      </c>
      <c r="B38" s="70" t="str">
        <f>'PLANTILLA V6'!B38</f>
        <v>Juego de 13 brocas de alta velocidad para madera (medidas: 1/16”, 5/64", 3/32", 7/64", 1/8", 9/64", 5/32", 11/64", 3/16", 13/64", 7/32", 1/4" y 5/16”)</v>
      </c>
      <c r="C38" s="37">
        <f>'PLANTILLA V6'!C38</f>
        <v>1</v>
      </c>
      <c r="D38" s="74" t="str">
        <f>'PLANTILLA V6'!D38</f>
        <v>pza</v>
      </c>
      <c r="E38" s="37">
        <v>0</v>
      </c>
      <c r="F38" s="74" t="b">
        <v>0</v>
      </c>
      <c r="G38" s="74" t="b">
        <v>0</v>
      </c>
      <c r="H38" s="74" t="b">
        <v>0</v>
      </c>
      <c r="I38" s="74" t="b">
        <v>1</v>
      </c>
      <c r="J38" s="92">
        <f>(('PLANTILLA V6'!Tot_alumnos*F38)+('PLANTILLA V6'!X_parejas*G38)+('PLANTILLA V6'!x_equipo_4* H38)+('PLANTILLA V6'!Grupal*I38))*E38</f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 x14ac:dyDescent="0.45">
      <c r="A39" s="70">
        <f>'PLANTILLA V6'!A39</f>
        <v>0</v>
      </c>
      <c r="B39" s="70">
        <f>'PLANTILLA V6'!B39</f>
        <v>0</v>
      </c>
      <c r="C39" s="37">
        <f>'PLANTILLA V6'!C39</f>
        <v>1</v>
      </c>
      <c r="D39" s="74" t="str">
        <f>'PLANTILLA V6'!D39</f>
        <v>pza</v>
      </c>
      <c r="E39" s="37">
        <v>0</v>
      </c>
      <c r="F39" s="74" t="b">
        <v>0</v>
      </c>
      <c r="G39" s="74" t="b">
        <v>0</v>
      </c>
      <c r="H39" s="74" t="b">
        <v>0</v>
      </c>
      <c r="I39" s="74" t="b">
        <v>0</v>
      </c>
      <c r="J39" s="92">
        <f>(('PLANTILLA V6'!Tot_alumnos*F39)+('PLANTILLA V6'!X_parejas*G39)+('PLANTILLA V6'!x_equipo_4* H39)+('PLANTILLA V6'!Grupal*I39))*E39</f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customHeight="1" x14ac:dyDescent="0.45">
      <c r="A40" s="70">
        <f>'PLANTILLA V6'!A40</f>
        <v>0</v>
      </c>
      <c r="B40" s="70">
        <f>'PLANTILLA V6'!B40</f>
        <v>0</v>
      </c>
      <c r="C40" s="37">
        <f>'PLANTILLA V6'!C40</f>
        <v>1</v>
      </c>
      <c r="D40" s="74" t="str">
        <f>'PLANTILLA V6'!D40</f>
        <v>pza</v>
      </c>
      <c r="E40" s="37">
        <v>0</v>
      </c>
      <c r="F40" s="74" t="b">
        <v>0</v>
      </c>
      <c r="G40" s="74" t="b">
        <v>0</v>
      </c>
      <c r="H40" s="74" t="b">
        <v>0</v>
      </c>
      <c r="I40" s="74" t="b">
        <v>0</v>
      </c>
      <c r="J40" s="92">
        <f>(('PLANTILLA V6'!Tot_alumnos*F40)+('PLANTILLA V6'!X_parejas*G40)+('PLANTILLA V6'!x_equipo_4* H40)+('PLANTILLA V6'!Grupal*I40))*E40</f>
        <v>0</v>
      </c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customHeight="1" x14ac:dyDescent="0.45">
      <c r="A41" s="70">
        <f>'PLANTILLA V6'!A41</f>
        <v>0</v>
      </c>
      <c r="B41" s="70">
        <f>'PLANTILLA V6'!B41</f>
        <v>0</v>
      </c>
      <c r="C41" s="37">
        <f>'PLANTILLA V6'!C41</f>
        <v>1</v>
      </c>
      <c r="D41" s="74" t="str">
        <f>'PLANTILLA V6'!D41</f>
        <v>pza</v>
      </c>
      <c r="E41" s="37">
        <v>0</v>
      </c>
      <c r="F41" s="74" t="b">
        <v>0</v>
      </c>
      <c r="G41" s="74" t="b">
        <v>0</v>
      </c>
      <c r="H41" s="74" t="b">
        <v>0</v>
      </c>
      <c r="I41" s="74" t="b">
        <v>0</v>
      </c>
      <c r="J41" s="92">
        <f>(('PLANTILLA V6'!Tot_alumnos*F41)+('PLANTILLA V6'!X_parejas*G41)+('PLANTILLA V6'!x_equipo_4* H41)+('PLANTILLA V6'!Grupal*I41))*E41</f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customHeight="1" x14ac:dyDescent="0.45">
      <c r="A42" s="70">
        <f>'PLANTILLA V6'!A42</f>
        <v>0</v>
      </c>
      <c r="B42" s="70">
        <f>'PLANTILLA V6'!B42</f>
        <v>0</v>
      </c>
      <c r="C42" s="37">
        <f>'PLANTILLA V6'!C42</f>
        <v>1</v>
      </c>
      <c r="D42" s="74" t="str">
        <f>'PLANTILLA V6'!D42</f>
        <v>pza</v>
      </c>
      <c r="E42" s="37">
        <v>0</v>
      </c>
      <c r="F42" s="74" t="b">
        <v>0</v>
      </c>
      <c r="G42" s="74" t="b">
        <v>0</v>
      </c>
      <c r="H42" s="74" t="b">
        <v>0</v>
      </c>
      <c r="I42" s="74" t="b">
        <v>0</v>
      </c>
      <c r="J42" s="92">
        <f>(('PLANTILLA V6'!Tot_alumnos*F42)+('PLANTILLA V6'!X_parejas*G42)+('PLANTILLA V6'!x_equipo_4* H42)+('PLANTILLA V6'!Grupal*I42))*E42</f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customHeight="1" x14ac:dyDescent="0.45">
      <c r="A43" s="70">
        <f>'PLANTILLA V6'!A43</f>
        <v>0</v>
      </c>
      <c r="B43" s="70">
        <f>'PLANTILLA V6'!B43</f>
        <v>0</v>
      </c>
      <c r="C43" s="37">
        <f>'PLANTILLA V6'!C43</f>
        <v>1</v>
      </c>
      <c r="D43" s="74" t="str">
        <f>'PLANTILLA V6'!D43</f>
        <v>pza</v>
      </c>
      <c r="E43" s="37">
        <v>0</v>
      </c>
      <c r="F43" s="74" t="b">
        <v>0</v>
      </c>
      <c r="G43" s="74" t="b">
        <v>0</v>
      </c>
      <c r="H43" s="74" t="b">
        <v>0</v>
      </c>
      <c r="I43" s="74" t="b">
        <v>0</v>
      </c>
      <c r="J43" s="92">
        <f>(('PLANTILLA V6'!Tot_alumnos*F43)+('PLANTILLA V6'!X_parejas*G43)+('PLANTILLA V6'!x_equipo_4* H43)+('PLANTILLA V6'!Grupal*I43))*E43</f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 x14ac:dyDescent="0.45">
      <c r="A44" s="70">
        <f>'PLANTILLA V6'!A44</f>
        <v>0</v>
      </c>
      <c r="B44" s="70">
        <f>'PLANTILLA V6'!B44</f>
        <v>0</v>
      </c>
      <c r="C44" s="37">
        <f>'PLANTILLA V6'!C44</f>
        <v>1</v>
      </c>
      <c r="D44" s="74" t="str">
        <f>'PLANTILLA V6'!D44</f>
        <v>pza</v>
      </c>
      <c r="E44" s="37">
        <v>0</v>
      </c>
      <c r="F44" s="74" t="b">
        <v>0</v>
      </c>
      <c r="G44" s="74" t="b">
        <v>0</v>
      </c>
      <c r="H44" s="74" t="b">
        <v>0</v>
      </c>
      <c r="I44" s="74" t="b">
        <v>0</v>
      </c>
      <c r="J44" s="92">
        <f>(('PLANTILLA V6'!Tot_alumnos*F44)+('PLANTILLA V6'!X_parejas*G44)+('PLANTILLA V6'!x_equipo_4* H44)+('PLANTILLA V6'!Grupal*I44))*E44</f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customHeight="1" x14ac:dyDescent="0.45">
      <c r="A45" s="70">
        <f>'PLANTILLA V6'!A45</f>
        <v>0</v>
      </c>
      <c r="B45" s="70">
        <f>'PLANTILLA V6'!B45</f>
        <v>0</v>
      </c>
      <c r="C45" s="37">
        <f>'PLANTILLA V6'!C45</f>
        <v>1</v>
      </c>
      <c r="D45" s="74" t="str">
        <f>'PLANTILLA V6'!D45</f>
        <v>pza</v>
      </c>
      <c r="E45" s="37">
        <v>0</v>
      </c>
      <c r="F45" s="74" t="b">
        <v>0</v>
      </c>
      <c r="G45" s="74" t="b">
        <v>0</v>
      </c>
      <c r="H45" s="74" t="b">
        <v>0</v>
      </c>
      <c r="I45" s="74" t="b">
        <v>0</v>
      </c>
      <c r="J45" s="92">
        <f>(('PLANTILLA V6'!Tot_alumnos*F45)+('PLANTILLA V6'!X_parejas*G45)+('PLANTILLA V6'!x_equipo_4* H45)+('PLANTILLA V6'!Grupal*I45))*E45</f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customHeight="1" x14ac:dyDescent="0.45">
      <c r="A46" s="70">
        <f>'PLANTILLA V6'!A46</f>
        <v>0</v>
      </c>
      <c r="B46" s="70">
        <f>'PLANTILLA V6'!B46</f>
        <v>0</v>
      </c>
      <c r="C46" s="37">
        <f>'PLANTILLA V6'!C46</f>
        <v>1</v>
      </c>
      <c r="D46" s="74" t="str">
        <f>'PLANTILLA V6'!D46</f>
        <v>pza</v>
      </c>
      <c r="E46" s="37">
        <v>0</v>
      </c>
      <c r="F46" s="74" t="b">
        <v>0</v>
      </c>
      <c r="G46" s="74" t="b">
        <v>0</v>
      </c>
      <c r="H46" s="74" t="b">
        <v>0</v>
      </c>
      <c r="I46" s="74" t="b">
        <v>0</v>
      </c>
      <c r="J46" s="92">
        <f>(('PLANTILLA V6'!Tot_alumnos*F46)+('PLANTILLA V6'!X_parejas*G46)+('PLANTILLA V6'!x_equipo_4* H46)+('PLANTILLA V6'!Grupal*I46))*E46</f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customHeight="1" x14ac:dyDescent="0.45">
      <c r="A47" s="70">
        <f>'PLANTILLA V6'!A47</f>
        <v>0</v>
      </c>
      <c r="B47" s="70">
        <f>'PLANTILLA V6'!B47</f>
        <v>0</v>
      </c>
      <c r="C47" s="37">
        <f>'PLANTILLA V6'!C47</f>
        <v>1</v>
      </c>
      <c r="D47" s="74" t="str">
        <f>'PLANTILLA V6'!D47</f>
        <v>pza</v>
      </c>
      <c r="E47" s="37">
        <v>0</v>
      </c>
      <c r="F47" s="74" t="b">
        <v>0</v>
      </c>
      <c r="G47" s="74" t="b">
        <v>0</v>
      </c>
      <c r="H47" s="74" t="b">
        <v>0</v>
      </c>
      <c r="I47" s="74" t="b">
        <v>0</v>
      </c>
      <c r="J47" s="92">
        <f>(('PLANTILLA V6'!Tot_alumnos*F47)+('PLANTILLA V6'!X_parejas*G47)+('PLANTILLA V6'!x_equipo_4* H47)+('PLANTILLA V6'!Grupal*I47))*E47</f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customHeight="1" x14ac:dyDescent="0.45">
      <c r="A48" s="70">
        <f>'PLANTILLA V6'!A48</f>
        <v>0</v>
      </c>
      <c r="B48" s="70">
        <f>'PLANTILLA V6'!B48</f>
        <v>0</v>
      </c>
      <c r="C48" s="37">
        <f>'PLANTILLA V6'!C48</f>
        <v>1</v>
      </c>
      <c r="D48" s="74" t="str">
        <f>'PLANTILLA V6'!D48</f>
        <v>pza</v>
      </c>
      <c r="E48" s="37">
        <v>0</v>
      </c>
      <c r="F48" s="74" t="b">
        <v>0</v>
      </c>
      <c r="G48" s="74" t="b">
        <v>0</v>
      </c>
      <c r="H48" s="74" t="b">
        <v>0</v>
      </c>
      <c r="I48" s="74" t="b">
        <v>0</v>
      </c>
      <c r="J48" s="92">
        <f>(('PLANTILLA V6'!Tot_alumnos*F48)+('PLANTILLA V6'!X_parejas*G48)+('PLANTILLA V6'!x_equipo_4* H48)+('PLANTILLA V6'!Grupal*I48))*E48</f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customHeight="1" x14ac:dyDescent="0.45">
      <c r="A49" s="70">
        <f>'PLANTILLA V6'!A49</f>
        <v>0</v>
      </c>
      <c r="B49" s="70">
        <f>'PLANTILLA V6'!B49</f>
        <v>0</v>
      </c>
      <c r="C49" s="37">
        <f>'PLANTILLA V6'!C49</f>
        <v>1</v>
      </c>
      <c r="D49" s="74" t="str">
        <f>'PLANTILLA V6'!D49</f>
        <v>pza</v>
      </c>
      <c r="E49" s="37">
        <v>0</v>
      </c>
      <c r="F49" s="74" t="b">
        <v>0</v>
      </c>
      <c r="G49" s="74" t="b">
        <v>0</v>
      </c>
      <c r="H49" s="74" t="b">
        <v>0</v>
      </c>
      <c r="I49" s="74" t="b">
        <v>0</v>
      </c>
      <c r="J49" s="92">
        <f>(('PLANTILLA V6'!Tot_alumnos*F49)+('PLANTILLA V6'!X_parejas*G49)+('PLANTILLA V6'!x_equipo_4* H49)+('PLANTILLA V6'!Grupal*I49))*E49</f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customHeight="1" x14ac:dyDescent="0.45">
      <c r="A50" s="70">
        <f>'PLANTILLA V6'!A50</f>
        <v>0</v>
      </c>
      <c r="B50" s="70">
        <f>'PLANTILLA V6'!B50</f>
        <v>0</v>
      </c>
      <c r="C50" s="37">
        <f>'PLANTILLA V6'!C50</f>
        <v>1</v>
      </c>
      <c r="D50" s="74" t="str">
        <f>'PLANTILLA V6'!D50</f>
        <v>pza</v>
      </c>
      <c r="E50" s="37">
        <v>0</v>
      </c>
      <c r="F50" s="74" t="b">
        <v>0</v>
      </c>
      <c r="G50" s="74" t="b">
        <v>0</v>
      </c>
      <c r="H50" s="74" t="b">
        <v>0</v>
      </c>
      <c r="I50" s="74" t="b">
        <v>0</v>
      </c>
      <c r="J50" s="92">
        <f>(('PLANTILLA V6'!Tot_alumnos*F50)+('PLANTILLA V6'!X_parejas*G50)+('PLANTILLA V6'!x_equipo_4* H50)+('PLANTILLA V6'!Grupal*I50))*E50</f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customHeight="1" x14ac:dyDescent="0.45">
      <c r="A51" s="70">
        <f>'PLANTILLA V6'!A51</f>
        <v>0</v>
      </c>
      <c r="B51" s="70">
        <f>'PLANTILLA V6'!B51</f>
        <v>0</v>
      </c>
      <c r="C51" s="37">
        <f>'PLANTILLA V6'!C51</f>
        <v>1</v>
      </c>
      <c r="D51" s="74" t="str">
        <f>'PLANTILLA V6'!D51</f>
        <v>pza</v>
      </c>
      <c r="E51" s="37">
        <v>0</v>
      </c>
      <c r="F51" s="74" t="b">
        <v>0</v>
      </c>
      <c r="G51" s="74" t="b">
        <v>0</v>
      </c>
      <c r="H51" s="74" t="b">
        <v>0</v>
      </c>
      <c r="I51" s="74" t="b">
        <v>0</v>
      </c>
      <c r="J51" s="92">
        <f>(('PLANTILLA V6'!Tot_alumnos*F51)+('PLANTILLA V6'!X_parejas*G51)+('PLANTILLA V6'!x_equipo_4* H51)+('PLANTILLA V6'!Grupal*I51))*E51</f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customHeight="1" x14ac:dyDescent="0.45">
      <c r="A52" s="70">
        <f>'PLANTILLA V6'!A52</f>
        <v>0</v>
      </c>
      <c r="B52" s="70">
        <f>'PLANTILLA V6'!B52</f>
        <v>0</v>
      </c>
      <c r="C52" s="37">
        <f>'PLANTILLA V6'!C52</f>
        <v>1</v>
      </c>
      <c r="D52" s="74" t="str">
        <f>'PLANTILLA V6'!D52</f>
        <v>pza</v>
      </c>
      <c r="E52" s="37">
        <v>0</v>
      </c>
      <c r="F52" s="74" t="b">
        <v>0</v>
      </c>
      <c r="G52" s="74" t="b">
        <v>0</v>
      </c>
      <c r="H52" s="74" t="b">
        <v>0</v>
      </c>
      <c r="I52" s="74" t="b">
        <v>0</v>
      </c>
      <c r="J52" s="92">
        <f>(('PLANTILLA V6'!Tot_alumnos*F52)+('PLANTILLA V6'!X_parejas*G52)+('PLANTILLA V6'!x_equipo_4* H52)+('PLANTILLA V6'!Grupal*I52))*E52</f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 x14ac:dyDescent="0.45">
      <c r="A53" s="170" t="str">
        <f>'PLANTILLA V6'!A53</f>
        <v>Herramientas manuales</v>
      </c>
      <c r="B53" s="141"/>
      <c r="C53" s="37">
        <f>'PLANTILLA V6'!C53</f>
        <v>0</v>
      </c>
      <c r="D53" s="74">
        <f>'PLANTILLA V6'!D53</f>
        <v>0</v>
      </c>
      <c r="E53" s="37">
        <v>0</v>
      </c>
      <c r="F53" s="74" t="b">
        <v>0</v>
      </c>
      <c r="G53" s="74" t="b">
        <v>0</v>
      </c>
      <c r="H53" s="74" t="b">
        <v>0</v>
      </c>
      <c r="I53" s="74" t="b">
        <v>0</v>
      </c>
      <c r="J53" s="92">
        <f>(('PLANTILLA V6'!Tot_alumnos*F53)+('PLANTILLA V6'!X_parejas*G53)+('PLANTILLA V6'!x_equipo_4* H53)+('PLANTILLA V6'!Grupal*I53))*E53</f>
        <v>0</v>
      </c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 x14ac:dyDescent="0.45">
      <c r="A54" s="70" t="str">
        <f>'PLANTILLA V6'!A54</f>
        <v>Hm</v>
      </c>
      <c r="B54" s="70" t="str">
        <f>'PLANTILLA V6'!B54</f>
        <v>Flexómetro</v>
      </c>
      <c r="C54" s="37">
        <f>'PLANTILLA V6'!C54</f>
        <v>1</v>
      </c>
      <c r="D54" s="74" t="str">
        <f>'PLANTILLA V6'!D54</f>
        <v>pza</v>
      </c>
      <c r="E54" s="37">
        <v>0</v>
      </c>
      <c r="F54" s="74" t="b">
        <v>0</v>
      </c>
      <c r="G54" s="74" t="b">
        <v>0</v>
      </c>
      <c r="H54" s="74" t="b">
        <v>1</v>
      </c>
      <c r="I54" s="74" t="b">
        <v>0</v>
      </c>
      <c r="J54" s="92">
        <f>(('PLANTILLA V6'!Tot_alumnos*F54)+('PLANTILLA V6'!X_parejas*G54)+('PLANTILLA V6'!x_equipo_4* H54)+('PLANTILLA V6'!Grupal*I54))*E54</f>
        <v>0</v>
      </c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 x14ac:dyDescent="0.45">
      <c r="A55" s="70" t="str">
        <f>'PLANTILLA V6'!A55</f>
        <v>Hm</v>
      </c>
      <c r="B55" s="70" t="str">
        <f>'PLANTILLA V6'!B55</f>
        <v>Cúter</v>
      </c>
      <c r="C55" s="37">
        <f>'PLANTILLA V6'!C55</f>
        <v>1</v>
      </c>
      <c r="D55" s="74" t="str">
        <f>'PLANTILLA V6'!D55</f>
        <v>pza</v>
      </c>
      <c r="E55" s="37">
        <v>0</v>
      </c>
      <c r="F55" s="74" t="b">
        <v>0</v>
      </c>
      <c r="G55" s="74" t="b">
        <v>0</v>
      </c>
      <c r="H55" s="74" t="b">
        <v>1</v>
      </c>
      <c r="I55" s="74" t="b">
        <v>0</v>
      </c>
      <c r="J55" s="92">
        <f>(('PLANTILLA V6'!Tot_alumnos*F55)+('PLANTILLA V6'!X_parejas*G55)+('PLANTILLA V6'!x_equipo_4* H55)+('PLANTILLA V6'!Grupal*I55))*E55</f>
        <v>0</v>
      </c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 x14ac:dyDescent="0.45">
      <c r="A56" s="70" t="str">
        <f>'PLANTILLA V6'!A56</f>
        <v>Hm</v>
      </c>
      <c r="B56" s="70" t="str">
        <f>'PLANTILLA V6'!B56</f>
        <v>Pistola de silicón</v>
      </c>
      <c r="C56" s="37">
        <f>'PLANTILLA V6'!C56</f>
        <v>1</v>
      </c>
      <c r="D56" s="74" t="str">
        <f>'PLANTILLA V6'!D56</f>
        <v>pza</v>
      </c>
      <c r="E56" s="37">
        <v>0</v>
      </c>
      <c r="F56" s="74" t="b">
        <v>0</v>
      </c>
      <c r="G56" s="74" t="b">
        <v>0</v>
      </c>
      <c r="H56" s="74" t="b">
        <v>1</v>
      </c>
      <c r="I56" s="74" t="b">
        <v>0</v>
      </c>
      <c r="J56" s="92">
        <f>(('PLANTILLA V6'!Tot_alumnos*F56)+('PLANTILLA V6'!X_parejas*G56)+('PLANTILLA V6'!x_equipo_4* H56)+('PLANTILLA V6'!Grupal*I56))*E56</f>
        <v>0</v>
      </c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 x14ac:dyDescent="0.45">
      <c r="A57" s="70" t="str">
        <f>'PLANTILLA V6'!A57</f>
        <v>Hm</v>
      </c>
      <c r="B57" s="70" t="str">
        <f>'PLANTILLA V6'!B57</f>
        <v>Desarmador plano</v>
      </c>
      <c r="C57" s="37">
        <f>'PLANTILLA V6'!C57</f>
        <v>1</v>
      </c>
      <c r="D57" s="74" t="str">
        <f>'PLANTILLA V6'!D57</f>
        <v>pza</v>
      </c>
      <c r="E57" s="37">
        <v>0</v>
      </c>
      <c r="F57" s="74" t="b">
        <v>0</v>
      </c>
      <c r="G57" s="74" t="b">
        <v>0</v>
      </c>
      <c r="H57" s="74" t="b">
        <v>1</v>
      </c>
      <c r="I57" s="74" t="b">
        <v>0</v>
      </c>
      <c r="J57" s="92">
        <f>(('PLANTILLA V6'!Tot_alumnos*F57)+('PLANTILLA V6'!X_parejas*G57)+('PLANTILLA V6'!x_equipo_4* H57)+('PLANTILLA V6'!Grupal*I57))*E57</f>
        <v>0</v>
      </c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 x14ac:dyDescent="0.45">
      <c r="A58" s="70" t="str">
        <f>'PLANTILLA V6'!A58</f>
        <v>Hm</v>
      </c>
      <c r="B58" s="52" t="str">
        <f>'PLANTILLA V6'!B58</f>
        <v>Desarmador de cruz</v>
      </c>
      <c r="C58" s="37">
        <f>'PLANTILLA V6'!C58</f>
        <v>1</v>
      </c>
      <c r="D58" s="74" t="str">
        <f>'PLANTILLA V6'!D58</f>
        <v>pza</v>
      </c>
      <c r="E58" s="37">
        <v>0</v>
      </c>
      <c r="F58" s="74" t="b">
        <v>0</v>
      </c>
      <c r="G58" s="74" t="b">
        <v>0</v>
      </c>
      <c r="H58" s="74" t="b">
        <v>1</v>
      </c>
      <c r="I58" s="74" t="b">
        <v>0</v>
      </c>
      <c r="J58" s="92">
        <f>(('PLANTILLA V6'!Tot_alumnos*F58)+('PLANTILLA V6'!X_parejas*G58)+('PLANTILLA V6'!x_equipo_4* H58)+('PLANTILLA V6'!Grupal*I58))*E58</f>
        <v>0</v>
      </c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 x14ac:dyDescent="0.45">
      <c r="A59" s="70" t="str">
        <f>'PLANTILLA V6'!A59</f>
        <v>Hm</v>
      </c>
      <c r="B59" s="52" t="str">
        <f>'PLANTILLA V6'!B59</f>
        <v>Juego de puntas intercambiables para desarmador</v>
      </c>
      <c r="C59" s="37">
        <f>'PLANTILLA V6'!C59</f>
        <v>1</v>
      </c>
      <c r="D59" s="74" t="str">
        <f>'PLANTILLA V6'!D59</f>
        <v>juego</v>
      </c>
      <c r="E59" s="37">
        <v>0</v>
      </c>
      <c r="F59" s="74" t="b">
        <v>0</v>
      </c>
      <c r="G59" s="74" t="b">
        <v>0</v>
      </c>
      <c r="H59" s="74" t="b">
        <v>1</v>
      </c>
      <c r="I59" s="74" t="b">
        <v>0</v>
      </c>
      <c r="J59" s="92">
        <f>(('PLANTILLA V6'!Tot_alumnos*F59)+('PLANTILLA V6'!X_parejas*G59)+('PLANTILLA V6'!x_equipo_4* H59)+('PLANTILLA V6'!Grupal*I59))*E59</f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 x14ac:dyDescent="0.45">
      <c r="A60" s="70" t="str">
        <f>'PLANTILLA V6'!A60</f>
        <v>Hm</v>
      </c>
      <c r="B60" s="70" t="str">
        <f>'PLANTILLA V6'!B60</f>
        <v>Pinzas de punta</v>
      </c>
      <c r="C60" s="37">
        <f>'PLANTILLA V6'!C60</f>
        <v>1</v>
      </c>
      <c r="D60" s="74" t="str">
        <f>'PLANTILLA V6'!D60</f>
        <v>pza</v>
      </c>
      <c r="E60" s="37">
        <v>0</v>
      </c>
      <c r="F60" s="74" t="b">
        <v>0</v>
      </c>
      <c r="G60" s="74" t="b">
        <v>0</v>
      </c>
      <c r="H60" s="74" t="b">
        <v>1</v>
      </c>
      <c r="I60" s="74" t="b">
        <v>0</v>
      </c>
      <c r="J60" s="92">
        <f>(('PLANTILLA V6'!Tot_alumnos*F60)+('PLANTILLA V6'!X_parejas*G60)+('PLANTILLA V6'!x_equipo_4* H60)+('PLANTILLA V6'!Grupal*I60))*E60</f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 x14ac:dyDescent="0.45">
      <c r="A61" s="70" t="str">
        <f>'PLANTILLA V6'!A61</f>
        <v>Hm</v>
      </c>
      <c r="B61" s="70" t="str">
        <f>'PLANTILLA V6'!B61</f>
        <v>Pinzas de corte</v>
      </c>
      <c r="C61" s="37">
        <f>'PLANTILLA V6'!C61</f>
        <v>1</v>
      </c>
      <c r="D61" s="74" t="str">
        <f>'PLANTILLA V6'!D61</f>
        <v>pza</v>
      </c>
      <c r="E61" s="37">
        <v>0</v>
      </c>
      <c r="F61" s="74" t="b">
        <v>0</v>
      </c>
      <c r="G61" s="74" t="b">
        <v>0</v>
      </c>
      <c r="H61" s="74" t="b">
        <v>1</v>
      </c>
      <c r="I61" s="74" t="b">
        <v>0</v>
      </c>
      <c r="J61" s="92">
        <f>(('PLANTILLA V6'!Tot_alumnos*F61)+('PLANTILLA V6'!X_parejas*G61)+('PLANTILLA V6'!x_equipo_4* H61)+('PLANTILLA V6'!Grupal*I61))*E61</f>
        <v>0</v>
      </c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 x14ac:dyDescent="0.45">
      <c r="A62" s="70" t="str">
        <f>'PLANTILLA V6'!A62</f>
        <v>Hm</v>
      </c>
      <c r="B62" s="70" t="str">
        <f>'PLANTILLA V6'!B62</f>
        <v>Pinceles (delgado, mediano y grueso)</v>
      </c>
      <c r="C62" s="37">
        <f>'PLANTILLA V6'!C62</f>
        <v>1</v>
      </c>
      <c r="D62" s="74" t="str">
        <f>'PLANTILLA V6'!D62</f>
        <v>juego</v>
      </c>
      <c r="E62" s="37">
        <v>0</v>
      </c>
      <c r="F62" s="74" t="b">
        <v>0</v>
      </c>
      <c r="G62" s="74" t="b">
        <v>0</v>
      </c>
      <c r="H62" s="74" t="b">
        <v>1</v>
      </c>
      <c r="I62" s="74" t="b">
        <v>0</v>
      </c>
      <c r="J62" s="92">
        <f>(('PLANTILLA V6'!Tot_alumnos*F62)+('PLANTILLA V6'!X_parejas*G62)+('PLANTILLA V6'!x_equipo_4* H62)+('PLANTILLA V6'!Grupal*I62))*E62</f>
        <v>0</v>
      </c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customHeight="1" x14ac:dyDescent="0.45">
      <c r="A63" s="93">
        <f>'PLANTILLA V6'!A63</f>
        <v>0</v>
      </c>
      <c r="B63" s="74">
        <f>'PLANTILLA V6'!B63</f>
        <v>0</v>
      </c>
      <c r="C63" s="37">
        <f>'PLANTILLA V6'!C63</f>
        <v>1</v>
      </c>
      <c r="D63" s="74" t="str">
        <f>'PLANTILLA V6'!D63</f>
        <v>pza</v>
      </c>
      <c r="E63" s="37">
        <v>0</v>
      </c>
      <c r="F63" s="74" t="b">
        <v>0</v>
      </c>
      <c r="G63" s="74" t="b">
        <v>0</v>
      </c>
      <c r="H63" s="74" t="b">
        <v>0</v>
      </c>
      <c r="I63" s="74" t="b">
        <v>0</v>
      </c>
      <c r="J63" s="92">
        <f>(('PLANTILLA V6'!Tot_alumnos*F63)+('PLANTILLA V6'!X_parejas*G63)+('PLANTILLA V6'!x_equipo_4* H63)+('PLANTILLA V6'!Grupal*I63))*E63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customHeight="1" x14ac:dyDescent="0.45">
      <c r="A64" s="93">
        <f>'PLANTILLA V6'!A64</f>
        <v>0</v>
      </c>
      <c r="B64" s="74">
        <f>'PLANTILLA V6'!B64</f>
        <v>0</v>
      </c>
      <c r="C64" s="37">
        <f>'PLANTILLA V6'!C64</f>
        <v>1</v>
      </c>
      <c r="D64" s="74" t="str">
        <f>'PLANTILLA V6'!D64</f>
        <v>pza</v>
      </c>
      <c r="E64" s="37">
        <v>0</v>
      </c>
      <c r="F64" s="74" t="b">
        <v>0</v>
      </c>
      <c r="G64" s="74" t="b">
        <v>0</v>
      </c>
      <c r="H64" s="74" t="b">
        <v>0</v>
      </c>
      <c r="I64" s="74" t="b">
        <v>0</v>
      </c>
      <c r="J64" s="92">
        <f>(('PLANTILLA V6'!Tot_alumnos*F64)+('PLANTILLA V6'!X_parejas*G64)+('PLANTILLA V6'!x_equipo_4* H64)+('PLANTILLA V6'!Grupal*I64))*E64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customHeight="1" x14ac:dyDescent="0.45">
      <c r="A65" s="93">
        <f>'PLANTILLA V6'!A65</f>
        <v>0</v>
      </c>
      <c r="B65" s="74">
        <f>'PLANTILLA V6'!B65</f>
        <v>0</v>
      </c>
      <c r="C65" s="37">
        <f>'PLANTILLA V6'!C65</f>
        <v>1</v>
      </c>
      <c r="D65" s="74" t="str">
        <f>'PLANTILLA V6'!D65</f>
        <v>pza</v>
      </c>
      <c r="E65" s="37">
        <v>0</v>
      </c>
      <c r="F65" s="74" t="b">
        <v>0</v>
      </c>
      <c r="G65" s="74" t="b">
        <v>0</v>
      </c>
      <c r="H65" s="74" t="b">
        <v>0</v>
      </c>
      <c r="I65" s="74" t="b">
        <v>0</v>
      </c>
      <c r="J65" s="92">
        <f>(('PLANTILLA V6'!Tot_alumnos*F65)+('PLANTILLA V6'!X_parejas*G65)+('PLANTILLA V6'!x_equipo_4* H65)+('PLANTILLA V6'!Grupal*I65))*E65</f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customHeight="1" x14ac:dyDescent="0.45">
      <c r="A66" s="93">
        <f>'PLANTILLA V6'!A66</f>
        <v>0</v>
      </c>
      <c r="B66" s="74">
        <f>'PLANTILLA V6'!B66</f>
        <v>0</v>
      </c>
      <c r="C66" s="37">
        <f>'PLANTILLA V6'!C66</f>
        <v>1</v>
      </c>
      <c r="D66" s="74" t="str">
        <f>'PLANTILLA V6'!D66</f>
        <v>pza</v>
      </c>
      <c r="E66" s="37">
        <v>0</v>
      </c>
      <c r="F66" s="74" t="b">
        <v>0</v>
      </c>
      <c r="G66" s="74" t="b">
        <v>0</v>
      </c>
      <c r="H66" s="74" t="b">
        <v>0</v>
      </c>
      <c r="I66" s="74" t="b">
        <v>0</v>
      </c>
      <c r="J66" s="92">
        <f>(('PLANTILLA V6'!Tot_alumnos*F66)+('PLANTILLA V6'!X_parejas*G66)+('PLANTILLA V6'!x_equipo_4* H66)+('PLANTILLA V6'!Grupal*I66))*E66</f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customHeight="1" x14ac:dyDescent="0.45">
      <c r="A67" s="93">
        <f>'PLANTILLA V6'!A67</f>
        <v>0</v>
      </c>
      <c r="B67" s="74">
        <f>'PLANTILLA V6'!B67</f>
        <v>0</v>
      </c>
      <c r="C67" s="37">
        <f>'PLANTILLA V6'!C67</f>
        <v>1</v>
      </c>
      <c r="D67" s="74" t="str">
        <f>'PLANTILLA V6'!D67</f>
        <v>pza</v>
      </c>
      <c r="E67" s="37">
        <v>0</v>
      </c>
      <c r="F67" s="74" t="b">
        <v>0</v>
      </c>
      <c r="G67" s="74" t="b">
        <v>0</v>
      </c>
      <c r="H67" s="74" t="b">
        <v>0</v>
      </c>
      <c r="I67" s="74" t="b">
        <v>0</v>
      </c>
      <c r="J67" s="92">
        <f>(('PLANTILLA V6'!Tot_alumnos*F67)+('PLANTILLA V6'!X_parejas*G67)+('PLANTILLA V6'!x_equipo_4* H67)+('PLANTILLA V6'!Grupal*I67))*E67</f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customHeight="1" x14ac:dyDescent="0.45">
      <c r="A68" s="93">
        <f>'PLANTILLA V6'!A68</f>
        <v>0</v>
      </c>
      <c r="B68" s="74">
        <f>'PLANTILLA V6'!B68</f>
        <v>0</v>
      </c>
      <c r="C68" s="37">
        <f>'PLANTILLA V6'!C68</f>
        <v>1</v>
      </c>
      <c r="D68" s="74" t="str">
        <f>'PLANTILLA V6'!D68</f>
        <v>pza</v>
      </c>
      <c r="E68" s="37">
        <v>0</v>
      </c>
      <c r="F68" s="74" t="b">
        <v>0</v>
      </c>
      <c r="G68" s="74" t="b">
        <v>0</v>
      </c>
      <c r="H68" s="74" t="b">
        <v>0</v>
      </c>
      <c r="I68" s="74" t="b">
        <v>0</v>
      </c>
      <c r="J68" s="92">
        <f>(('PLANTILLA V6'!Tot_alumnos*F68)+('PLANTILLA V6'!X_parejas*G68)+('PLANTILLA V6'!x_equipo_4* H68)+('PLANTILLA V6'!Grupal*I68))*E68</f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customHeight="1" x14ac:dyDescent="0.45">
      <c r="A69" s="93">
        <f>'PLANTILLA V6'!A69</f>
        <v>0</v>
      </c>
      <c r="B69" s="74">
        <f>'PLANTILLA V6'!B69</f>
        <v>0</v>
      </c>
      <c r="C69" s="37">
        <f>'PLANTILLA V6'!C69</f>
        <v>1</v>
      </c>
      <c r="D69" s="74" t="str">
        <f>'PLANTILLA V6'!D69</f>
        <v>pza</v>
      </c>
      <c r="E69" s="37">
        <v>0</v>
      </c>
      <c r="F69" s="74" t="b">
        <v>0</v>
      </c>
      <c r="G69" s="74" t="b">
        <v>0</v>
      </c>
      <c r="H69" s="74" t="b">
        <v>0</v>
      </c>
      <c r="I69" s="74" t="b">
        <v>0</v>
      </c>
      <c r="J69" s="92">
        <f>(('PLANTILLA V6'!Tot_alumnos*F69)+('PLANTILLA V6'!X_parejas*G69)+('PLANTILLA V6'!x_equipo_4* H69)+('PLANTILLA V6'!Grupal*I69))*E69</f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customHeight="1" x14ac:dyDescent="0.45">
      <c r="A70" s="93">
        <f>'PLANTILLA V6'!A70</f>
        <v>0</v>
      </c>
      <c r="B70" s="74">
        <f>'PLANTILLA V6'!B70</f>
        <v>0</v>
      </c>
      <c r="C70" s="37">
        <f>'PLANTILLA V6'!C70</f>
        <v>1</v>
      </c>
      <c r="D70" s="74" t="str">
        <f>'PLANTILLA V6'!D70</f>
        <v>pza</v>
      </c>
      <c r="E70" s="37">
        <v>0</v>
      </c>
      <c r="F70" s="74" t="b">
        <v>0</v>
      </c>
      <c r="G70" s="74" t="b">
        <v>0</v>
      </c>
      <c r="H70" s="74" t="b">
        <v>0</v>
      </c>
      <c r="I70" s="74" t="b">
        <v>0</v>
      </c>
      <c r="J70" s="92">
        <f>(('PLANTILLA V6'!Tot_alumnos*F70)+('PLANTILLA V6'!X_parejas*G70)+('PLANTILLA V6'!x_equipo_4* H70)+('PLANTILLA V6'!Grupal*I70))*E70</f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customHeight="1" x14ac:dyDescent="0.45">
      <c r="A71" s="93">
        <f>'PLANTILLA V6'!A71</f>
        <v>0</v>
      </c>
      <c r="B71" s="74">
        <f>'PLANTILLA V6'!B71</f>
        <v>0</v>
      </c>
      <c r="C71" s="37">
        <f>'PLANTILLA V6'!C71</f>
        <v>1</v>
      </c>
      <c r="D71" s="74" t="str">
        <f>'PLANTILLA V6'!D71</f>
        <v>pza</v>
      </c>
      <c r="E71" s="37">
        <v>0</v>
      </c>
      <c r="F71" s="74" t="b">
        <v>0</v>
      </c>
      <c r="G71" s="74" t="b">
        <v>0</v>
      </c>
      <c r="H71" s="74" t="b">
        <v>0</v>
      </c>
      <c r="I71" s="74" t="b">
        <v>0</v>
      </c>
      <c r="J71" s="92">
        <f>(('PLANTILLA V6'!Tot_alumnos*F71)+('PLANTILLA V6'!X_parejas*G71)+('PLANTILLA V6'!x_equipo_4* H71)+('PLANTILLA V6'!Grupal*I71))*E71</f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customHeight="1" x14ac:dyDescent="0.45">
      <c r="A72" s="93">
        <f>'PLANTILLA V6'!A72</f>
        <v>0</v>
      </c>
      <c r="B72" s="74">
        <f>'PLANTILLA V6'!B72</f>
        <v>0</v>
      </c>
      <c r="C72" s="37">
        <f>'PLANTILLA V6'!C72</f>
        <v>1</v>
      </c>
      <c r="D72" s="74" t="str">
        <f>'PLANTILLA V6'!D72</f>
        <v>pza</v>
      </c>
      <c r="E72" s="37">
        <v>0</v>
      </c>
      <c r="F72" s="74" t="b">
        <v>0</v>
      </c>
      <c r="G72" s="74" t="b">
        <v>0</v>
      </c>
      <c r="H72" s="74" t="b">
        <v>0</v>
      </c>
      <c r="I72" s="74" t="b">
        <v>0</v>
      </c>
      <c r="J72" s="92">
        <f>(('PLANTILLA V6'!Tot_alumnos*F72)+('PLANTILLA V6'!X_parejas*G72)+('PLANTILLA V6'!x_equipo_4* H72)+('PLANTILLA V6'!Grupal*I72))*E72</f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customHeight="1" x14ac:dyDescent="0.45">
      <c r="A73" s="93">
        <f>'PLANTILLA V6'!A73</f>
        <v>0</v>
      </c>
      <c r="B73" s="74">
        <f>'PLANTILLA V6'!B73</f>
        <v>0</v>
      </c>
      <c r="C73" s="37">
        <f>'PLANTILLA V6'!C73</f>
        <v>1</v>
      </c>
      <c r="D73" s="74" t="str">
        <f>'PLANTILLA V6'!D73</f>
        <v>pza</v>
      </c>
      <c r="E73" s="37">
        <v>0</v>
      </c>
      <c r="F73" s="74" t="b">
        <v>0</v>
      </c>
      <c r="G73" s="74" t="b">
        <v>0</v>
      </c>
      <c r="H73" s="74" t="b">
        <v>0</v>
      </c>
      <c r="I73" s="74" t="b">
        <v>0</v>
      </c>
      <c r="J73" s="92">
        <f>(('PLANTILLA V6'!Tot_alumnos*F73)+('PLANTILLA V6'!X_parejas*G73)+('PLANTILLA V6'!x_equipo_4* H73)+('PLANTILLA V6'!Grupal*I73))*E73</f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customHeight="1" x14ac:dyDescent="0.45">
      <c r="A74" s="93">
        <f>'PLANTILLA V6'!A74</f>
        <v>0</v>
      </c>
      <c r="B74" s="74">
        <f>'PLANTILLA V6'!B74</f>
        <v>0</v>
      </c>
      <c r="C74" s="37">
        <f>'PLANTILLA V6'!C74</f>
        <v>1</v>
      </c>
      <c r="D74" s="74" t="str">
        <f>'PLANTILLA V6'!D74</f>
        <v>pza</v>
      </c>
      <c r="E74" s="37">
        <v>0</v>
      </c>
      <c r="F74" s="74" t="b">
        <v>0</v>
      </c>
      <c r="G74" s="74" t="b">
        <v>0</v>
      </c>
      <c r="H74" s="74" t="b">
        <v>0</v>
      </c>
      <c r="I74" s="74" t="b">
        <v>0</v>
      </c>
      <c r="J74" s="92">
        <f>(('PLANTILLA V6'!Tot_alumnos*F74)+('PLANTILLA V6'!X_parejas*G74)+('PLANTILLA V6'!x_equipo_4* H74)+('PLANTILLA V6'!Grupal*I74))*E74</f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customHeight="1" x14ac:dyDescent="0.45">
      <c r="A75" s="93">
        <f>'PLANTILLA V6'!A75</f>
        <v>0</v>
      </c>
      <c r="B75" s="74">
        <f>'PLANTILLA V6'!B75</f>
        <v>0</v>
      </c>
      <c r="C75" s="37">
        <f>'PLANTILLA V6'!C75</f>
        <v>1</v>
      </c>
      <c r="D75" s="74" t="str">
        <f>'PLANTILLA V6'!D75</f>
        <v>pza</v>
      </c>
      <c r="E75" s="37">
        <v>0</v>
      </c>
      <c r="F75" s="74" t="b">
        <v>0</v>
      </c>
      <c r="G75" s="74" t="b">
        <v>0</v>
      </c>
      <c r="H75" s="74" t="b">
        <v>0</v>
      </c>
      <c r="I75" s="74" t="b">
        <v>0</v>
      </c>
      <c r="J75" s="92">
        <f>(('PLANTILLA V6'!Tot_alumnos*F75)+('PLANTILLA V6'!X_parejas*G75)+('PLANTILLA V6'!x_equipo_4* H75)+('PLANTILLA V6'!Grupal*I75))*E75</f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 x14ac:dyDescent="0.45">
      <c r="A76" s="93">
        <f>'PLANTILLA V6'!A76</f>
        <v>0</v>
      </c>
      <c r="B76" s="74">
        <f>'PLANTILLA V6'!B76</f>
        <v>0</v>
      </c>
      <c r="C76" s="37">
        <f>'PLANTILLA V6'!C76</f>
        <v>1</v>
      </c>
      <c r="D76" s="74" t="str">
        <f>'PLANTILLA V6'!D76</f>
        <v>pza</v>
      </c>
      <c r="E76" s="37">
        <v>0</v>
      </c>
      <c r="F76" s="74" t="b">
        <v>0</v>
      </c>
      <c r="G76" s="74" t="b">
        <v>0</v>
      </c>
      <c r="H76" s="74" t="b">
        <v>0</v>
      </c>
      <c r="I76" s="74" t="b">
        <v>0</v>
      </c>
      <c r="J76" s="92">
        <f>(('PLANTILLA V6'!Tot_alumnos*F76)+('PLANTILLA V6'!X_parejas*G76)+('PLANTILLA V6'!x_equipo_4* H76)+('PLANTILLA V6'!Grupal*I76))*E76</f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 x14ac:dyDescent="0.45">
      <c r="A77" s="169" t="str">
        <f>'PLANTILLA V6'!A77</f>
        <v>Electricidad y Electrónica</v>
      </c>
      <c r="B77" s="141"/>
      <c r="C77" s="37">
        <f>'PLANTILLA V6'!C77</f>
        <v>0</v>
      </c>
      <c r="D77" s="74">
        <f>'PLANTILLA V6'!D77</f>
        <v>0</v>
      </c>
      <c r="E77" s="37">
        <v>0</v>
      </c>
      <c r="F77" s="74" t="b">
        <v>0</v>
      </c>
      <c r="G77" s="74" t="b">
        <v>0</v>
      </c>
      <c r="H77" s="74" t="b">
        <v>0</v>
      </c>
      <c r="I77" s="74" t="b">
        <v>0</v>
      </c>
      <c r="J77" s="92">
        <f>(('PLANTILLA V6'!Tot_alumnos*F77)+('PLANTILLA V6'!X_parejas*G77)+('PLANTILLA V6'!x_equipo_4* H77)+('PLANTILLA V6'!Grupal*I77))*E77</f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 x14ac:dyDescent="0.45">
      <c r="A78" s="70" t="str">
        <f>'PLANTILLA V6'!A78</f>
        <v>EE</v>
      </c>
      <c r="B78" s="70" t="str">
        <f>'PLANTILLA V6'!B78</f>
        <v>Juego de 10 cables tipo caiman- caiman</v>
      </c>
      <c r="C78" s="37">
        <f>'PLANTILLA V6'!C78</f>
        <v>1</v>
      </c>
      <c r="D78" s="74" t="str">
        <f>'PLANTILLA V6'!D78</f>
        <v>juego</v>
      </c>
      <c r="E78" s="37">
        <v>0</v>
      </c>
      <c r="F78" s="74" t="b">
        <v>0</v>
      </c>
      <c r="G78" s="74" t="b">
        <v>0</v>
      </c>
      <c r="H78" s="74" t="b">
        <v>1</v>
      </c>
      <c r="I78" s="74" t="b">
        <v>0</v>
      </c>
      <c r="J78" s="92">
        <f>(('PLANTILLA V6'!Tot_alumnos*F78)+('PLANTILLA V6'!X_parejas*G78)+('PLANTILLA V6'!x_equipo_4* H78)+('PLANTILLA V6'!Grupal*I78))*E78</f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 x14ac:dyDescent="0.45">
      <c r="A79" s="70" t="str">
        <f>'PLANTILLA V6'!A79</f>
        <v>EE</v>
      </c>
      <c r="B79" s="70" t="str">
        <f>'PLANTILLA V6'!B79</f>
        <v>Juegos de jumpers macho - hembra</v>
      </c>
      <c r="C79" s="37">
        <f>'PLANTILLA V6'!C79</f>
        <v>1</v>
      </c>
      <c r="D79" s="74" t="str">
        <f>'PLANTILLA V6'!D79</f>
        <v>juego</v>
      </c>
      <c r="E79" s="37">
        <v>0</v>
      </c>
      <c r="F79" s="74" t="b">
        <v>0</v>
      </c>
      <c r="G79" s="74" t="b">
        <v>0</v>
      </c>
      <c r="H79" s="74" t="b">
        <v>1</v>
      </c>
      <c r="I79" s="74" t="b">
        <v>0</v>
      </c>
      <c r="J79" s="92">
        <f>(('PLANTILLA V6'!Tot_alumnos*F79)+('PLANTILLA V6'!X_parejas*G79)+('PLANTILLA V6'!x_equipo_4* H79)+('PLANTILLA V6'!Grupal*I79))*E79</f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 x14ac:dyDescent="0.45">
      <c r="A80" s="70" t="str">
        <f>'PLANTILLA V6'!A80</f>
        <v>EE</v>
      </c>
      <c r="B80" s="70" t="str">
        <f>'PLANTILLA V6'!B80</f>
        <v xml:space="preserve">Juegos de jumpers macho - macho </v>
      </c>
      <c r="C80" s="37">
        <f>'PLANTILLA V6'!C80</f>
        <v>1</v>
      </c>
      <c r="D80" s="74" t="str">
        <f>'PLANTILLA V6'!D80</f>
        <v>juego</v>
      </c>
      <c r="E80" s="37">
        <v>0</v>
      </c>
      <c r="F80" s="74" t="b">
        <v>0</v>
      </c>
      <c r="G80" s="74" t="b">
        <v>0</v>
      </c>
      <c r="H80" s="74" t="b">
        <v>1</v>
      </c>
      <c r="I80" s="74" t="b">
        <v>0</v>
      </c>
      <c r="J80" s="92">
        <f>(('PLANTILLA V6'!Tot_alumnos*F80)+('PLANTILLA V6'!X_parejas*G80)+('PLANTILLA V6'!x_equipo_4* H80)+('PLANTILLA V6'!Grupal*I80))*E80</f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 x14ac:dyDescent="0.45">
      <c r="A81" s="70" t="str">
        <f>'PLANTILLA V6'!A81</f>
        <v>EE</v>
      </c>
      <c r="B81" s="70" t="str">
        <f>'PLANTILLA V6'!B81</f>
        <v>Juegos de jumpers hembra - hembra</v>
      </c>
      <c r="C81" s="37">
        <f>'PLANTILLA V6'!C81</f>
        <v>1</v>
      </c>
      <c r="D81" s="74" t="str">
        <f>'PLANTILLA V6'!D81</f>
        <v>juego</v>
      </c>
      <c r="E81" s="37">
        <v>0</v>
      </c>
      <c r="F81" s="74" t="b">
        <v>0</v>
      </c>
      <c r="G81" s="74" t="b">
        <v>0</v>
      </c>
      <c r="H81" s="74" t="b">
        <v>1</v>
      </c>
      <c r="I81" s="74" t="b">
        <v>0</v>
      </c>
      <c r="J81" s="92">
        <f>(('PLANTILLA V6'!Tot_alumnos*F81)+('PLANTILLA V6'!X_parejas*G81)+('PLANTILLA V6'!x_equipo_4* H81)+('PLANTILLA V6'!Grupal*I81))*E81</f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 x14ac:dyDescent="0.45">
      <c r="A82" s="70" t="str">
        <f>'PLANTILLA V6'!A82</f>
        <v>EE</v>
      </c>
      <c r="B82" s="70" t="str">
        <f>'PLANTILLA V6'!B82</f>
        <v>Motor DC de 3V</v>
      </c>
      <c r="C82" s="37">
        <f>'PLANTILLA V6'!C82</f>
        <v>1</v>
      </c>
      <c r="D82" s="74" t="str">
        <f>'PLANTILLA V6'!D82</f>
        <v>pza</v>
      </c>
      <c r="E82" s="37">
        <v>0</v>
      </c>
      <c r="F82" s="74" t="b">
        <v>0</v>
      </c>
      <c r="G82" s="74" t="b">
        <v>0</v>
      </c>
      <c r="H82" s="74" t="b">
        <v>1</v>
      </c>
      <c r="I82" s="74" t="b">
        <v>0</v>
      </c>
      <c r="J82" s="92">
        <f>(('PLANTILLA V6'!Tot_alumnos*F82)+('PLANTILLA V6'!X_parejas*G82)+('PLANTILLA V6'!x_equipo_4* H82)+('PLANTILLA V6'!Grupal*I82))*E82</f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 x14ac:dyDescent="0.45">
      <c r="A83" s="70" t="str">
        <f>'PLANTILLA V6'!A83</f>
        <v>EE</v>
      </c>
      <c r="B83" s="70" t="str">
        <f>'PLANTILLA V6'!B83</f>
        <v>Motor DC de 5V</v>
      </c>
      <c r="C83" s="37">
        <f>'PLANTILLA V6'!C83</f>
        <v>1</v>
      </c>
      <c r="D83" s="74" t="str">
        <f>'PLANTILLA V6'!D83</f>
        <v>pza</v>
      </c>
      <c r="E83" s="37">
        <v>0</v>
      </c>
      <c r="F83" s="74" t="b">
        <v>0</v>
      </c>
      <c r="G83" s="74" t="b">
        <v>0</v>
      </c>
      <c r="H83" s="74" t="b">
        <v>1</v>
      </c>
      <c r="I83" s="74" t="b">
        <v>0</v>
      </c>
      <c r="J83" s="92">
        <f>(('PLANTILLA V6'!Tot_alumnos*F83)+('PLANTILLA V6'!X_parejas*G83)+('PLANTILLA V6'!x_equipo_4* H83)+('PLANTILLA V6'!Grupal*I83))*E83</f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 x14ac:dyDescent="0.45">
      <c r="A84" s="70" t="str">
        <f>'PLANTILLA V6'!A84</f>
        <v>EE</v>
      </c>
      <c r="B84" s="70" t="str">
        <f>'PLANTILLA V6'!B84</f>
        <v>Protoboard de 830 puntos</v>
      </c>
      <c r="C84" s="37">
        <f>'PLANTILLA V6'!C84</f>
        <v>1</v>
      </c>
      <c r="D84" s="74" t="str">
        <f>'PLANTILLA V6'!D84</f>
        <v>pza</v>
      </c>
      <c r="E84" s="37">
        <v>0</v>
      </c>
      <c r="F84" s="74" t="b">
        <v>0</v>
      </c>
      <c r="G84" s="74" t="b">
        <v>0</v>
      </c>
      <c r="H84" s="74" t="b">
        <v>1</v>
      </c>
      <c r="I84" s="74" t="b">
        <v>0</v>
      </c>
      <c r="J84" s="92">
        <f>(('PLANTILLA V6'!Tot_alumnos*F84)+('PLANTILLA V6'!X_parejas*G84)+('PLANTILLA V6'!x_equipo_4* H84)+('PLANTILLA V6'!Grupal*I84))*E84</f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 x14ac:dyDescent="0.45">
      <c r="A85" s="70" t="str">
        <f>'PLANTILLA V6'!A85</f>
        <v>EE</v>
      </c>
      <c r="B85" s="70" t="str">
        <f>'PLANTILLA V6'!B85</f>
        <v>Led de color blanco</v>
      </c>
      <c r="C85" s="37">
        <f>'PLANTILLA V6'!C85</f>
        <v>1</v>
      </c>
      <c r="D85" s="74" t="str">
        <f>'PLANTILLA V6'!D85</f>
        <v>pza</v>
      </c>
      <c r="E85" s="37">
        <v>0</v>
      </c>
      <c r="F85" s="74" t="b">
        <v>0</v>
      </c>
      <c r="G85" s="74" t="b">
        <v>0</v>
      </c>
      <c r="H85" s="74" t="b">
        <v>0</v>
      </c>
      <c r="I85" s="74" t="b">
        <v>0</v>
      </c>
      <c r="J85" s="92">
        <f>(('PLANTILLA V6'!Tot_alumnos*F85)+('PLANTILLA V6'!X_parejas*G85)+('PLANTILLA V6'!x_equipo_4* H85)+('PLANTILLA V6'!Grupal*I85))*E85</f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 x14ac:dyDescent="0.45">
      <c r="A86" s="70" t="str">
        <f>'PLANTILLA V6'!A86</f>
        <v>EE</v>
      </c>
      <c r="B86" s="52" t="str">
        <f>'PLANTILLA V6'!B86</f>
        <v>Led de color verde</v>
      </c>
      <c r="C86" s="37">
        <f>'PLANTILLA V6'!C86</f>
        <v>1</v>
      </c>
      <c r="D86" s="74" t="str">
        <f>'PLANTILLA V6'!D86</f>
        <v>pza</v>
      </c>
      <c r="E86" s="37">
        <v>0</v>
      </c>
      <c r="F86" s="74" t="b">
        <v>0</v>
      </c>
      <c r="G86" s="74" t="b">
        <v>0</v>
      </c>
      <c r="H86" s="74" t="b">
        <v>0</v>
      </c>
      <c r="I86" s="74" t="b">
        <v>0</v>
      </c>
      <c r="J86" s="92">
        <f>(('PLANTILLA V6'!Tot_alumnos*F86)+('PLANTILLA V6'!X_parejas*G86)+('PLANTILLA V6'!x_equipo_4* H86)+('PLANTILLA V6'!Grupal*I86))*E86</f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 x14ac:dyDescent="0.45">
      <c r="A87" s="70" t="str">
        <f>'PLANTILLA V6'!A87</f>
        <v>EE</v>
      </c>
      <c r="B87" s="52" t="str">
        <f>'PLANTILLA V6'!B87</f>
        <v>Led de color amarillo (ámbar)</v>
      </c>
      <c r="C87" s="37">
        <f>'PLANTILLA V6'!C87</f>
        <v>1</v>
      </c>
      <c r="D87" s="74" t="str">
        <f>'PLANTILLA V6'!D87</f>
        <v>pza</v>
      </c>
      <c r="E87" s="37">
        <v>0</v>
      </c>
      <c r="F87" s="74" t="b">
        <v>0</v>
      </c>
      <c r="G87" s="74" t="b">
        <v>0</v>
      </c>
      <c r="H87" s="74" t="b">
        <v>0</v>
      </c>
      <c r="I87" s="74" t="b">
        <v>0</v>
      </c>
      <c r="J87" s="92">
        <f>(('PLANTILLA V6'!Tot_alumnos*F87)+('PLANTILLA V6'!X_parejas*G87)+('PLANTILLA V6'!x_equipo_4* H87)+('PLANTILLA V6'!Grupal*I87))*E87</f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 x14ac:dyDescent="0.45">
      <c r="A88" s="70" t="str">
        <f>'PLANTILLA V6'!A88</f>
        <v>EE</v>
      </c>
      <c r="B88" s="70" t="str">
        <f>'PLANTILLA V6'!B88</f>
        <v>Led de color rojo</v>
      </c>
      <c r="C88" s="37">
        <f>'PLANTILLA V6'!C88</f>
        <v>1</v>
      </c>
      <c r="D88" s="74" t="str">
        <f>'PLANTILLA V6'!D88</f>
        <v>pza</v>
      </c>
      <c r="E88" s="37">
        <v>0</v>
      </c>
      <c r="F88" s="74" t="b">
        <v>0</v>
      </c>
      <c r="G88" s="74" t="b">
        <v>0</v>
      </c>
      <c r="H88" s="74" t="b">
        <v>0</v>
      </c>
      <c r="I88" s="74" t="b">
        <v>0</v>
      </c>
      <c r="J88" s="92">
        <f>(('PLANTILLA V6'!Tot_alumnos*F88)+('PLANTILLA V6'!X_parejas*G88)+('PLANTILLA V6'!x_equipo_4* H88)+('PLANTILLA V6'!Grupal*I88))*E88</f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 x14ac:dyDescent="0.45">
      <c r="A89" s="70" t="str">
        <f>'PLANTILLA V6'!A89</f>
        <v>EE</v>
      </c>
      <c r="B89" s="70" t="str">
        <f>'PLANTILLA V6'!B89</f>
        <v xml:space="preserve">Resistencia de 330 ohms </v>
      </c>
      <c r="C89" s="37">
        <f>'PLANTILLA V6'!C89</f>
        <v>1</v>
      </c>
      <c r="D89" s="74" t="str">
        <f>'PLANTILLA V6'!D89</f>
        <v>pza</v>
      </c>
      <c r="E89" s="37">
        <v>0</v>
      </c>
      <c r="F89" s="74" t="b">
        <v>0</v>
      </c>
      <c r="G89" s="74" t="b">
        <v>0</v>
      </c>
      <c r="H89" s="74" t="b">
        <v>0</v>
      </c>
      <c r="I89" s="74" t="b">
        <v>0</v>
      </c>
      <c r="J89" s="92">
        <f>(('PLANTILLA V6'!Tot_alumnos*F89)+('PLANTILLA V6'!X_parejas*G89)+('PLANTILLA V6'!x_equipo_4* H89)+('PLANTILLA V6'!Grupal*I89))*E89</f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 x14ac:dyDescent="0.45">
      <c r="A90" s="70" t="str">
        <f>'PLANTILLA V6'!A90</f>
        <v>EE</v>
      </c>
      <c r="B90" s="70" t="str">
        <f>'PLANTILLA V6'!B90</f>
        <v>Resistencia de 1K ohms</v>
      </c>
      <c r="C90" s="37">
        <f>'PLANTILLA V6'!C90</f>
        <v>1</v>
      </c>
      <c r="D90" s="74" t="str">
        <f>'PLANTILLA V6'!D90</f>
        <v>pza</v>
      </c>
      <c r="E90" s="37">
        <v>0</v>
      </c>
      <c r="F90" s="74" t="b">
        <v>0</v>
      </c>
      <c r="G90" s="74" t="b">
        <v>0</v>
      </c>
      <c r="H90" s="74" t="b">
        <v>0</v>
      </c>
      <c r="I90" s="74" t="b">
        <v>0</v>
      </c>
      <c r="J90" s="92">
        <f>(('PLANTILLA V6'!Tot_alumnos*F90)+('PLANTILLA V6'!X_parejas*G90)+('PLANTILLA V6'!x_equipo_4* H90)+('PLANTILLA V6'!Grupal*I90))*E90</f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 x14ac:dyDescent="0.45">
      <c r="A91" s="70" t="str">
        <f>'PLANTILLA V6'!A91</f>
        <v>EE</v>
      </c>
      <c r="B91" s="70" t="str">
        <f>'PLANTILLA V6'!B91</f>
        <v xml:space="preserve">Cinta de aislar color negro </v>
      </c>
      <c r="C91" s="37">
        <f>'PLANTILLA V6'!C91</f>
        <v>1</v>
      </c>
      <c r="D91" s="74" t="str">
        <f>'PLANTILLA V6'!D91</f>
        <v>rollo</v>
      </c>
      <c r="E91" s="37">
        <v>0</v>
      </c>
      <c r="F91" s="74" t="b">
        <v>0</v>
      </c>
      <c r="G91" s="74" t="b">
        <v>0</v>
      </c>
      <c r="H91" s="74" t="b">
        <v>0</v>
      </c>
      <c r="I91" s="74" t="b">
        <v>1</v>
      </c>
      <c r="J91" s="92">
        <f>(('PLANTILLA V6'!Tot_alumnos*F91)+('PLANTILLA V6'!X_parejas*G91)+('PLANTILLA V6'!x_equipo_4* H91)+('PLANTILLA V6'!Grupal*I91))*E91</f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 x14ac:dyDescent="0.45">
      <c r="A92" s="70" t="str">
        <f>'PLANTILLA V6'!A92</f>
        <v>EE</v>
      </c>
      <c r="B92" s="70" t="str">
        <f>'PLANTILLA V6'!B92</f>
        <v xml:space="preserve">Cinta de aislar color rojo </v>
      </c>
      <c r="C92" s="37">
        <f>'PLANTILLA V6'!C92</f>
        <v>1</v>
      </c>
      <c r="D92" s="74" t="str">
        <f>'PLANTILLA V6'!D92</f>
        <v>rollo</v>
      </c>
      <c r="E92" s="37">
        <v>0</v>
      </c>
      <c r="F92" s="74" t="b">
        <v>0</v>
      </c>
      <c r="G92" s="74" t="b">
        <v>0</v>
      </c>
      <c r="H92" s="74" t="b">
        <v>0</v>
      </c>
      <c r="I92" s="74" t="b">
        <v>1</v>
      </c>
      <c r="J92" s="92">
        <f>(('PLANTILLA V6'!Tot_alumnos*F92)+('PLANTILLA V6'!X_parejas*G92)+('PLANTILLA V6'!x_equipo_4* H92)+('PLANTILLA V6'!Grupal*I92))*E92</f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 x14ac:dyDescent="0.45">
      <c r="A93" s="70" t="str">
        <f>'PLANTILLA V6'!A93</f>
        <v>EE</v>
      </c>
      <c r="B93" s="70" t="str">
        <f>'PLANTILLA V6'!B93</f>
        <v>Push button</v>
      </c>
      <c r="C93" s="37">
        <f>'PLANTILLA V6'!C93</f>
        <v>1</v>
      </c>
      <c r="D93" s="74" t="str">
        <f>'PLANTILLA V6'!D93</f>
        <v>pza</v>
      </c>
      <c r="E93" s="37">
        <v>0</v>
      </c>
      <c r="F93" s="74" t="b">
        <v>0</v>
      </c>
      <c r="G93" s="74" t="b">
        <v>0</v>
      </c>
      <c r="H93" s="74" t="b">
        <v>0</v>
      </c>
      <c r="I93" s="74" t="b">
        <v>0</v>
      </c>
      <c r="J93" s="92">
        <f>(('PLANTILLA V6'!Tot_alumnos*F93)+('PLANTILLA V6'!X_parejas*G93)+('PLANTILLA V6'!x_equipo_4* H93)+('PLANTILLA V6'!Grupal*I93))*E93</f>
        <v>0</v>
      </c>
      <c r="K93" s="95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 x14ac:dyDescent="0.45">
      <c r="A94" s="70" t="str">
        <f>'PLANTILLA V6'!A94</f>
        <v>EE</v>
      </c>
      <c r="B94" s="70" t="str">
        <f>'PLANTILLA V6'!B94</f>
        <v>Cautín</v>
      </c>
      <c r="C94" s="37">
        <f>'PLANTILLA V6'!C94</f>
        <v>1</v>
      </c>
      <c r="D94" s="74" t="str">
        <f>'PLANTILLA V6'!D94</f>
        <v>pza</v>
      </c>
      <c r="E94" s="37">
        <v>0</v>
      </c>
      <c r="F94" s="74" t="b">
        <v>0</v>
      </c>
      <c r="G94" s="74" t="b">
        <v>0</v>
      </c>
      <c r="H94" s="74" t="b">
        <v>0</v>
      </c>
      <c r="I94" s="74" t="b">
        <v>0</v>
      </c>
      <c r="J94" s="92">
        <f>(('PLANTILLA V6'!Tot_alumnos*F94)+('PLANTILLA V6'!X_parejas*G94)+('PLANTILLA V6'!x_equipo_4* H94)+('PLANTILLA V6'!Grupal*I94))*E94</f>
        <v>0</v>
      </c>
      <c r="K94" s="95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 x14ac:dyDescent="0.45">
      <c r="A95" s="70" t="str">
        <f>'PLANTILLA V6'!A95</f>
        <v>EE</v>
      </c>
      <c r="B95" s="70" t="str">
        <f>'PLANTILLA V6'!B95</f>
        <v>Soldadura eléctronica</v>
      </c>
      <c r="C95" s="37">
        <f>'PLANTILLA V6'!C95</f>
        <v>1</v>
      </c>
      <c r="D95" s="74" t="str">
        <f>'PLANTILLA V6'!D95</f>
        <v>pza</v>
      </c>
      <c r="E95" s="37">
        <v>0</v>
      </c>
      <c r="F95" s="74" t="b">
        <v>0</v>
      </c>
      <c r="G95" s="74" t="b">
        <v>0</v>
      </c>
      <c r="H95" s="74" t="b">
        <v>0</v>
      </c>
      <c r="I95" s="74" t="b">
        <v>0</v>
      </c>
      <c r="J95" s="92">
        <f>(('PLANTILLA V6'!Tot_alumnos*F95)+('PLANTILLA V6'!X_parejas*G95)+('PLANTILLA V6'!x_equipo_4* H95)+('PLANTILLA V6'!Grupal*I95))*E95</f>
        <v>0</v>
      </c>
      <c r="K95" s="95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 x14ac:dyDescent="0.45">
      <c r="A96" s="70" t="str">
        <f>'PLANTILLA V6'!A96</f>
        <v>EE</v>
      </c>
      <c r="B96" s="70" t="str">
        <f>'PLANTILLA V6'!B96</f>
        <v>Pasta para soldar</v>
      </c>
      <c r="C96" s="37">
        <f>'PLANTILLA V6'!C96</f>
        <v>1</v>
      </c>
      <c r="D96" s="74" t="str">
        <f>'PLANTILLA V6'!D96</f>
        <v>pza</v>
      </c>
      <c r="E96" s="37">
        <v>0</v>
      </c>
      <c r="F96" s="74" t="b">
        <v>0</v>
      </c>
      <c r="G96" s="74" t="b">
        <v>0</v>
      </c>
      <c r="H96" s="74" t="b">
        <v>0</v>
      </c>
      <c r="I96" s="74" t="b">
        <v>0</v>
      </c>
      <c r="J96" s="92">
        <f>(('PLANTILLA V6'!Tot_alumnos*F96)+('PLANTILLA V6'!X_parejas*G96)+('PLANTILLA V6'!x_equipo_4* H96)+('PLANTILLA V6'!Grupal*I96))*E96</f>
        <v>0</v>
      </c>
      <c r="K96" s="95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customHeight="1" x14ac:dyDescent="0.45">
      <c r="A97" s="70" t="str">
        <f>'PLANTILLA V6'!A97</f>
        <v>EE</v>
      </c>
      <c r="B97" s="70">
        <f>'PLANTILLA V6'!B97</f>
        <v>0</v>
      </c>
      <c r="C97" s="37">
        <f>'PLANTILLA V6'!C97</f>
        <v>1</v>
      </c>
      <c r="D97" s="74" t="str">
        <f>'PLANTILLA V6'!D97</f>
        <v>pza</v>
      </c>
      <c r="E97" s="37">
        <v>0</v>
      </c>
      <c r="F97" s="74" t="b">
        <v>0</v>
      </c>
      <c r="G97" s="74" t="b">
        <v>0</v>
      </c>
      <c r="H97" s="74" t="b">
        <v>0</v>
      </c>
      <c r="I97" s="74" t="b">
        <v>0</v>
      </c>
      <c r="J97" s="92">
        <f>(('PLANTILLA V6'!Tot_alumnos*F97)+('PLANTILLA V6'!X_parejas*G97)+('PLANTILLA V6'!x_equipo_4* H97)+('PLANTILLA V6'!Grupal*I97))*E97</f>
        <v>0</v>
      </c>
      <c r="K97" s="95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customHeight="1" x14ac:dyDescent="0.45">
      <c r="A98" s="70">
        <f>'PLANTILLA V6'!A98</f>
        <v>0</v>
      </c>
      <c r="B98" s="70">
        <f>'PLANTILLA V6'!B98</f>
        <v>0</v>
      </c>
      <c r="C98" s="37">
        <f>'PLANTILLA V6'!C98</f>
        <v>1</v>
      </c>
      <c r="D98" s="74" t="str">
        <f>'PLANTILLA V6'!D98</f>
        <v>pza</v>
      </c>
      <c r="E98" s="37">
        <v>0</v>
      </c>
      <c r="F98" s="74" t="b">
        <v>0</v>
      </c>
      <c r="G98" s="74" t="b">
        <v>0</v>
      </c>
      <c r="H98" s="74" t="b">
        <v>0</v>
      </c>
      <c r="I98" s="74" t="b">
        <v>0</v>
      </c>
      <c r="J98" s="92">
        <f>(('PLANTILLA V6'!Tot_alumnos*F98)+('PLANTILLA V6'!X_parejas*G98)+('PLANTILLA V6'!x_equipo_4* H98)+('PLANTILLA V6'!Grupal*I98))*E98</f>
        <v>0</v>
      </c>
      <c r="K98" s="95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customHeight="1" x14ac:dyDescent="0.45">
      <c r="A99" s="70">
        <f>'PLANTILLA V6'!A99</f>
        <v>0</v>
      </c>
      <c r="B99" s="70">
        <f>'PLANTILLA V6'!B99</f>
        <v>0</v>
      </c>
      <c r="C99" s="37">
        <f>'PLANTILLA V6'!C99</f>
        <v>1</v>
      </c>
      <c r="D99" s="74" t="str">
        <f>'PLANTILLA V6'!D99</f>
        <v>pza</v>
      </c>
      <c r="E99" s="37">
        <v>0</v>
      </c>
      <c r="F99" s="74" t="b">
        <v>0</v>
      </c>
      <c r="G99" s="74" t="b">
        <v>0</v>
      </c>
      <c r="H99" s="74" t="b">
        <v>0</v>
      </c>
      <c r="I99" s="74" t="b">
        <v>0</v>
      </c>
      <c r="J99" s="92">
        <f>(('PLANTILLA V6'!Tot_alumnos*F99)+('PLANTILLA V6'!X_parejas*G99)+('PLANTILLA V6'!x_equipo_4* H99)+('PLANTILLA V6'!Grupal*I99))*E99</f>
        <v>0</v>
      </c>
      <c r="K99" s="95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customHeight="1" x14ac:dyDescent="0.45">
      <c r="A100" s="70">
        <f>'PLANTILLA V6'!A100</f>
        <v>0</v>
      </c>
      <c r="B100" s="70">
        <f>'PLANTILLA V6'!B100</f>
        <v>0</v>
      </c>
      <c r="C100" s="37">
        <f>'PLANTILLA V6'!C100</f>
        <v>1</v>
      </c>
      <c r="D100" s="74" t="str">
        <f>'PLANTILLA V6'!D100</f>
        <v>pza</v>
      </c>
      <c r="E100" s="37">
        <v>0</v>
      </c>
      <c r="F100" s="74" t="b">
        <v>0</v>
      </c>
      <c r="G100" s="74" t="b">
        <v>0</v>
      </c>
      <c r="H100" s="74" t="b">
        <v>0</v>
      </c>
      <c r="I100" s="74" t="b">
        <v>0</v>
      </c>
      <c r="J100" s="92">
        <f>(('PLANTILLA V6'!Tot_alumnos*F100)+('PLANTILLA V6'!X_parejas*G100)+('PLANTILLA V6'!x_equipo_4* H100)+('PLANTILLA V6'!Grupal*I100))*E100</f>
        <v>0</v>
      </c>
      <c r="K100" s="95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customHeight="1" x14ac:dyDescent="0.45">
      <c r="A101" s="70">
        <f>'PLANTILLA V6'!A101</f>
        <v>0</v>
      </c>
      <c r="B101" s="70">
        <f>'PLANTILLA V6'!B101</f>
        <v>0</v>
      </c>
      <c r="C101" s="37">
        <f>'PLANTILLA V6'!C101</f>
        <v>1</v>
      </c>
      <c r="D101" s="74" t="str">
        <f>'PLANTILLA V6'!D101</f>
        <v>pza</v>
      </c>
      <c r="E101" s="37">
        <v>0</v>
      </c>
      <c r="F101" s="74" t="b">
        <v>0</v>
      </c>
      <c r="G101" s="74" t="b">
        <v>0</v>
      </c>
      <c r="H101" s="74" t="b">
        <v>0</v>
      </c>
      <c r="I101" s="74" t="b">
        <v>0</v>
      </c>
      <c r="J101" s="92">
        <f>(('PLANTILLA V6'!Tot_alumnos*F101)+('PLANTILLA V6'!X_parejas*G101)+('PLANTILLA V6'!x_equipo_4* H101)+('PLANTILLA V6'!Grupal*I101))*E101</f>
        <v>0</v>
      </c>
      <c r="K101" s="95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customHeight="1" x14ac:dyDescent="0.45">
      <c r="A102" s="70">
        <f>'PLANTILLA V6'!A102</f>
        <v>0</v>
      </c>
      <c r="B102" s="70">
        <f>'PLANTILLA V6'!B102</f>
        <v>0</v>
      </c>
      <c r="C102" s="37">
        <f>'PLANTILLA V6'!C102</f>
        <v>1</v>
      </c>
      <c r="D102" s="74" t="str">
        <f>'PLANTILLA V6'!D102</f>
        <v>pza</v>
      </c>
      <c r="E102" s="37">
        <v>0</v>
      </c>
      <c r="F102" s="74" t="b">
        <v>0</v>
      </c>
      <c r="G102" s="74" t="b">
        <v>0</v>
      </c>
      <c r="H102" s="74" t="b">
        <v>0</v>
      </c>
      <c r="I102" s="74" t="b">
        <v>0</v>
      </c>
      <c r="J102" s="92">
        <f>(('PLANTILLA V6'!Tot_alumnos*F102)+('PLANTILLA V6'!X_parejas*G102)+('PLANTILLA V6'!x_equipo_4* H102)+('PLANTILLA V6'!Grupal*I102))*E102</f>
        <v>0</v>
      </c>
      <c r="K102" s="95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customHeight="1" x14ac:dyDescent="0.45">
      <c r="A103" s="70">
        <f>'PLANTILLA V6'!A103</f>
        <v>0</v>
      </c>
      <c r="B103" s="70">
        <f>'PLANTILLA V6'!B103</f>
        <v>0</v>
      </c>
      <c r="C103" s="37">
        <f>'PLANTILLA V6'!C103</f>
        <v>1</v>
      </c>
      <c r="D103" s="74" t="str">
        <f>'PLANTILLA V6'!D103</f>
        <v>pza</v>
      </c>
      <c r="E103" s="37">
        <v>0</v>
      </c>
      <c r="F103" s="74" t="b">
        <v>0</v>
      </c>
      <c r="G103" s="74" t="b">
        <v>0</v>
      </c>
      <c r="H103" s="74" t="b">
        <v>0</v>
      </c>
      <c r="I103" s="74" t="b">
        <v>0</v>
      </c>
      <c r="J103" s="92">
        <f>(('PLANTILLA V6'!Tot_alumnos*F103)+('PLANTILLA V6'!X_parejas*G103)+('PLANTILLA V6'!x_equipo_4* H103)+('PLANTILLA V6'!Grupal*I103))*E103</f>
        <v>0</v>
      </c>
      <c r="K103" s="95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customHeight="1" x14ac:dyDescent="0.45">
      <c r="A104" s="70">
        <f>'PLANTILLA V6'!A104</f>
        <v>0</v>
      </c>
      <c r="B104" s="70">
        <f>'PLANTILLA V6'!B104</f>
        <v>0</v>
      </c>
      <c r="C104" s="37">
        <f>'PLANTILLA V6'!C104</f>
        <v>1</v>
      </c>
      <c r="D104" s="74" t="str">
        <f>'PLANTILLA V6'!D104</f>
        <v>pza</v>
      </c>
      <c r="E104" s="37">
        <v>0</v>
      </c>
      <c r="F104" s="74" t="b">
        <v>0</v>
      </c>
      <c r="G104" s="74" t="b">
        <v>0</v>
      </c>
      <c r="H104" s="74" t="b">
        <v>0</v>
      </c>
      <c r="I104" s="74" t="b">
        <v>0</v>
      </c>
      <c r="J104" s="92">
        <f>(('PLANTILLA V6'!Tot_alumnos*F104)+('PLANTILLA V6'!X_parejas*G104)+('PLANTILLA V6'!x_equipo_4* H104)+('PLANTILLA V6'!Grupal*I104))*E104</f>
        <v>0</v>
      </c>
      <c r="K104" s="95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customHeight="1" x14ac:dyDescent="0.45">
      <c r="A105" s="70">
        <f>'PLANTILLA V6'!A105</f>
        <v>0</v>
      </c>
      <c r="B105" s="70">
        <f>'PLANTILLA V6'!B105</f>
        <v>0</v>
      </c>
      <c r="C105" s="37">
        <f>'PLANTILLA V6'!C105</f>
        <v>1</v>
      </c>
      <c r="D105" s="74" t="str">
        <f>'PLANTILLA V6'!D105</f>
        <v>pza</v>
      </c>
      <c r="E105" s="37">
        <v>0</v>
      </c>
      <c r="F105" s="74" t="b">
        <v>0</v>
      </c>
      <c r="G105" s="74" t="b">
        <v>0</v>
      </c>
      <c r="H105" s="74" t="b">
        <v>0</v>
      </c>
      <c r="I105" s="74" t="b">
        <v>0</v>
      </c>
      <c r="J105" s="92">
        <f>(('PLANTILLA V6'!Tot_alumnos*F105)+('PLANTILLA V6'!X_parejas*G105)+('PLANTILLA V6'!x_equipo_4* H105)+('PLANTILLA V6'!Grupal*I105))*E105</f>
        <v>0</v>
      </c>
      <c r="K105" s="95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customHeight="1" x14ac:dyDescent="0.45">
      <c r="A106" s="70">
        <f>'PLANTILLA V6'!A106</f>
        <v>0</v>
      </c>
      <c r="B106" s="70">
        <f>'PLANTILLA V6'!B106</f>
        <v>0</v>
      </c>
      <c r="C106" s="37">
        <f>'PLANTILLA V6'!C106</f>
        <v>1</v>
      </c>
      <c r="D106" s="74" t="str">
        <f>'PLANTILLA V6'!D106</f>
        <v>pza</v>
      </c>
      <c r="E106" s="37">
        <v>0</v>
      </c>
      <c r="F106" s="74" t="b">
        <v>0</v>
      </c>
      <c r="G106" s="74" t="b">
        <v>0</v>
      </c>
      <c r="H106" s="74" t="b">
        <v>0</v>
      </c>
      <c r="I106" s="74" t="b">
        <v>0</v>
      </c>
      <c r="J106" s="92">
        <f>(('PLANTILLA V6'!Tot_alumnos*F106)+('PLANTILLA V6'!X_parejas*G106)+('PLANTILLA V6'!x_equipo_4* H106)+('PLANTILLA V6'!Grupal*I106))*E106</f>
        <v>0</v>
      </c>
      <c r="K106" s="95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customHeight="1" x14ac:dyDescent="0.45">
      <c r="A107" s="70">
        <f>'PLANTILLA V6'!A107</f>
        <v>0</v>
      </c>
      <c r="B107" s="70">
        <f>'PLANTILLA V6'!B107</f>
        <v>0</v>
      </c>
      <c r="C107" s="37">
        <f>'PLANTILLA V6'!C107</f>
        <v>1</v>
      </c>
      <c r="D107" s="74" t="str">
        <f>'PLANTILLA V6'!D107</f>
        <v>pza</v>
      </c>
      <c r="E107" s="37">
        <v>0</v>
      </c>
      <c r="F107" s="74" t="b">
        <v>0</v>
      </c>
      <c r="G107" s="74" t="b">
        <v>0</v>
      </c>
      <c r="H107" s="74" t="b">
        <v>0</v>
      </c>
      <c r="I107" s="74" t="b">
        <v>0</v>
      </c>
      <c r="J107" s="92">
        <f>(('PLANTILLA V6'!Tot_alumnos*F107)+('PLANTILLA V6'!X_parejas*G107)+('PLANTILLA V6'!x_equipo_4* H107)+('PLANTILLA V6'!Grupal*I107))*E107</f>
        <v>0</v>
      </c>
      <c r="K107" s="95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 x14ac:dyDescent="0.45">
      <c r="A108" s="70">
        <f>'PLANTILLA V6'!A108</f>
        <v>0</v>
      </c>
      <c r="B108" s="70">
        <f>'PLANTILLA V6'!B108</f>
        <v>0</v>
      </c>
      <c r="C108" s="37">
        <f>'PLANTILLA V6'!C108</f>
        <v>1</v>
      </c>
      <c r="D108" s="74" t="str">
        <f>'PLANTILLA V6'!D108</f>
        <v>pza</v>
      </c>
      <c r="E108" s="37">
        <v>0</v>
      </c>
      <c r="F108" s="74" t="b">
        <v>0</v>
      </c>
      <c r="G108" s="74" t="b">
        <v>0</v>
      </c>
      <c r="H108" s="74" t="b">
        <v>0</v>
      </c>
      <c r="I108" s="74" t="b">
        <v>0</v>
      </c>
      <c r="J108" s="92">
        <f>(('PLANTILLA V6'!Tot_alumnos*F108)+('PLANTILLA V6'!X_parejas*G108)+('PLANTILLA V6'!x_equipo_4* H108)+('PLANTILLA V6'!Grupal*I108))*E108</f>
        <v>0</v>
      </c>
      <c r="K108" s="95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 x14ac:dyDescent="0.45">
      <c r="A109" s="170" t="str">
        <f>'PLANTILLA V6'!A109</f>
        <v>Baterías</v>
      </c>
      <c r="B109" s="141"/>
      <c r="C109" s="37">
        <f>'PLANTILLA V6'!C109</f>
        <v>0</v>
      </c>
      <c r="D109" s="74">
        <f>'PLANTILLA V6'!D109</f>
        <v>0</v>
      </c>
      <c r="E109" s="37">
        <v>0</v>
      </c>
      <c r="F109" s="74" t="b">
        <v>0</v>
      </c>
      <c r="G109" s="74" t="b">
        <v>0</v>
      </c>
      <c r="H109" s="74" t="b">
        <v>0</v>
      </c>
      <c r="I109" s="74" t="b">
        <v>0</v>
      </c>
      <c r="J109" s="92">
        <f>(('PLANTILLA V6'!Tot_alumnos*F109)+('PLANTILLA V6'!X_parejas*G109)+('PLANTILLA V6'!x_equipo_4* H109)+('PLANTILLA V6'!Grupal*I109))*E109</f>
        <v>0</v>
      </c>
      <c r="K109" s="95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 x14ac:dyDescent="0.45">
      <c r="A110" s="70" t="str">
        <f>'PLANTILLA V6'!A110</f>
        <v>Ba</v>
      </c>
      <c r="B110" s="70" t="str">
        <f>'PLANTILLA V6'!B110</f>
        <v>Batería recargable (AA)</v>
      </c>
      <c r="C110" s="37">
        <f>'PLANTILLA V6'!C110</f>
        <v>1</v>
      </c>
      <c r="D110" s="74" t="str">
        <f>'PLANTILLA V6'!D110</f>
        <v>pza</v>
      </c>
      <c r="E110" s="37">
        <v>0</v>
      </c>
      <c r="F110" s="74" t="b">
        <v>0</v>
      </c>
      <c r="G110" s="74" t="b">
        <v>0</v>
      </c>
      <c r="H110" s="74" t="b">
        <v>1</v>
      </c>
      <c r="I110" s="74" t="b">
        <v>0</v>
      </c>
      <c r="J110" s="92">
        <f>(('PLANTILLA V6'!Tot_alumnos*F110)+('PLANTILLA V6'!X_parejas*G110)+('PLANTILLA V6'!x_equipo_4* H110)+('PLANTILLA V6'!Grupal*I110))*E110</f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 x14ac:dyDescent="0.45">
      <c r="A111" s="70" t="str">
        <f>'PLANTILLA V6'!A111</f>
        <v>Ba</v>
      </c>
      <c r="B111" s="70" t="str">
        <f>'PLANTILLA V6'!B111</f>
        <v>Batería recargable (AAA)</v>
      </c>
      <c r="C111" s="37">
        <f>'PLANTILLA V6'!C111</f>
        <v>1</v>
      </c>
      <c r="D111" s="74" t="str">
        <f>'PLANTILLA V6'!D111</f>
        <v>pza</v>
      </c>
      <c r="E111" s="37">
        <v>0</v>
      </c>
      <c r="F111" s="74" t="b">
        <v>0</v>
      </c>
      <c r="G111" s="74" t="b">
        <v>0</v>
      </c>
      <c r="H111" s="74" t="b">
        <v>1</v>
      </c>
      <c r="I111" s="74" t="b">
        <v>0</v>
      </c>
      <c r="J111" s="92">
        <f>(('PLANTILLA V6'!Tot_alumnos*F111)+('PLANTILLA V6'!X_parejas*G111)+('PLANTILLA V6'!x_equipo_4* H111)+('PLANTILLA V6'!Grupal*I111))*E111</f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 x14ac:dyDescent="0.45">
      <c r="A112" s="70" t="str">
        <f>'PLANTILLA V6'!A112</f>
        <v>Ba</v>
      </c>
      <c r="B112" s="70" t="str">
        <f>'PLANTILLA V6'!B112</f>
        <v>Batería recargable 9V Volteck</v>
      </c>
      <c r="C112" s="37">
        <f>'PLANTILLA V6'!C112</f>
        <v>1</v>
      </c>
      <c r="D112" s="74" t="str">
        <f>'PLANTILLA V6'!D112</f>
        <v>pza</v>
      </c>
      <c r="E112" s="37">
        <v>0</v>
      </c>
      <c r="F112" s="74" t="b">
        <v>0</v>
      </c>
      <c r="G112" s="74" t="b">
        <v>0</v>
      </c>
      <c r="H112" s="74" t="b">
        <v>1</v>
      </c>
      <c r="I112" s="74" t="b">
        <v>0</v>
      </c>
      <c r="J112" s="92">
        <f>(('PLANTILLA V6'!Tot_alumnos*F112)+('PLANTILLA V6'!X_parejas*G112)+('PLANTILLA V6'!x_equipo_4* H112)+('PLANTILLA V6'!Grupal*I112))*E112</f>
        <v>0</v>
      </c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 x14ac:dyDescent="0.45">
      <c r="A113" s="70" t="str">
        <f>'PLANTILLA V6'!A113</f>
        <v>Ba</v>
      </c>
      <c r="B113" s="70" t="str">
        <f>'PLANTILLA V6'!B113</f>
        <v>Baterías alcalinas AAA de 1.5 V (no recargable) para microbit</v>
      </c>
      <c r="C113" s="37">
        <f>'PLANTILLA V6'!C113</f>
        <v>1</v>
      </c>
      <c r="D113" s="74" t="str">
        <f>'PLANTILLA V6'!D113</f>
        <v>pza</v>
      </c>
      <c r="E113" s="37">
        <v>0</v>
      </c>
      <c r="F113" s="74" t="b">
        <v>0</v>
      </c>
      <c r="G113" s="74" t="b">
        <v>0</v>
      </c>
      <c r="H113" s="74" t="b">
        <v>1</v>
      </c>
      <c r="I113" s="74" t="b">
        <v>0</v>
      </c>
      <c r="J113" s="92">
        <f>(('PLANTILLA V6'!Tot_alumnos*F113)+('PLANTILLA V6'!X_parejas*G113)+('PLANTILLA V6'!x_equipo_4* H113)+('PLANTILLA V6'!Grupal*I113))*E113</f>
        <v>0</v>
      </c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</row>
    <row r="114" spans="1:26" ht="15.75" customHeight="1" x14ac:dyDescent="0.45">
      <c r="A114" s="70" t="str">
        <f>'PLANTILLA V6'!A114</f>
        <v>Ba</v>
      </c>
      <c r="B114" s="70" t="str">
        <f>'PLANTILLA V6'!B114</f>
        <v>Batería de 3V tipo CR2032</v>
      </c>
      <c r="C114" s="37">
        <f>'PLANTILLA V6'!C114</f>
        <v>1</v>
      </c>
      <c r="D114" s="74" t="str">
        <f>'PLANTILLA V6'!D114</f>
        <v>pza</v>
      </c>
      <c r="E114" s="37">
        <v>0</v>
      </c>
      <c r="F114" s="74" t="b">
        <v>0</v>
      </c>
      <c r="G114" s="74" t="b">
        <v>0</v>
      </c>
      <c r="H114" s="74" t="b">
        <v>1</v>
      </c>
      <c r="I114" s="74" t="b">
        <v>0</v>
      </c>
      <c r="J114" s="92">
        <f>(('PLANTILLA V6'!Tot_alumnos*F114)+('PLANTILLA V6'!X_parejas*G114)+('PLANTILLA V6'!x_equipo_4* H114)+('PLANTILLA V6'!Grupal*I114))*E114</f>
        <v>0</v>
      </c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 x14ac:dyDescent="0.45">
      <c r="A115" s="70" t="str">
        <f>'PLANTILLA V6'!A115</f>
        <v>Ba</v>
      </c>
      <c r="B115" s="70" t="str">
        <f>'PLANTILLA V6'!B115</f>
        <v>Cargador universal de pilas recargable (9V, AA y AAA)</v>
      </c>
      <c r="C115" s="37">
        <f>'PLANTILLA V6'!C115</f>
        <v>1</v>
      </c>
      <c r="D115" s="74" t="str">
        <f>'PLANTILLA V6'!D115</f>
        <v>pza</v>
      </c>
      <c r="E115" s="37">
        <v>0</v>
      </c>
      <c r="F115" s="74" t="b">
        <v>0</v>
      </c>
      <c r="G115" s="74" t="b">
        <v>0</v>
      </c>
      <c r="H115" s="74" t="b">
        <v>0</v>
      </c>
      <c r="I115" s="74" t="b">
        <v>1</v>
      </c>
      <c r="J115" s="92">
        <f>(('PLANTILLA V6'!Tot_alumnos*F115)+('PLANTILLA V6'!X_parejas*G115)+('PLANTILLA V6'!x_equipo_4* H115)+('PLANTILLA V6'!Grupal*I115))*E115</f>
        <v>0</v>
      </c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 x14ac:dyDescent="0.45">
      <c r="A116" s="70" t="str">
        <f>'PLANTILLA V6'!A116</f>
        <v>Ba</v>
      </c>
      <c r="B116" s="70" t="str">
        <f>'PLANTILLA V6'!B116</f>
        <v>Portapilas "AA" en serie</v>
      </c>
      <c r="C116" s="37">
        <f>'PLANTILLA V6'!C116</f>
        <v>1</v>
      </c>
      <c r="D116" s="74" t="str">
        <f>'PLANTILLA V6'!D116</f>
        <v>pza</v>
      </c>
      <c r="E116" s="37">
        <v>0</v>
      </c>
      <c r="F116" s="74" t="b">
        <v>0</v>
      </c>
      <c r="G116" s="74" t="b">
        <v>0</v>
      </c>
      <c r="H116" s="74" t="b">
        <v>1</v>
      </c>
      <c r="I116" s="74" t="b">
        <v>0</v>
      </c>
      <c r="J116" s="92">
        <f>(('PLANTILLA V6'!Tot_alumnos*F116)+('PLANTILLA V6'!X_parejas*G116)+('PLANTILLA V6'!x_equipo_4* H116)+('PLANTILLA V6'!Grupal*I116))*E116</f>
        <v>0</v>
      </c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 x14ac:dyDescent="0.45">
      <c r="A117" s="70" t="str">
        <f>'PLANTILLA V6'!A117</f>
        <v>Ba</v>
      </c>
      <c r="B117" s="70" t="str">
        <f>'PLANTILLA V6'!B117</f>
        <v>Broche para pila de 9V</v>
      </c>
      <c r="C117" s="37">
        <f>'PLANTILLA V6'!C117</f>
        <v>1</v>
      </c>
      <c r="D117" s="74" t="str">
        <f>'PLANTILLA V6'!D117</f>
        <v>pza</v>
      </c>
      <c r="E117" s="37">
        <v>0</v>
      </c>
      <c r="F117" s="74" t="b">
        <v>0</v>
      </c>
      <c r="G117" s="74" t="b">
        <v>0</v>
      </c>
      <c r="H117" s="74" t="b">
        <v>1</v>
      </c>
      <c r="I117" s="74" t="b">
        <v>0</v>
      </c>
      <c r="J117" s="92">
        <f>(('PLANTILLA V6'!Tot_alumnos*F117)+('PLANTILLA V6'!X_parejas*G117)+('PLANTILLA V6'!x_equipo_4* H117)+('PLANTILLA V6'!Grupal*I117))*E117</f>
        <v>0</v>
      </c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 x14ac:dyDescent="0.45">
      <c r="A118" s="70" t="str">
        <f>'PLANTILLA V6'!A118</f>
        <v>Ba</v>
      </c>
      <c r="B118" s="70" t="str">
        <f>'PLANTILLA V6'!B118</f>
        <v>Pila CR2032 tipo moneda</v>
      </c>
      <c r="C118" s="37">
        <f>'PLANTILLA V6'!C118</f>
        <v>1</v>
      </c>
      <c r="D118" s="74" t="str">
        <f>'PLANTILLA V6'!D118</f>
        <v>pza</v>
      </c>
      <c r="E118" s="37">
        <v>0</v>
      </c>
      <c r="F118" s="74" t="b">
        <v>0</v>
      </c>
      <c r="G118" s="74" t="b">
        <v>0</v>
      </c>
      <c r="H118" s="74" t="b">
        <v>1</v>
      </c>
      <c r="I118" s="74" t="b">
        <v>0</v>
      </c>
      <c r="J118" s="92">
        <f>(('PLANTILLA V6'!Tot_alumnos*F118)+('PLANTILLA V6'!X_parejas*G118)+('PLANTILLA V6'!x_equipo_4* H118)+('PLANTILLA V6'!Grupal*I118))*E118</f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 x14ac:dyDescent="0.45">
      <c r="A119" s="96">
        <f>'PLANTILLA V6'!A119</f>
        <v>0</v>
      </c>
      <c r="B119" s="96">
        <f>'PLANTILLA V6'!B119</f>
        <v>0</v>
      </c>
      <c r="C119" s="37">
        <f>'PLANTILLA V6'!C119</f>
        <v>0</v>
      </c>
      <c r="D119" s="74">
        <f>'PLANTILLA V6'!D119</f>
        <v>0</v>
      </c>
      <c r="E119" s="37">
        <v>0</v>
      </c>
      <c r="F119" s="74" t="b">
        <v>0</v>
      </c>
      <c r="G119" s="74" t="b">
        <v>0</v>
      </c>
      <c r="H119" s="74" t="b">
        <v>0</v>
      </c>
      <c r="I119" s="74" t="b">
        <v>0</v>
      </c>
      <c r="J119" s="92">
        <f>(('PLANTILLA V6'!Tot_alumnos*F119)+('PLANTILLA V6'!X_parejas*G119)+('PLANTILLA V6'!x_equipo_4* H119)+('PLANTILLA V6'!Grupal*I119))*E119</f>
        <v>0</v>
      </c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</row>
    <row r="120" spans="1:26" ht="15.75" customHeight="1" x14ac:dyDescent="0.45">
      <c r="A120" s="96">
        <f>'PLANTILLA V6'!A120</f>
        <v>0</v>
      </c>
      <c r="B120" s="96">
        <f>'PLANTILLA V6'!B120</f>
        <v>0</v>
      </c>
      <c r="C120" s="37">
        <f>'PLANTILLA V6'!C120</f>
        <v>0</v>
      </c>
      <c r="D120" s="74">
        <f>'PLANTILLA V6'!D120</f>
        <v>0</v>
      </c>
      <c r="E120" s="37">
        <v>0</v>
      </c>
      <c r="F120" s="74" t="b">
        <v>0</v>
      </c>
      <c r="G120" s="74" t="b">
        <v>0</v>
      </c>
      <c r="H120" s="74" t="b">
        <v>0</v>
      </c>
      <c r="I120" s="74" t="b">
        <v>0</v>
      </c>
      <c r="J120" s="92">
        <f>(('PLANTILLA V6'!Tot_alumnos*F120)+('PLANTILLA V6'!X_parejas*G120)+('PLANTILLA V6'!x_equipo_4* H120)+('PLANTILLA V6'!Grupal*I120))*E120</f>
        <v>0</v>
      </c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</row>
    <row r="121" spans="1:26" ht="15.75" customHeight="1" x14ac:dyDescent="0.45">
      <c r="A121" s="96">
        <f>'PLANTILLA V6'!A121</f>
        <v>0</v>
      </c>
      <c r="B121" s="96">
        <f>'PLANTILLA V6'!B121</f>
        <v>0</v>
      </c>
      <c r="C121" s="37">
        <f>'PLANTILLA V6'!C121</f>
        <v>0</v>
      </c>
      <c r="D121" s="74">
        <f>'PLANTILLA V6'!D121</f>
        <v>0</v>
      </c>
      <c r="E121" s="37">
        <v>0</v>
      </c>
      <c r="F121" s="74" t="b">
        <v>0</v>
      </c>
      <c r="G121" s="74" t="b">
        <v>0</v>
      </c>
      <c r="H121" s="74" t="b">
        <v>0</v>
      </c>
      <c r="I121" s="74" t="b">
        <v>0</v>
      </c>
      <c r="J121" s="92">
        <f>(('PLANTILLA V6'!Tot_alumnos*F121)+('PLANTILLA V6'!X_parejas*G121)+('PLANTILLA V6'!x_equipo_4* H121)+('PLANTILLA V6'!Grupal*I121))*E121</f>
        <v>0</v>
      </c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</row>
    <row r="122" spans="1:26" ht="15.75" customHeight="1" x14ac:dyDescent="0.45">
      <c r="A122" s="96">
        <f>'PLANTILLA V6'!A122</f>
        <v>0</v>
      </c>
      <c r="B122" s="96">
        <f>'PLANTILLA V6'!B122</f>
        <v>0</v>
      </c>
      <c r="C122" s="37">
        <f>'PLANTILLA V6'!C122</f>
        <v>0</v>
      </c>
      <c r="D122" s="74">
        <f>'PLANTILLA V6'!D122</f>
        <v>0</v>
      </c>
      <c r="E122" s="37">
        <v>0</v>
      </c>
      <c r="F122" s="74" t="b">
        <v>0</v>
      </c>
      <c r="G122" s="74" t="b">
        <v>0</v>
      </c>
      <c r="H122" s="74" t="b">
        <v>0</v>
      </c>
      <c r="I122" s="74" t="b">
        <v>0</v>
      </c>
      <c r="J122" s="92">
        <f>(('PLANTILLA V6'!Tot_alumnos*F122)+('PLANTILLA V6'!X_parejas*G122)+('PLANTILLA V6'!x_equipo_4* H122)+('PLANTILLA V6'!Grupal*I122))*E122</f>
        <v>0</v>
      </c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</row>
    <row r="123" spans="1:26" ht="15.75" customHeight="1" x14ac:dyDescent="0.45">
      <c r="A123" s="96">
        <f>'PLANTILLA V6'!A123</f>
        <v>0</v>
      </c>
      <c r="B123" s="96">
        <f>'PLANTILLA V6'!B123</f>
        <v>0</v>
      </c>
      <c r="C123" s="37">
        <f>'PLANTILLA V6'!C123</f>
        <v>0</v>
      </c>
      <c r="D123" s="74">
        <f>'PLANTILLA V6'!D123</f>
        <v>0</v>
      </c>
      <c r="E123" s="37">
        <v>0</v>
      </c>
      <c r="F123" s="74" t="b">
        <v>0</v>
      </c>
      <c r="G123" s="74" t="b">
        <v>0</v>
      </c>
      <c r="H123" s="74" t="b">
        <v>0</v>
      </c>
      <c r="I123" s="74" t="b">
        <v>0</v>
      </c>
      <c r="J123" s="92">
        <f>(('PLANTILLA V6'!Tot_alumnos*F123)+('PLANTILLA V6'!X_parejas*G123)+('PLANTILLA V6'!x_equipo_4* H123)+('PLANTILLA V6'!Grupal*I123))*E123</f>
        <v>0</v>
      </c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</row>
    <row r="124" spans="1:26" ht="15.75" customHeight="1" x14ac:dyDescent="0.45">
      <c r="A124" s="96">
        <f>'PLANTILLA V6'!A124</f>
        <v>0</v>
      </c>
      <c r="B124" s="96">
        <f>'PLANTILLA V6'!B124</f>
        <v>0</v>
      </c>
      <c r="C124" s="37">
        <f>'PLANTILLA V6'!C124</f>
        <v>0</v>
      </c>
      <c r="D124" s="74">
        <f>'PLANTILLA V6'!D124</f>
        <v>0</v>
      </c>
      <c r="E124" s="37">
        <v>0</v>
      </c>
      <c r="F124" s="74" t="b">
        <v>0</v>
      </c>
      <c r="G124" s="74" t="b">
        <v>0</v>
      </c>
      <c r="H124" s="74" t="b">
        <v>0</v>
      </c>
      <c r="I124" s="74" t="b">
        <v>0</v>
      </c>
      <c r="J124" s="92">
        <f>(('PLANTILLA V6'!Tot_alumnos*F124)+('PLANTILLA V6'!X_parejas*G124)+('PLANTILLA V6'!x_equipo_4* H124)+('PLANTILLA V6'!Grupal*I124))*E124</f>
        <v>0</v>
      </c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</row>
    <row r="125" spans="1:26" ht="15.75" customHeight="1" x14ac:dyDescent="0.45">
      <c r="A125" s="96">
        <f>'PLANTILLA V6'!A125</f>
        <v>0</v>
      </c>
      <c r="B125" s="96">
        <f>'PLANTILLA V6'!B125</f>
        <v>0</v>
      </c>
      <c r="C125" s="37">
        <f>'PLANTILLA V6'!C125</f>
        <v>0</v>
      </c>
      <c r="D125" s="74">
        <f>'PLANTILLA V6'!D125</f>
        <v>0</v>
      </c>
      <c r="E125" s="37">
        <v>0</v>
      </c>
      <c r="F125" s="74" t="b">
        <v>0</v>
      </c>
      <c r="G125" s="74" t="b">
        <v>0</v>
      </c>
      <c r="H125" s="74" t="b">
        <v>0</v>
      </c>
      <c r="I125" s="74" t="b">
        <v>0</v>
      </c>
      <c r="J125" s="92">
        <f>(('PLANTILLA V6'!Tot_alumnos*F125)+('PLANTILLA V6'!X_parejas*G125)+('PLANTILLA V6'!x_equipo_4* H125)+('PLANTILLA V6'!Grupal*I125))*E125</f>
        <v>0</v>
      </c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</row>
    <row r="126" spans="1:26" ht="15.75" customHeight="1" x14ac:dyDescent="0.45">
      <c r="A126" s="96">
        <f>'PLANTILLA V6'!A126</f>
        <v>0</v>
      </c>
      <c r="B126" s="96">
        <f>'PLANTILLA V6'!B126</f>
        <v>0</v>
      </c>
      <c r="C126" s="37">
        <f>'PLANTILLA V6'!C126</f>
        <v>0</v>
      </c>
      <c r="D126" s="74">
        <f>'PLANTILLA V6'!D126</f>
        <v>0</v>
      </c>
      <c r="E126" s="37">
        <v>0</v>
      </c>
      <c r="F126" s="74" t="b">
        <v>0</v>
      </c>
      <c r="G126" s="74" t="b">
        <v>0</v>
      </c>
      <c r="H126" s="74" t="b">
        <v>0</v>
      </c>
      <c r="I126" s="74" t="b">
        <v>0</v>
      </c>
      <c r="J126" s="92">
        <f>(('PLANTILLA V6'!Tot_alumnos*F126)+('PLANTILLA V6'!X_parejas*G126)+('PLANTILLA V6'!x_equipo_4* H126)+('PLANTILLA V6'!Grupal*I126))*E126</f>
        <v>0</v>
      </c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</row>
    <row r="127" spans="1:26" ht="15.75" customHeight="1" x14ac:dyDescent="0.45">
      <c r="A127" s="96">
        <f>'PLANTILLA V6'!A127</f>
        <v>0</v>
      </c>
      <c r="B127" s="96">
        <f>'PLANTILLA V6'!B127</f>
        <v>0</v>
      </c>
      <c r="C127" s="37">
        <f>'PLANTILLA V6'!C127</f>
        <v>0</v>
      </c>
      <c r="D127" s="74">
        <f>'PLANTILLA V6'!D127</f>
        <v>0</v>
      </c>
      <c r="E127" s="37">
        <v>0</v>
      </c>
      <c r="F127" s="74" t="b">
        <v>0</v>
      </c>
      <c r="G127" s="74" t="b">
        <v>0</v>
      </c>
      <c r="H127" s="74" t="b">
        <v>0</v>
      </c>
      <c r="I127" s="74" t="b">
        <v>0</v>
      </c>
      <c r="J127" s="92">
        <f>(('PLANTILLA V6'!Tot_alumnos*F127)+('PLANTILLA V6'!X_parejas*G127)+('PLANTILLA V6'!x_equipo_4* H127)+('PLANTILLA V6'!Grupal*I127))*E127</f>
        <v>0</v>
      </c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</row>
    <row r="128" spans="1:26" ht="15.75" customHeight="1" x14ac:dyDescent="0.45">
      <c r="A128" s="96">
        <f>'PLANTILLA V6'!A128</f>
        <v>0</v>
      </c>
      <c r="B128" s="96">
        <f>'PLANTILLA V6'!B128</f>
        <v>0</v>
      </c>
      <c r="C128" s="37">
        <f>'PLANTILLA V6'!C128</f>
        <v>0</v>
      </c>
      <c r="D128" s="74">
        <f>'PLANTILLA V6'!D128</f>
        <v>0</v>
      </c>
      <c r="E128" s="37">
        <v>0</v>
      </c>
      <c r="F128" s="74" t="b">
        <v>0</v>
      </c>
      <c r="G128" s="74" t="b">
        <v>0</v>
      </c>
      <c r="H128" s="74" t="b">
        <v>0</v>
      </c>
      <c r="I128" s="74" t="b">
        <v>0</v>
      </c>
      <c r="J128" s="92">
        <f>(('PLANTILLA V6'!Tot_alumnos*F128)+('PLANTILLA V6'!X_parejas*G128)+('PLANTILLA V6'!x_equipo_4* H128)+('PLANTILLA V6'!Grupal*I128))*E128</f>
        <v>0</v>
      </c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</row>
    <row r="129" spans="1:26" ht="15.75" customHeight="1" x14ac:dyDescent="0.45">
      <c r="A129" s="96">
        <f>'PLANTILLA V6'!A129</f>
        <v>0</v>
      </c>
      <c r="B129" s="96">
        <f>'PLANTILLA V6'!B129</f>
        <v>0</v>
      </c>
      <c r="C129" s="37">
        <f>'PLANTILLA V6'!C129</f>
        <v>0</v>
      </c>
      <c r="D129" s="74">
        <f>'PLANTILLA V6'!D129</f>
        <v>0</v>
      </c>
      <c r="E129" s="37">
        <v>0</v>
      </c>
      <c r="F129" s="74" t="b">
        <v>0</v>
      </c>
      <c r="G129" s="74" t="b">
        <v>0</v>
      </c>
      <c r="H129" s="74" t="b">
        <v>0</v>
      </c>
      <c r="I129" s="74" t="b">
        <v>0</v>
      </c>
      <c r="J129" s="92">
        <f>(('PLANTILLA V6'!Tot_alumnos*F129)+('PLANTILLA V6'!X_parejas*G129)+('PLANTILLA V6'!x_equipo_4* H129)+('PLANTILLA V6'!Grupal*I129))*E129</f>
        <v>0</v>
      </c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</row>
    <row r="130" spans="1:26" ht="15.75" customHeight="1" x14ac:dyDescent="0.45">
      <c r="A130" s="96">
        <f>'PLANTILLA V6'!A130</f>
        <v>0</v>
      </c>
      <c r="B130" s="96">
        <f>'PLANTILLA V6'!B130</f>
        <v>0</v>
      </c>
      <c r="C130" s="37">
        <f>'PLANTILLA V6'!C130</f>
        <v>0</v>
      </c>
      <c r="D130" s="74">
        <f>'PLANTILLA V6'!D130</f>
        <v>0</v>
      </c>
      <c r="E130" s="37">
        <v>0</v>
      </c>
      <c r="F130" s="74" t="b">
        <v>0</v>
      </c>
      <c r="G130" s="74" t="b">
        <v>0</v>
      </c>
      <c r="H130" s="74" t="b">
        <v>0</v>
      </c>
      <c r="I130" s="74" t="b">
        <v>0</v>
      </c>
      <c r="J130" s="92">
        <f>(('PLANTILLA V6'!Tot_alumnos*F130)+('PLANTILLA V6'!X_parejas*G130)+('PLANTILLA V6'!x_equipo_4* H130)+('PLANTILLA V6'!Grupal*I130))*E130</f>
        <v>0</v>
      </c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</row>
    <row r="131" spans="1:26" ht="15.75" customHeight="1" x14ac:dyDescent="0.45">
      <c r="A131" s="96">
        <f>'PLANTILLA V6'!A131</f>
        <v>0</v>
      </c>
      <c r="B131" s="96">
        <f>'PLANTILLA V6'!B131</f>
        <v>0</v>
      </c>
      <c r="C131" s="37">
        <f>'PLANTILLA V6'!C131</f>
        <v>0</v>
      </c>
      <c r="D131" s="74">
        <f>'PLANTILLA V6'!D131</f>
        <v>0</v>
      </c>
      <c r="E131" s="37">
        <v>0</v>
      </c>
      <c r="F131" s="74" t="b">
        <v>0</v>
      </c>
      <c r="G131" s="74" t="b">
        <v>0</v>
      </c>
      <c r="H131" s="74" t="b">
        <v>0</v>
      </c>
      <c r="I131" s="74" t="b">
        <v>0</v>
      </c>
      <c r="J131" s="92">
        <f>(('PLANTILLA V6'!Tot_alumnos*F131)+('PLANTILLA V6'!X_parejas*G131)+('PLANTILLA V6'!x_equipo_4* H131)+('PLANTILLA V6'!Grupal*I131))*E131</f>
        <v>0</v>
      </c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</row>
    <row r="132" spans="1:26" ht="15.75" customHeight="1" x14ac:dyDescent="0.45">
      <c r="A132" s="96">
        <f>'PLANTILLA V6'!A132</f>
        <v>0</v>
      </c>
      <c r="B132" s="96">
        <f>'PLANTILLA V6'!B132</f>
        <v>0</v>
      </c>
      <c r="C132" s="37">
        <f>'PLANTILLA V6'!C132</f>
        <v>0</v>
      </c>
      <c r="D132" s="74">
        <f>'PLANTILLA V6'!D132</f>
        <v>0</v>
      </c>
      <c r="E132" s="37">
        <v>0</v>
      </c>
      <c r="F132" s="74" t="b">
        <v>0</v>
      </c>
      <c r="G132" s="74" t="b">
        <v>0</v>
      </c>
      <c r="H132" s="74" t="b">
        <v>0</v>
      </c>
      <c r="I132" s="74" t="b">
        <v>0</v>
      </c>
      <c r="J132" s="92">
        <f>(('PLANTILLA V6'!Tot_alumnos*F132)+('PLANTILLA V6'!X_parejas*G132)+('PLANTILLA V6'!x_equipo_4* H132)+('PLANTILLA V6'!Grupal*I132))*E132</f>
        <v>0</v>
      </c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</row>
    <row r="133" spans="1:26" ht="15.75" customHeight="1" x14ac:dyDescent="0.45">
      <c r="A133" s="96">
        <f>'PLANTILLA V6'!A133</f>
        <v>0</v>
      </c>
      <c r="B133" s="96">
        <f>'PLANTILLA V6'!B133</f>
        <v>0</v>
      </c>
      <c r="C133" s="37">
        <f>'PLANTILLA V6'!C133</f>
        <v>0</v>
      </c>
      <c r="D133" s="74">
        <f>'PLANTILLA V6'!D133</f>
        <v>0</v>
      </c>
      <c r="E133" s="37">
        <v>0</v>
      </c>
      <c r="F133" s="74" t="b">
        <v>0</v>
      </c>
      <c r="G133" s="74" t="b">
        <v>0</v>
      </c>
      <c r="H133" s="74" t="b">
        <v>0</v>
      </c>
      <c r="I133" s="74" t="b">
        <v>0</v>
      </c>
      <c r="J133" s="92">
        <f>(('PLANTILLA V6'!Tot_alumnos*F133)+('PLANTILLA V6'!X_parejas*G133)+('PLANTILLA V6'!x_equipo_4* H133)+('PLANTILLA V6'!Grupal*I133))*E133</f>
        <v>0</v>
      </c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</row>
    <row r="134" spans="1:26" ht="15.75" customHeight="1" x14ac:dyDescent="0.45">
      <c r="A134" s="96">
        <f>'PLANTILLA V6'!A134</f>
        <v>0</v>
      </c>
      <c r="B134" s="96">
        <f>'PLANTILLA V6'!B134</f>
        <v>0</v>
      </c>
      <c r="C134" s="37">
        <f>'PLANTILLA V6'!C134</f>
        <v>0</v>
      </c>
      <c r="D134" s="74">
        <f>'PLANTILLA V6'!D134</f>
        <v>0</v>
      </c>
      <c r="E134" s="37">
        <v>0</v>
      </c>
      <c r="F134" s="74" t="b">
        <v>0</v>
      </c>
      <c r="G134" s="74" t="b">
        <v>0</v>
      </c>
      <c r="H134" s="74" t="b">
        <v>0</v>
      </c>
      <c r="I134" s="74" t="b">
        <v>0</v>
      </c>
      <c r="J134" s="92">
        <f>(('PLANTILLA V6'!Tot_alumnos*F134)+('PLANTILLA V6'!X_parejas*G134)+('PLANTILLA V6'!x_equipo_4* H134)+('PLANTILLA V6'!Grupal*I134))*E134</f>
        <v>0</v>
      </c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</row>
    <row r="135" spans="1:26" ht="15.75" customHeight="1" x14ac:dyDescent="0.45">
      <c r="A135" s="96">
        <f>'PLANTILLA V6'!A135</f>
        <v>0</v>
      </c>
      <c r="B135" s="96">
        <f>'PLANTILLA V6'!B135</f>
        <v>0</v>
      </c>
      <c r="C135" s="37">
        <f>'PLANTILLA V6'!C135</f>
        <v>0</v>
      </c>
      <c r="D135" s="74">
        <f>'PLANTILLA V6'!D135</f>
        <v>0</v>
      </c>
      <c r="E135" s="37">
        <v>0</v>
      </c>
      <c r="F135" s="74" t="b">
        <v>0</v>
      </c>
      <c r="G135" s="74" t="b">
        <v>0</v>
      </c>
      <c r="H135" s="74" t="b">
        <v>0</v>
      </c>
      <c r="I135" s="74" t="b">
        <v>0</v>
      </c>
      <c r="J135" s="92">
        <f>(('PLANTILLA V6'!Tot_alumnos*F135)+('PLANTILLA V6'!X_parejas*G135)+('PLANTILLA V6'!x_equipo_4* H135)+('PLANTILLA V6'!Grupal*I135))*E135</f>
        <v>0</v>
      </c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</row>
    <row r="136" spans="1:26" ht="15.75" customHeight="1" x14ac:dyDescent="0.45">
      <c r="A136" s="96">
        <f>'PLANTILLA V6'!A136</f>
        <v>0</v>
      </c>
      <c r="B136" s="96">
        <f>'PLANTILLA V6'!B136</f>
        <v>0</v>
      </c>
      <c r="C136" s="37">
        <f>'PLANTILLA V6'!C136</f>
        <v>0</v>
      </c>
      <c r="D136" s="74">
        <f>'PLANTILLA V6'!D136</f>
        <v>0</v>
      </c>
      <c r="E136" s="37">
        <v>0</v>
      </c>
      <c r="F136" s="74" t="b">
        <v>0</v>
      </c>
      <c r="G136" s="74" t="b">
        <v>0</v>
      </c>
      <c r="H136" s="74" t="b">
        <v>0</v>
      </c>
      <c r="I136" s="74" t="b">
        <v>0</v>
      </c>
      <c r="J136" s="92">
        <f>(('PLANTILLA V6'!Tot_alumnos*F136)+('PLANTILLA V6'!X_parejas*G136)+('PLANTILLA V6'!x_equipo_4* H136)+('PLANTILLA V6'!Grupal*I136))*E136</f>
        <v>0</v>
      </c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</row>
    <row r="137" spans="1:26" ht="15.75" customHeight="1" x14ac:dyDescent="0.45">
      <c r="A137" s="96">
        <f>'PLANTILLA V6'!A137</f>
        <v>0</v>
      </c>
      <c r="B137" s="96">
        <f>'PLANTILLA V6'!B137</f>
        <v>0</v>
      </c>
      <c r="C137" s="37">
        <f>'PLANTILLA V6'!C137</f>
        <v>0</v>
      </c>
      <c r="D137" s="74">
        <f>'PLANTILLA V6'!D137</f>
        <v>0</v>
      </c>
      <c r="E137" s="37">
        <v>0</v>
      </c>
      <c r="F137" s="74" t="b">
        <v>0</v>
      </c>
      <c r="G137" s="74" t="b">
        <v>0</v>
      </c>
      <c r="H137" s="74" t="b">
        <v>0</v>
      </c>
      <c r="I137" s="74" t="b">
        <v>0</v>
      </c>
      <c r="J137" s="92">
        <f>(('PLANTILLA V6'!Tot_alumnos*F137)+('PLANTILLA V6'!X_parejas*G137)+('PLANTILLA V6'!x_equipo_4* H137)+('PLANTILLA V6'!Grupal*I137))*E137</f>
        <v>0</v>
      </c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</row>
    <row r="138" spans="1:26" ht="15.75" customHeight="1" x14ac:dyDescent="0.45">
      <c r="A138" s="96">
        <f>'PLANTILLA V6'!A138</f>
        <v>0</v>
      </c>
      <c r="B138" s="96">
        <f>'PLANTILLA V6'!B138</f>
        <v>0</v>
      </c>
      <c r="C138" s="37">
        <f>'PLANTILLA V6'!C138</f>
        <v>0</v>
      </c>
      <c r="D138" s="74">
        <f>'PLANTILLA V6'!D138</f>
        <v>0</v>
      </c>
      <c r="E138" s="37">
        <v>0</v>
      </c>
      <c r="F138" s="74" t="b">
        <v>0</v>
      </c>
      <c r="G138" s="74" t="b">
        <v>0</v>
      </c>
      <c r="H138" s="74" t="b">
        <v>0</v>
      </c>
      <c r="I138" s="74" t="b">
        <v>0</v>
      </c>
      <c r="J138" s="92">
        <f>(('PLANTILLA V6'!Tot_alumnos*F138)+('PLANTILLA V6'!X_parejas*G138)+('PLANTILLA V6'!x_equipo_4* H138)+('PLANTILLA V6'!Grupal*I138))*E138</f>
        <v>0</v>
      </c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</row>
    <row r="139" spans="1:26" ht="15.75" customHeight="1" x14ac:dyDescent="0.45">
      <c r="A139" s="169" t="str">
        <f>'PLANTILLA V6'!A139</f>
        <v>Seguridad y Orden</v>
      </c>
      <c r="B139" s="141"/>
      <c r="C139" s="37"/>
      <c r="D139" s="74"/>
      <c r="E139" s="37"/>
      <c r="F139" s="95"/>
      <c r="G139" s="95"/>
      <c r="H139" s="95"/>
      <c r="I139" s="95"/>
      <c r="J139" s="92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 x14ac:dyDescent="0.45">
      <c r="A140" s="70" t="str">
        <f>'PLANTILLA V6'!A140</f>
        <v>So</v>
      </c>
      <c r="B140" s="70" t="str">
        <f>'PLANTILLA V6'!B140</f>
        <v>Cubrebocas industrial N95 o similar</v>
      </c>
      <c r="C140" s="37">
        <f>'PLANTILLA V6'!C140</f>
        <v>1</v>
      </c>
      <c r="D140" s="74" t="str">
        <f>'PLANTILLA V6'!D140</f>
        <v>pza</v>
      </c>
      <c r="E140" s="37">
        <v>0</v>
      </c>
      <c r="F140" s="74" t="b">
        <v>1</v>
      </c>
      <c r="G140" s="74" t="b">
        <v>0</v>
      </c>
      <c r="H140" s="74" t="b">
        <v>0</v>
      </c>
      <c r="I140" s="74" t="b">
        <v>0</v>
      </c>
      <c r="J140" s="92">
        <f>(('PLANTILLA V6'!Tot_alumnos*F140)+('PLANTILLA V6'!X_parejas*G140)+('PLANTILLA V6'!x_equipo_4* H140)+('PLANTILLA V6'!Grupal*I140))*E140</f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 x14ac:dyDescent="0.45">
      <c r="A141" s="70" t="str">
        <f>'PLANTILLA V6'!A141</f>
        <v>So</v>
      </c>
      <c r="B141" s="70" t="str">
        <f>'PLANTILLA V6'!B141</f>
        <v>Lentes de seguridad</v>
      </c>
      <c r="C141" s="37">
        <f>'PLANTILLA V6'!C141</f>
        <v>1</v>
      </c>
      <c r="D141" s="74" t="str">
        <f>'PLANTILLA V6'!D141</f>
        <v>pza</v>
      </c>
      <c r="E141" s="37">
        <v>0</v>
      </c>
      <c r="F141" s="74" t="b">
        <v>0</v>
      </c>
      <c r="G141" s="74" t="b">
        <v>0</v>
      </c>
      <c r="H141" s="74" t="b">
        <v>1</v>
      </c>
      <c r="I141" s="74" t="b">
        <v>0</v>
      </c>
      <c r="J141" s="92">
        <f>(('PLANTILLA V6'!Tot_alumnos*F141)+('PLANTILLA V6'!X_parejas*G141)+('PLANTILLA V6'!x_equipo_4* H141)+('PLANTILLA V6'!Grupal*I141))*E141</f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 x14ac:dyDescent="0.45">
      <c r="A142" s="70" t="str">
        <f>'PLANTILLA V6'!A142</f>
        <v>So</v>
      </c>
      <c r="B142" s="70" t="str">
        <f>'PLANTILLA V6'!B142</f>
        <v>Guantes de seguridad</v>
      </c>
      <c r="C142" s="37">
        <f>'PLANTILLA V6'!C142</f>
        <v>1</v>
      </c>
      <c r="D142" s="74" t="str">
        <f>'PLANTILLA V6'!D142</f>
        <v>pza</v>
      </c>
      <c r="E142" s="37">
        <v>0</v>
      </c>
      <c r="F142" s="74" t="b">
        <v>0</v>
      </c>
      <c r="G142" s="74" t="b">
        <v>0</v>
      </c>
      <c r="H142" s="74" t="b">
        <v>1</v>
      </c>
      <c r="I142" s="74" t="b">
        <v>0</v>
      </c>
      <c r="J142" s="92">
        <f>(('PLANTILLA V6'!Tot_alumnos*F142)+('PLANTILLA V6'!X_parejas*G142)+('PLANTILLA V6'!x_equipo_4* H142)+('PLANTILLA V6'!Grupal*I142))*E142</f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 x14ac:dyDescent="0.45">
      <c r="A143" s="70" t="str">
        <f>'PLANTILLA V6'!A143</f>
        <v>So</v>
      </c>
      <c r="B143" s="70" t="str">
        <f>'PLANTILLA V6'!B143</f>
        <v>Botiquín de primeros auxilios (caja con algodón, alcohol, gasas, antiséptico, agua oxigenada, vendas)</v>
      </c>
      <c r="C143" s="37">
        <f>'PLANTILLA V6'!C143</f>
        <v>1</v>
      </c>
      <c r="D143" s="74" t="str">
        <f>'PLANTILLA V6'!D143</f>
        <v>pza</v>
      </c>
      <c r="E143" s="37">
        <v>0</v>
      </c>
      <c r="F143" s="74" t="b">
        <v>0</v>
      </c>
      <c r="G143" s="74" t="b">
        <v>0</v>
      </c>
      <c r="H143" s="74" t="b">
        <v>0</v>
      </c>
      <c r="I143" s="74" t="b">
        <v>1</v>
      </c>
      <c r="J143" s="92">
        <f>(('PLANTILLA V6'!Tot_alumnos*F143)+('PLANTILLA V6'!X_parejas*G143)+('PLANTILLA V6'!x_equipo_4* H143)+('PLANTILLA V6'!Grupal*I143))*E143</f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 x14ac:dyDescent="0.45">
      <c r="A144" s="70" t="str">
        <f>'PLANTILLA V6'!A144</f>
        <v>So</v>
      </c>
      <c r="B144" s="70" t="str">
        <f>'PLANTILLA V6'!B144</f>
        <v>Trapo de limpieza/franela</v>
      </c>
      <c r="C144" s="37">
        <f>'PLANTILLA V6'!C144</f>
        <v>1</v>
      </c>
      <c r="D144" s="74" t="str">
        <f>'PLANTILLA V6'!D144</f>
        <v>pza</v>
      </c>
      <c r="E144" s="37">
        <v>0</v>
      </c>
      <c r="F144" s="74" t="b">
        <v>0</v>
      </c>
      <c r="G144" s="74" t="b">
        <v>0</v>
      </c>
      <c r="H144" s="74" t="b">
        <v>1</v>
      </c>
      <c r="I144" s="74" t="b">
        <v>0</v>
      </c>
      <c r="J144" s="92">
        <f>(('PLANTILLA V6'!Tot_alumnos*F144)+('PLANTILLA V6'!X_parejas*G144)+('PLANTILLA V6'!x_equipo_4* H144)+('PLANTILLA V6'!Grupal*I144))*E144</f>
        <v>0</v>
      </c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customHeight="1" x14ac:dyDescent="0.45">
      <c r="A145" s="70">
        <f>'PLANTILLA V6'!A145</f>
        <v>0</v>
      </c>
      <c r="B145" s="74">
        <f>'PLANTILLA V6'!B145</f>
        <v>0</v>
      </c>
      <c r="C145" s="37">
        <f>'PLANTILLA V6'!C145</f>
        <v>1</v>
      </c>
      <c r="D145" s="74" t="str">
        <f>'PLANTILLA V6'!D145</f>
        <v>pza</v>
      </c>
      <c r="E145" s="37">
        <v>0</v>
      </c>
      <c r="F145" s="74" t="b">
        <v>0</v>
      </c>
      <c r="G145" s="74" t="b">
        <v>0</v>
      </c>
      <c r="H145" s="74" t="b">
        <v>0</v>
      </c>
      <c r="I145" s="74" t="b">
        <v>0</v>
      </c>
      <c r="J145" s="92">
        <f>(('PLANTILLA V6'!Tot_alumnos*F145)+('PLANTILLA V6'!X_parejas*G145)+('PLANTILLA V6'!x_equipo_4* H145)+('PLANTILLA V6'!Grupal*I145))*E145</f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customHeight="1" x14ac:dyDescent="0.45">
      <c r="A146" s="70">
        <f>'PLANTILLA V6'!A146</f>
        <v>0</v>
      </c>
      <c r="B146" s="74">
        <f>'PLANTILLA V6'!B146</f>
        <v>0</v>
      </c>
      <c r="C146" s="37">
        <f>'PLANTILLA V6'!C146</f>
        <v>1</v>
      </c>
      <c r="D146" s="74" t="str">
        <f>'PLANTILLA V6'!D146</f>
        <v>pza</v>
      </c>
      <c r="E146" s="37">
        <v>0</v>
      </c>
      <c r="F146" s="74" t="b">
        <v>0</v>
      </c>
      <c r="G146" s="74" t="b">
        <v>0</v>
      </c>
      <c r="H146" s="74" t="b">
        <v>0</v>
      </c>
      <c r="I146" s="74" t="b">
        <v>0</v>
      </c>
      <c r="J146" s="92">
        <f>(('PLANTILLA V6'!Tot_alumnos*F146)+('PLANTILLA V6'!X_parejas*G146)+('PLANTILLA V6'!x_equipo_4* H146)+('PLANTILLA V6'!Grupal*I146))*E146</f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customHeight="1" x14ac:dyDescent="0.45">
      <c r="A147" s="70">
        <f>'PLANTILLA V6'!A147</f>
        <v>0</v>
      </c>
      <c r="B147" s="74">
        <f>'PLANTILLA V6'!B147</f>
        <v>0</v>
      </c>
      <c r="C147" s="37">
        <f>'PLANTILLA V6'!C147</f>
        <v>1</v>
      </c>
      <c r="D147" s="74" t="str">
        <f>'PLANTILLA V6'!D147</f>
        <v>pza</v>
      </c>
      <c r="E147" s="37">
        <v>0</v>
      </c>
      <c r="F147" s="74" t="b">
        <v>0</v>
      </c>
      <c r="G147" s="74" t="b">
        <v>0</v>
      </c>
      <c r="H147" s="74" t="b">
        <v>0</v>
      </c>
      <c r="I147" s="74" t="b">
        <v>0</v>
      </c>
      <c r="J147" s="92">
        <f>(('PLANTILLA V6'!Tot_alumnos*F147)+('PLANTILLA V6'!X_parejas*G147)+('PLANTILLA V6'!x_equipo_4* H147)+('PLANTILLA V6'!Grupal*I147))*E147</f>
        <v>0</v>
      </c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customHeight="1" x14ac:dyDescent="0.45">
      <c r="A148" s="70">
        <f>'PLANTILLA V6'!A148</f>
        <v>0</v>
      </c>
      <c r="B148" s="74">
        <f>'PLANTILLA V6'!B148</f>
        <v>0</v>
      </c>
      <c r="C148" s="37">
        <f>'PLANTILLA V6'!C148</f>
        <v>1</v>
      </c>
      <c r="D148" s="74" t="str">
        <f>'PLANTILLA V6'!D148</f>
        <v>pza</v>
      </c>
      <c r="E148" s="37">
        <v>0</v>
      </c>
      <c r="F148" s="74" t="b">
        <v>0</v>
      </c>
      <c r="G148" s="74" t="b">
        <v>0</v>
      </c>
      <c r="H148" s="74" t="b">
        <v>0</v>
      </c>
      <c r="I148" s="74" t="b">
        <v>0</v>
      </c>
      <c r="J148" s="92">
        <f>(('PLANTILLA V6'!Tot_alumnos*F148)+('PLANTILLA V6'!X_parejas*G148)+('PLANTILLA V6'!x_equipo_4* H148)+('PLANTILLA V6'!Grupal*I148))*E148</f>
        <v>0</v>
      </c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customHeight="1" x14ac:dyDescent="0.45">
      <c r="A149" s="70">
        <f>'PLANTILLA V6'!A149</f>
        <v>0</v>
      </c>
      <c r="B149" s="74">
        <f>'PLANTILLA V6'!B149</f>
        <v>0</v>
      </c>
      <c r="C149" s="37">
        <f>'PLANTILLA V6'!C149</f>
        <v>1</v>
      </c>
      <c r="D149" s="74" t="str">
        <f>'PLANTILLA V6'!D149</f>
        <v>pza</v>
      </c>
      <c r="E149" s="37">
        <v>0</v>
      </c>
      <c r="F149" s="74" t="b">
        <v>0</v>
      </c>
      <c r="G149" s="74" t="b">
        <v>0</v>
      </c>
      <c r="H149" s="74" t="b">
        <v>0</v>
      </c>
      <c r="I149" s="74" t="b">
        <v>0</v>
      </c>
      <c r="J149" s="92">
        <f>(('PLANTILLA V6'!Tot_alumnos*F149)+('PLANTILLA V6'!X_parejas*G149)+('PLANTILLA V6'!x_equipo_4* H149)+('PLANTILLA V6'!Grupal*I149))*E149</f>
        <v>0</v>
      </c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customHeight="1" x14ac:dyDescent="0.45">
      <c r="A150" s="70">
        <f>'PLANTILLA V6'!A150</f>
        <v>0</v>
      </c>
      <c r="B150" s="74">
        <f>'PLANTILLA V6'!B150</f>
        <v>0</v>
      </c>
      <c r="C150" s="37">
        <f>'PLANTILLA V6'!C150</f>
        <v>1</v>
      </c>
      <c r="D150" s="74" t="str">
        <f>'PLANTILLA V6'!D150</f>
        <v>pza</v>
      </c>
      <c r="E150" s="37">
        <v>0</v>
      </c>
      <c r="F150" s="74" t="b">
        <v>0</v>
      </c>
      <c r="G150" s="74" t="b">
        <v>0</v>
      </c>
      <c r="H150" s="74" t="b">
        <v>0</v>
      </c>
      <c r="I150" s="74" t="b">
        <v>0</v>
      </c>
      <c r="J150" s="92">
        <f>(('PLANTILLA V6'!Tot_alumnos*F150)+('PLANTILLA V6'!X_parejas*G150)+('PLANTILLA V6'!x_equipo_4* H150)+('PLANTILLA V6'!Grupal*I150))*E150</f>
        <v>0</v>
      </c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customHeight="1" x14ac:dyDescent="0.45">
      <c r="A151" s="70">
        <f>'PLANTILLA V6'!A151</f>
        <v>0</v>
      </c>
      <c r="B151" s="74">
        <f>'PLANTILLA V6'!B151</f>
        <v>0</v>
      </c>
      <c r="C151" s="37">
        <f>'PLANTILLA V6'!C151</f>
        <v>1</v>
      </c>
      <c r="D151" s="74" t="str">
        <f>'PLANTILLA V6'!D151</f>
        <v>pza</v>
      </c>
      <c r="E151" s="37">
        <v>0</v>
      </c>
      <c r="F151" s="74" t="b">
        <v>0</v>
      </c>
      <c r="G151" s="74" t="b">
        <v>0</v>
      </c>
      <c r="H151" s="74" t="b">
        <v>0</v>
      </c>
      <c r="I151" s="74" t="b">
        <v>0</v>
      </c>
      <c r="J151" s="92">
        <f>(('PLANTILLA V6'!Tot_alumnos*F151)+('PLANTILLA V6'!X_parejas*G151)+('PLANTILLA V6'!x_equipo_4* H151)+('PLANTILLA V6'!Grupal*I151))*E151</f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customHeight="1" x14ac:dyDescent="0.45">
      <c r="A152" s="70">
        <f>'PLANTILLA V6'!A152</f>
        <v>0</v>
      </c>
      <c r="B152" s="74">
        <f>'PLANTILLA V6'!B152</f>
        <v>0</v>
      </c>
      <c r="C152" s="37">
        <f>'PLANTILLA V6'!C152</f>
        <v>1</v>
      </c>
      <c r="D152" s="74" t="str">
        <f>'PLANTILLA V6'!D152</f>
        <v>pza</v>
      </c>
      <c r="E152" s="37">
        <v>0</v>
      </c>
      <c r="F152" s="74" t="b">
        <v>0</v>
      </c>
      <c r="G152" s="74" t="b">
        <v>0</v>
      </c>
      <c r="H152" s="74" t="b">
        <v>0</v>
      </c>
      <c r="I152" s="74" t="b">
        <v>0</v>
      </c>
      <c r="J152" s="92">
        <f>(('PLANTILLA V6'!Tot_alumnos*F152)+('PLANTILLA V6'!X_parejas*G152)+('PLANTILLA V6'!x_equipo_4* H152)+('PLANTILLA V6'!Grupal*I152))*E152</f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customHeight="1" x14ac:dyDescent="0.45">
      <c r="A153" s="70">
        <f>'PLANTILLA V6'!A153</f>
        <v>0</v>
      </c>
      <c r="B153" s="74">
        <f>'PLANTILLA V6'!B153</f>
        <v>0</v>
      </c>
      <c r="C153" s="37">
        <f>'PLANTILLA V6'!C153</f>
        <v>1</v>
      </c>
      <c r="D153" s="74" t="str">
        <f>'PLANTILLA V6'!D153</f>
        <v>pza</v>
      </c>
      <c r="E153" s="37">
        <v>0</v>
      </c>
      <c r="F153" s="74" t="b">
        <v>0</v>
      </c>
      <c r="G153" s="74" t="b">
        <v>0</v>
      </c>
      <c r="H153" s="74" t="b">
        <v>0</v>
      </c>
      <c r="I153" s="74" t="b">
        <v>0</v>
      </c>
      <c r="J153" s="92">
        <f>(('PLANTILLA V6'!Tot_alumnos*F153)+('PLANTILLA V6'!X_parejas*G153)+('PLANTILLA V6'!x_equipo_4* H153)+('PLANTILLA V6'!Grupal*I153))*E153</f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customHeight="1" x14ac:dyDescent="0.45">
      <c r="A154" s="70">
        <f>'PLANTILLA V6'!A154</f>
        <v>0</v>
      </c>
      <c r="B154" s="74">
        <f>'PLANTILLA V6'!B154</f>
        <v>0</v>
      </c>
      <c r="C154" s="37">
        <f>'PLANTILLA V6'!C154</f>
        <v>1</v>
      </c>
      <c r="D154" s="74" t="str">
        <f>'PLANTILLA V6'!D154</f>
        <v>pza</v>
      </c>
      <c r="E154" s="37">
        <v>0</v>
      </c>
      <c r="F154" s="74" t="b">
        <v>0</v>
      </c>
      <c r="G154" s="74" t="b">
        <v>0</v>
      </c>
      <c r="H154" s="74" t="b">
        <v>0</v>
      </c>
      <c r="I154" s="74" t="b">
        <v>0</v>
      </c>
      <c r="J154" s="92">
        <f>(('PLANTILLA V6'!Tot_alumnos*F154)+('PLANTILLA V6'!X_parejas*G154)+('PLANTILLA V6'!x_equipo_4* H154)+('PLANTILLA V6'!Grupal*I154))*E154</f>
        <v>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customHeight="1" x14ac:dyDescent="0.45">
      <c r="A155" s="70">
        <f>'PLANTILLA V6'!A155</f>
        <v>0</v>
      </c>
      <c r="B155" s="74">
        <f>'PLANTILLA V6'!B155</f>
        <v>0</v>
      </c>
      <c r="C155" s="37">
        <f>'PLANTILLA V6'!C155</f>
        <v>1</v>
      </c>
      <c r="D155" s="74" t="str">
        <f>'PLANTILLA V6'!D155</f>
        <v>pza</v>
      </c>
      <c r="E155" s="37">
        <v>0</v>
      </c>
      <c r="F155" s="74" t="b">
        <v>0</v>
      </c>
      <c r="G155" s="74" t="b">
        <v>0</v>
      </c>
      <c r="H155" s="74" t="b">
        <v>0</v>
      </c>
      <c r="I155" s="74" t="b">
        <v>0</v>
      </c>
      <c r="J155" s="92">
        <f>(('PLANTILLA V6'!Tot_alumnos*F155)+('PLANTILLA V6'!X_parejas*G155)+('PLANTILLA V6'!x_equipo_4* H155)+('PLANTILLA V6'!Grupal*I155))*E155</f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customHeight="1" x14ac:dyDescent="0.45">
      <c r="A156" s="70">
        <f>'PLANTILLA V6'!A156</f>
        <v>0</v>
      </c>
      <c r="B156" s="74">
        <f>'PLANTILLA V6'!B156</f>
        <v>0</v>
      </c>
      <c r="C156" s="37">
        <f>'PLANTILLA V6'!C156</f>
        <v>1</v>
      </c>
      <c r="D156" s="74" t="str">
        <f>'PLANTILLA V6'!D156</f>
        <v>pza</v>
      </c>
      <c r="E156" s="37">
        <v>0</v>
      </c>
      <c r="F156" s="74" t="b">
        <v>0</v>
      </c>
      <c r="G156" s="74" t="b">
        <v>0</v>
      </c>
      <c r="H156" s="74" t="b">
        <v>0</v>
      </c>
      <c r="I156" s="74" t="b">
        <v>0</v>
      </c>
      <c r="J156" s="92">
        <f>(('PLANTILLA V6'!Tot_alumnos*F156)+('PLANTILLA V6'!X_parejas*G156)+('PLANTILLA V6'!x_equipo_4* H156)+('PLANTILLA V6'!Grupal*I156))*E156</f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customHeight="1" x14ac:dyDescent="0.45">
      <c r="A157" s="70">
        <f>'PLANTILLA V6'!A157</f>
        <v>0</v>
      </c>
      <c r="B157" s="74">
        <f>'PLANTILLA V6'!B157</f>
        <v>0</v>
      </c>
      <c r="C157" s="37">
        <f>'PLANTILLA V6'!C157</f>
        <v>1</v>
      </c>
      <c r="D157" s="74" t="str">
        <f>'PLANTILLA V6'!D157</f>
        <v>pza</v>
      </c>
      <c r="E157" s="37">
        <v>0</v>
      </c>
      <c r="F157" s="74" t="b">
        <v>0</v>
      </c>
      <c r="G157" s="74" t="b">
        <v>0</v>
      </c>
      <c r="H157" s="74" t="b">
        <v>0</v>
      </c>
      <c r="I157" s="74" t="b">
        <v>0</v>
      </c>
      <c r="J157" s="92">
        <f>(('PLANTILLA V6'!Tot_alumnos*F157)+('PLANTILLA V6'!X_parejas*G157)+('PLANTILLA V6'!x_equipo_4* H157)+('PLANTILLA V6'!Grupal*I157))*E157</f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customHeight="1" x14ac:dyDescent="0.45">
      <c r="A158" s="70">
        <f>'PLANTILLA V6'!A158</f>
        <v>0</v>
      </c>
      <c r="B158" s="74">
        <f>'PLANTILLA V6'!B158</f>
        <v>0</v>
      </c>
      <c r="C158" s="37">
        <f>'PLANTILLA V6'!C158</f>
        <v>1</v>
      </c>
      <c r="D158" s="74" t="str">
        <f>'PLANTILLA V6'!D158</f>
        <v>pza</v>
      </c>
      <c r="E158" s="37">
        <v>0</v>
      </c>
      <c r="F158" s="74" t="b">
        <v>0</v>
      </c>
      <c r="G158" s="74" t="b">
        <v>0</v>
      </c>
      <c r="H158" s="74" t="b">
        <v>0</v>
      </c>
      <c r="I158" s="74" t="b">
        <v>0</v>
      </c>
      <c r="J158" s="92">
        <f>(('PLANTILLA V6'!Tot_alumnos*F158)+('PLANTILLA V6'!X_parejas*G158)+('PLANTILLA V6'!x_equipo_4* H158)+('PLANTILLA V6'!Grupal*I158))*E158</f>
        <v>0</v>
      </c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customHeight="1" x14ac:dyDescent="0.45">
      <c r="A159" s="70">
        <f>'PLANTILLA V6'!A159</f>
        <v>0</v>
      </c>
      <c r="B159" s="74">
        <f>'PLANTILLA V6'!B159</f>
        <v>0</v>
      </c>
      <c r="C159" s="37">
        <f>'PLANTILLA V6'!C159</f>
        <v>1</v>
      </c>
      <c r="D159" s="74" t="str">
        <f>'PLANTILLA V6'!D159</f>
        <v>pza</v>
      </c>
      <c r="E159" s="37">
        <v>0</v>
      </c>
      <c r="F159" s="74" t="b">
        <v>0</v>
      </c>
      <c r="G159" s="74" t="b">
        <v>0</v>
      </c>
      <c r="H159" s="74" t="b">
        <v>0</v>
      </c>
      <c r="I159" s="74" t="b">
        <v>0</v>
      </c>
      <c r="J159" s="92">
        <f>(('PLANTILLA V6'!Tot_alumnos*F159)+('PLANTILLA V6'!X_parejas*G159)+('PLANTILLA V6'!x_equipo_4* H159)+('PLANTILLA V6'!Grupal*I159))*E159</f>
        <v>0</v>
      </c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 x14ac:dyDescent="0.45">
      <c r="A160" s="70">
        <f>'PLANTILLA V6'!A160</f>
        <v>0</v>
      </c>
      <c r="B160" s="74">
        <f>'PLANTILLA V6'!B160</f>
        <v>0</v>
      </c>
      <c r="C160" s="37">
        <f>'PLANTILLA V6'!C160</f>
        <v>1</v>
      </c>
      <c r="D160" s="74" t="str">
        <f>'PLANTILLA V6'!D160</f>
        <v>pza</v>
      </c>
      <c r="E160" s="37">
        <v>0</v>
      </c>
      <c r="F160" s="74" t="b">
        <v>0</v>
      </c>
      <c r="G160" s="74" t="b">
        <v>0</v>
      </c>
      <c r="H160" s="74" t="b">
        <v>0</v>
      </c>
      <c r="I160" s="74" t="b">
        <v>0</v>
      </c>
      <c r="J160" s="92">
        <f>(('PLANTILLA V6'!Tot_alumnos*F160)+('PLANTILLA V6'!X_parejas*G160)+('PLANTILLA V6'!x_equipo_4* H160)+('PLANTILLA V6'!Grupal*I160))*E160</f>
        <v>0</v>
      </c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 x14ac:dyDescent="0.45">
      <c r="A161" s="169" t="str">
        <f>'PLANTILLA V6'!A161</f>
        <v>Estuche Individual</v>
      </c>
      <c r="B161" s="141"/>
      <c r="C161" s="37"/>
      <c r="D161" s="74"/>
      <c r="E161" s="37"/>
      <c r="F161" s="95"/>
      <c r="G161" s="95"/>
      <c r="H161" s="95"/>
      <c r="I161" s="95"/>
      <c r="J161" s="92"/>
      <c r="K161" s="95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 x14ac:dyDescent="0.45">
      <c r="A162" s="70" t="str">
        <f>'PLANTILLA V6'!A162</f>
        <v>In</v>
      </c>
      <c r="B162" s="70" t="str">
        <f>'PLANTILLA V6'!B162</f>
        <v>Lápiz</v>
      </c>
      <c r="C162" s="37">
        <f>'PLANTILLA V6'!C162</f>
        <v>1</v>
      </c>
      <c r="D162" s="74" t="str">
        <f>'PLANTILLA V6'!D162</f>
        <v>pza</v>
      </c>
      <c r="E162" s="37">
        <v>0</v>
      </c>
      <c r="F162" s="74" t="b">
        <v>1</v>
      </c>
      <c r="G162" s="74" t="b">
        <v>0</v>
      </c>
      <c r="H162" s="74" t="b">
        <v>0</v>
      </c>
      <c r="I162" s="74" t="b">
        <v>0</v>
      </c>
      <c r="J162" s="92">
        <f>(('PLANTILLA V6'!Tot_alumnos*F162)+('PLANTILLA V6'!X_parejas*G162)+('PLANTILLA V6'!x_equipo_4* H162)+('PLANTILLA V6'!Grupal*I162))*E162</f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 x14ac:dyDescent="0.45">
      <c r="A163" s="70" t="str">
        <f>'PLANTILLA V6'!A163</f>
        <v>In</v>
      </c>
      <c r="B163" s="70" t="str">
        <f>'PLANTILLA V6'!B163</f>
        <v>Goma</v>
      </c>
      <c r="C163" s="37">
        <f>'PLANTILLA V6'!C163</f>
        <v>1</v>
      </c>
      <c r="D163" s="74" t="str">
        <f>'PLANTILLA V6'!D163</f>
        <v>pza</v>
      </c>
      <c r="E163" s="37">
        <v>0</v>
      </c>
      <c r="F163" s="74" t="b">
        <v>1</v>
      </c>
      <c r="G163" s="74" t="b">
        <v>0</v>
      </c>
      <c r="H163" s="74" t="b">
        <v>0</v>
      </c>
      <c r="I163" s="74" t="b">
        <v>0</v>
      </c>
      <c r="J163" s="92">
        <f>(('PLANTILLA V6'!Tot_alumnos*F163)+('PLANTILLA V6'!X_parejas*G163)+('PLANTILLA V6'!x_equipo_4* H163)+('PLANTILLA V6'!Grupal*I163))*E163</f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 x14ac:dyDescent="0.45">
      <c r="A164" s="70" t="str">
        <f>'PLANTILLA V6'!A164</f>
        <v>In</v>
      </c>
      <c r="B164" s="70" t="str">
        <f>'PLANTILLA V6'!B164</f>
        <v>Sacapuntas</v>
      </c>
      <c r="C164" s="37">
        <f>'PLANTILLA V6'!C164</f>
        <v>1</v>
      </c>
      <c r="D164" s="74" t="str">
        <f>'PLANTILLA V6'!D164</f>
        <v>pza</v>
      </c>
      <c r="E164" s="37">
        <v>0</v>
      </c>
      <c r="F164" s="74" t="b">
        <v>1</v>
      </c>
      <c r="G164" s="74" t="b">
        <v>0</v>
      </c>
      <c r="H164" s="74" t="b">
        <v>0</v>
      </c>
      <c r="I164" s="74" t="b">
        <v>0</v>
      </c>
      <c r="J164" s="92">
        <f>(('PLANTILLA V6'!Tot_alumnos*F164)+('PLANTILLA V6'!X_parejas*G164)+('PLANTILLA V6'!x_equipo_4* H164)+('PLANTILLA V6'!Grupal*I164))*E164</f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 x14ac:dyDescent="0.45">
      <c r="A165" s="70" t="str">
        <f>'PLANTILLA V6'!A165</f>
        <v>In</v>
      </c>
      <c r="B165" s="70" t="str">
        <f>'PLANTILLA V6'!B165</f>
        <v>Bolígrafo</v>
      </c>
      <c r="C165" s="37">
        <f>'PLANTILLA V6'!C165</f>
        <v>1</v>
      </c>
      <c r="D165" s="74" t="str">
        <f>'PLANTILLA V6'!D165</f>
        <v>pza</v>
      </c>
      <c r="E165" s="37">
        <v>0</v>
      </c>
      <c r="F165" s="74" t="b">
        <v>1</v>
      </c>
      <c r="G165" s="74" t="b">
        <v>0</v>
      </c>
      <c r="H165" s="74" t="b">
        <v>0</v>
      </c>
      <c r="I165" s="74" t="b">
        <v>0</v>
      </c>
      <c r="J165" s="92">
        <f>(('PLANTILLA V6'!Tot_alumnos*F165)+('PLANTILLA V6'!X_parejas*G165)+('PLANTILLA V6'!x_equipo_4* H165)+('PLANTILLA V6'!Grupal*I165))*E165</f>
        <v>0</v>
      </c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 x14ac:dyDescent="0.45">
      <c r="A166" s="70" t="str">
        <f>'PLANTILLA V6'!A166</f>
        <v>In</v>
      </c>
      <c r="B166" s="70" t="str">
        <f>'PLANTILLA V6'!B166</f>
        <v>Tijeras</v>
      </c>
      <c r="C166" s="37">
        <f>'PLANTILLA V6'!C166</f>
        <v>1</v>
      </c>
      <c r="D166" s="74" t="str">
        <f>'PLANTILLA V6'!D166</f>
        <v>pza</v>
      </c>
      <c r="E166" s="37">
        <v>0</v>
      </c>
      <c r="F166" s="74" t="b">
        <v>1</v>
      </c>
      <c r="G166" s="74" t="b">
        <v>0</v>
      </c>
      <c r="H166" s="74" t="b">
        <v>0</v>
      </c>
      <c r="I166" s="74" t="b">
        <v>0</v>
      </c>
      <c r="J166" s="92">
        <f>(('PLANTILLA V6'!Tot_alumnos*F166)+('PLANTILLA V6'!X_parejas*G166)+('PLANTILLA V6'!x_equipo_4* H166)+('PLANTILLA V6'!Grupal*I166))*E166</f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 x14ac:dyDescent="0.45">
      <c r="A167" s="70" t="str">
        <f>'PLANTILLA V6'!A167</f>
        <v>In</v>
      </c>
      <c r="B167" s="70" t="str">
        <f>'PLANTILLA V6'!B167</f>
        <v>Pegamento en barra (Pritt) de 8 g</v>
      </c>
      <c r="C167" s="37">
        <f>'PLANTILLA V6'!C167</f>
        <v>1</v>
      </c>
      <c r="D167" s="74" t="str">
        <f>'PLANTILLA V6'!D167</f>
        <v>pza</v>
      </c>
      <c r="E167" s="37">
        <v>0</v>
      </c>
      <c r="F167" s="74" t="b">
        <v>1</v>
      </c>
      <c r="G167" s="74" t="b">
        <v>0</v>
      </c>
      <c r="H167" s="74" t="b">
        <v>0</v>
      </c>
      <c r="I167" s="74" t="b">
        <v>0</v>
      </c>
      <c r="J167" s="92">
        <f>(('PLANTILLA V6'!Tot_alumnos*F167)+('PLANTILLA V6'!X_parejas*G167)+('PLANTILLA V6'!x_equipo_4* H167)+('PLANTILLA V6'!Grupal*I167))*E167</f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 x14ac:dyDescent="0.45">
      <c r="A168" s="70" t="str">
        <f>'PLANTILLA V6'!A168</f>
        <v>In</v>
      </c>
      <c r="B168" s="70" t="str">
        <f>'PLANTILLA V6'!B168</f>
        <v>Caja de 12 colores de madera</v>
      </c>
      <c r="C168" s="37">
        <f>'PLANTILLA V6'!C168</f>
        <v>1</v>
      </c>
      <c r="D168" s="74" t="str">
        <f>'PLANTILLA V6'!D168</f>
        <v>caja</v>
      </c>
      <c r="E168" s="37">
        <v>0</v>
      </c>
      <c r="F168" s="74" t="b">
        <v>1</v>
      </c>
      <c r="G168" s="74" t="b">
        <v>0</v>
      </c>
      <c r="H168" s="74" t="b">
        <v>0</v>
      </c>
      <c r="I168" s="74" t="b">
        <v>0</v>
      </c>
      <c r="J168" s="92">
        <f>(('PLANTILLA V6'!Tot_alumnos*F168)+('PLANTILLA V6'!X_parejas*G168)+('PLANTILLA V6'!x_equipo_4* H168)+('PLANTILLA V6'!Grupal*I168))*E168</f>
        <v>0</v>
      </c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 x14ac:dyDescent="0.45">
      <c r="A169" s="70" t="str">
        <f>'PLANTILLA V6'!A169</f>
        <v>In</v>
      </c>
      <c r="B169" s="70" t="str">
        <f>'PLANTILLA V6'!B169</f>
        <v>Plumón marcador permanente punto fino (Sharpie)</v>
      </c>
      <c r="C169" s="37">
        <f>'PLANTILLA V6'!C169</f>
        <v>1</v>
      </c>
      <c r="D169" s="74" t="str">
        <f>'PLANTILLA V6'!D169</f>
        <v>pza</v>
      </c>
      <c r="E169" s="37">
        <v>0</v>
      </c>
      <c r="F169" s="74" t="b">
        <v>1</v>
      </c>
      <c r="G169" s="74" t="b">
        <v>0</v>
      </c>
      <c r="H169" s="74" t="b">
        <v>0</v>
      </c>
      <c r="I169" s="74" t="b">
        <v>0</v>
      </c>
      <c r="J169" s="92">
        <f>(('PLANTILLA V6'!Tot_alumnos*F169)+('PLANTILLA V6'!X_parejas*G169)+('PLANTILLA V6'!x_equipo_4* H169)+('PLANTILLA V6'!Grupal*I169))*E169</f>
        <v>0</v>
      </c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 x14ac:dyDescent="0.45">
      <c r="A170" s="70" t="str">
        <f>'PLANTILLA V6'!A170</f>
        <v>In</v>
      </c>
      <c r="B170" s="70" t="str">
        <f>'PLANTILLA V6'!B170</f>
        <v xml:space="preserve">Juego de geometría (regla, escuadra 45°,  escuadra 60°, 1 compás, transportador) </v>
      </c>
      <c r="C170" s="37">
        <f>'PLANTILLA V6'!C170</f>
        <v>1</v>
      </c>
      <c r="D170" s="74" t="str">
        <f>'PLANTILLA V6'!D170</f>
        <v>juego</v>
      </c>
      <c r="E170" s="37">
        <v>0</v>
      </c>
      <c r="F170" s="74" t="b">
        <v>1</v>
      </c>
      <c r="G170" s="74" t="b">
        <v>0</v>
      </c>
      <c r="H170" s="74" t="b">
        <v>0</v>
      </c>
      <c r="I170" s="74" t="b">
        <v>0</v>
      </c>
      <c r="J170" s="92">
        <f>(('PLANTILLA V6'!Tot_alumnos*F170)+('PLANTILLA V6'!X_parejas*G170)+('PLANTILLA V6'!x_equipo_4* H170)+('PLANTILLA V6'!Grupal*I170))*E170</f>
        <v>0</v>
      </c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 x14ac:dyDescent="0.45">
      <c r="A171" s="70" t="str">
        <f>'PLANTILLA V6'!A171</f>
        <v>In</v>
      </c>
      <c r="B171" s="70" t="str">
        <f>'PLANTILLA V6'!B171</f>
        <v>Plumón negro de base agua punta gruesa (aquacolor)</v>
      </c>
      <c r="C171" s="37">
        <f>'PLANTILLA V6'!C171</f>
        <v>1</v>
      </c>
      <c r="D171" s="74" t="str">
        <f>'PLANTILLA V6'!D171</f>
        <v>pza</v>
      </c>
      <c r="E171" s="37">
        <v>0</v>
      </c>
      <c r="F171" s="74" t="b">
        <v>0</v>
      </c>
      <c r="G171" s="74" t="b">
        <v>0</v>
      </c>
      <c r="H171" s="74" t="b">
        <v>0</v>
      </c>
      <c r="I171" s="74" t="b">
        <v>0</v>
      </c>
      <c r="J171" s="92">
        <f>(('PLANTILLA V6'!Tot_alumnos*F171)+('PLANTILLA V6'!X_parejas*G171)+('PLANTILLA V6'!x_equipo_4* H171)+('PLANTILLA V6'!Grupal*I171))*E171</f>
        <v>0</v>
      </c>
      <c r="K171" s="95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 x14ac:dyDescent="0.45">
      <c r="A172" s="70" t="str">
        <f>'PLANTILLA V6'!A172</f>
        <v>In</v>
      </c>
      <c r="B172" s="70" t="str">
        <f>'PLANTILLA V6'!B172</f>
        <v>Juego de crayones (10 piezas)</v>
      </c>
      <c r="C172" s="37">
        <f>'PLANTILLA V6'!C172</f>
        <v>1</v>
      </c>
      <c r="D172" s="74" t="str">
        <f>'PLANTILLA V6'!D172</f>
        <v>pza</v>
      </c>
      <c r="E172" s="37">
        <v>0</v>
      </c>
      <c r="F172" s="74" t="b">
        <v>0</v>
      </c>
      <c r="G172" s="74" t="b">
        <v>0</v>
      </c>
      <c r="H172" s="74" t="b">
        <v>0</v>
      </c>
      <c r="I172" s="74" t="b">
        <v>0</v>
      </c>
      <c r="J172" s="92">
        <f>(('PLANTILLA V6'!Tot_alumnos*F172)+('PLANTILLA V6'!X_parejas*G172)+('PLANTILLA V6'!x_equipo_4* H172)+('PLANTILLA V6'!Grupal*I172))*E172</f>
        <v>0</v>
      </c>
      <c r="K172" s="9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 x14ac:dyDescent="0.45">
      <c r="A173" s="70" t="str">
        <f>'PLANTILLA V6'!A173</f>
        <v>In</v>
      </c>
      <c r="B173" s="70" t="str">
        <f>'PLANTILLA V6'!B173</f>
        <v>Caja de plumones base agua punta gruesa (tipo aquacolor)</v>
      </c>
      <c r="C173" s="37">
        <f>'PLANTILLA V6'!C173</f>
        <v>1</v>
      </c>
      <c r="D173" s="74" t="str">
        <f>'PLANTILLA V6'!D173</f>
        <v>pza</v>
      </c>
      <c r="E173" s="37">
        <v>0</v>
      </c>
      <c r="F173" s="74" t="b">
        <v>0</v>
      </c>
      <c r="G173" s="74" t="b">
        <v>0</v>
      </c>
      <c r="H173" s="74" t="b">
        <v>0</v>
      </c>
      <c r="I173" s="74" t="b">
        <v>0</v>
      </c>
      <c r="J173" s="92">
        <f>(('PLANTILLA V6'!Tot_alumnos*F173)+('PLANTILLA V6'!X_parejas*G173)+('PLANTILLA V6'!x_equipo_4* H173)+('PLANTILLA V6'!Grupal*I173))*E173</f>
        <v>0</v>
      </c>
      <c r="K173" s="95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customHeight="1" x14ac:dyDescent="0.45">
      <c r="A174" s="70">
        <f>'PLANTILLA V6'!A174</f>
        <v>0</v>
      </c>
      <c r="B174" s="70">
        <f>'PLANTILLA V6'!B174</f>
        <v>0</v>
      </c>
      <c r="C174" s="37">
        <f>'PLANTILLA V6'!C174</f>
        <v>1</v>
      </c>
      <c r="D174" s="74" t="str">
        <f>'PLANTILLA V6'!D174</f>
        <v>pza</v>
      </c>
      <c r="E174" s="37">
        <v>0</v>
      </c>
      <c r="F174" s="74" t="b">
        <v>0</v>
      </c>
      <c r="G174" s="74" t="b">
        <v>0</v>
      </c>
      <c r="H174" s="74" t="b">
        <v>0</v>
      </c>
      <c r="I174" s="74" t="b">
        <v>0</v>
      </c>
      <c r="J174" s="92">
        <f>(('PLANTILLA V6'!Tot_alumnos*F174)+('PLANTILLA V6'!X_parejas*G174)+('PLANTILLA V6'!x_equipo_4* H174)+('PLANTILLA V6'!Grupal*I174))*E174</f>
        <v>0</v>
      </c>
      <c r="K174" s="95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customHeight="1" x14ac:dyDescent="0.45">
      <c r="A175" s="70">
        <f>'PLANTILLA V6'!A175</f>
        <v>0</v>
      </c>
      <c r="B175" s="70">
        <f>'PLANTILLA V6'!B175</f>
        <v>0</v>
      </c>
      <c r="C175" s="37">
        <f>'PLANTILLA V6'!C175</f>
        <v>1</v>
      </c>
      <c r="D175" s="74" t="str">
        <f>'PLANTILLA V6'!D175</f>
        <v>pza</v>
      </c>
      <c r="E175" s="37">
        <v>0</v>
      </c>
      <c r="F175" s="74" t="b">
        <v>0</v>
      </c>
      <c r="G175" s="74" t="b">
        <v>0</v>
      </c>
      <c r="H175" s="74" t="b">
        <v>0</v>
      </c>
      <c r="I175" s="74" t="b">
        <v>0</v>
      </c>
      <c r="J175" s="92">
        <f>(('PLANTILLA V6'!Tot_alumnos*F175)+('PLANTILLA V6'!X_parejas*G175)+('PLANTILLA V6'!x_equipo_4* H175)+('PLANTILLA V6'!Grupal*I175))*E175</f>
        <v>0</v>
      </c>
      <c r="K175" s="95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customHeight="1" x14ac:dyDescent="0.45">
      <c r="A176" s="70">
        <f>'PLANTILLA V6'!A176</f>
        <v>0</v>
      </c>
      <c r="B176" s="70">
        <f>'PLANTILLA V6'!B176</f>
        <v>0</v>
      </c>
      <c r="C176" s="37">
        <f>'PLANTILLA V6'!C176</f>
        <v>1</v>
      </c>
      <c r="D176" s="74" t="str">
        <f>'PLANTILLA V6'!D176</f>
        <v>pza</v>
      </c>
      <c r="E176" s="37">
        <v>0</v>
      </c>
      <c r="F176" s="74" t="b">
        <v>0</v>
      </c>
      <c r="G176" s="74" t="b">
        <v>0</v>
      </c>
      <c r="H176" s="74" t="b">
        <v>0</v>
      </c>
      <c r="I176" s="74" t="b">
        <v>0</v>
      </c>
      <c r="J176" s="92">
        <f>(('PLANTILLA V6'!Tot_alumnos*F176)+('PLANTILLA V6'!X_parejas*G176)+('PLANTILLA V6'!x_equipo_4* H176)+('PLANTILLA V6'!Grupal*I176))*E176</f>
        <v>0</v>
      </c>
      <c r="K176" s="95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customHeight="1" x14ac:dyDescent="0.45">
      <c r="A177" s="86">
        <f>'PLANTILLA V6'!A177</f>
        <v>0</v>
      </c>
      <c r="B177" s="70">
        <f>'PLANTILLA V6'!B177</f>
        <v>0</v>
      </c>
      <c r="C177" s="37">
        <f>'PLANTILLA V6'!C177</f>
        <v>1</v>
      </c>
      <c r="D177" s="74" t="str">
        <f>'PLANTILLA V6'!D177</f>
        <v>pza</v>
      </c>
      <c r="E177" s="37">
        <v>0</v>
      </c>
      <c r="F177" s="74" t="b">
        <v>0</v>
      </c>
      <c r="G177" s="74" t="b">
        <v>0</v>
      </c>
      <c r="H177" s="74" t="b">
        <v>0</v>
      </c>
      <c r="I177" s="74" t="b">
        <v>0</v>
      </c>
      <c r="J177" s="92">
        <f>(('PLANTILLA V6'!Tot_alumnos*F177)+('PLANTILLA V6'!X_parejas*G177)+('PLANTILLA V6'!x_equipo_4* H177)+('PLANTILLA V6'!Grupal*I177))*E177</f>
        <v>0</v>
      </c>
      <c r="K177" s="95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customHeight="1" x14ac:dyDescent="0.45">
      <c r="A178" s="86">
        <f>'PLANTILLA V6'!A178</f>
        <v>0</v>
      </c>
      <c r="B178" s="70">
        <f>'PLANTILLA V6'!B178</f>
        <v>0</v>
      </c>
      <c r="C178" s="37">
        <f>'PLANTILLA V6'!C178</f>
        <v>1</v>
      </c>
      <c r="D178" s="74" t="str">
        <f>'PLANTILLA V6'!D178</f>
        <v>pza</v>
      </c>
      <c r="E178" s="37">
        <v>0</v>
      </c>
      <c r="F178" s="74" t="b">
        <v>0</v>
      </c>
      <c r="G178" s="74" t="b">
        <v>0</v>
      </c>
      <c r="H178" s="74" t="b">
        <v>0</v>
      </c>
      <c r="I178" s="74" t="b">
        <v>0</v>
      </c>
      <c r="J178" s="92">
        <f>(('PLANTILLA V6'!Tot_alumnos*F178)+('PLANTILLA V6'!X_parejas*G178)+('PLANTILLA V6'!x_equipo_4* H178)+('PLANTILLA V6'!Grupal*I178))*E178</f>
        <v>0</v>
      </c>
      <c r="K178" s="95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customHeight="1" x14ac:dyDescent="0.45">
      <c r="A179" s="86">
        <f>'PLANTILLA V6'!A179</f>
        <v>0</v>
      </c>
      <c r="B179" s="70">
        <f>'PLANTILLA V6'!B179</f>
        <v>0</v>
      </c>
      <c r="C179" s="37">
        <f>'PLANTILLA V6'!C179</f>
        <v>1</v>
      </c>
      <c r="D179" s="74" t="str">
        <f>'PLANTILLA V6'!D179</f>
        <v>pza</v>
      </c>
      <c r="E179" s="37">
        <v>0</v>
      </c>
      <c r="F179" s="74" t="b">
        <v>0</v>
      </c>
      <c r="G179" s="74" t="b">
        <v>0</v>
      </c>
      <c r="H179" s="74" t="b">
        <v>0</v>
      </c>
      <c r="I179" s="74" t="b">
        <v>0</v>
      </c>
      <c r="J179" s="92">
        <f>(('PLANTILLA V6'!Tot_alumnos*F179)+('PLANTILLA V6'!X_parejas*G179)+('PLANTILLA V6'!x_equipo_4* H179)+('PLANTILLA V6'!Grupal*I179))*E179</f>
        <v>0</v>
      </c>
      <c r="K179" s="95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customHeight="1" x14ac:dyDescent="0.45">
      <c r="A180" s="86">
        <f>'PLANTILLA V6'!A180</f>
        <v>0</v>
      </c>
      <c r="B180" s="70">
        <f>'PLANTILLA V6'!B180</f>
        <v>0</v>
      </c>
      <c r="C180" s="37">
        <f>'PLANTILLA V6'!C180</f>
        <v>1</v>
      </c>
      <c r="D180" s="74" t="str">
        <f>'PLANTILLA V6'!D180</f>
        <v>pza</v>
      </c>
      <c r="E180" s="37">
        <v>0</v>
      </c>
      <c r="F180" s="74" t="b">
        <v>0</v>
      </c>
      <c r="G180" s="74" t="b">
        <v>0</v>
      </c>
      <c r="H180" s="74" t="b">
        <v>0</v>
      </c>
      <c r="I180" s="74" t="b">
        <v>0</v>
      </c>
      <c r="J180" s="92">
        <f>(('PLANTILLA V6'!Tot_alumnos*F180)+('PLANTILLA V6'!X_parejas*G180)+('PLANTILLA V6'!x_equipo_4* H180)+('PLANTILLA V6'!Grupal*I180))*E180</f>
        <v>0</v>
      </c>
      <c r="K180" s="95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customHeight="1" x14ac:dyDescent="0.45">
      <c r="A181" s="86">
        <f>'PLANTILLA V6'!A181</f>
        <v>0</v>
      </c>
      <c r="B181" s="70">
        <f>'PLANTILLA V6'!B181</f>
        <v>0</v>
      </c>
      <c r="C181" s="37">
        <f>'PLANTILLA V6'!C181</f>
        <v>1</v>
      </c>
      <c r="D181" s="74" t="str">
        <f>'PLANTILLA V6'!D181</f>
        <v>pza</v>
      </c>
      <c r="E181" s="37">
        <v>0</v>
      </c>
      <c r="F181" s="74" t="b">
        <v>0</v>
      </c>
      <c r="G181" s="74" t="b">
        <v>0</v>
      </c>
      <c r="H181" s="74" t="b">
        <v>0</v>
      </c>
      <c r="I181" s="74" t="b">
        <v>0</v>
      </c>
      <c r="J181" s="92">
        <f>(('PLANTILLA V6'!Tot_alumnos*F181)+('PLANTILLA V6'!X_parejas*G181)+('PLANTILLA V6'!x_equipo_4* H181)+('PLANTILLA V6'!Grupal*I181))*E181</f>
        <v>0</v>
      </c>
      <c r="K181" s="95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customHeight="1" x14ac:dyDescent="0.45">
      <c r="A182" s="86">
        <f>'PLANTILLA V6'!A182</f>
        <v>0</v>
      </c>
      <c r="B182" s="70">
        <f>'PLANTILLA V6'!B182</f>
        <v>0</v>
      </c>
      <c r="C182" s="37">
        <f>'PLANTILLA V6'!C182</f>
        <v>1</v>
      </c>
      <c r="D182" s="74" t="str">
        <f>'PLANTILLA V6'!D182</f>
        <v>pza</v>
      </c>
      <c r="E182" s="37">
        <v>0</v>
      </c>
      <c r="F182" s="74" t="b">
        <v>0</v>
      </c>
      <c r="G182" s="74" t="b">
        <v>0</v>
      </c>
      <c r="H182" s="74" t="b">
        <v>0</v>
      </c>
      <c r="I182" s="74" t="b">
        <v>0</v>
      </c>
      <c r="J182" s="92">
        <f>(('PLANTILLA V6'!Tot_alumnos*F182)+('PLANTILLA V6'!X_parejas*G182)+('PLANTILLA V6'!x_equipo_4* H182)+('PLANTILLA V6'!Grupal*I182))*E182</f>
        <v>0</v>
      </c>
      <c r="K182" s="95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customHeight="1" x14ac:dyDescent="0.45">
      <c r="A183" s="86">
        <f>'PLANTILLA V6'!A183</f>
        <v>0</v>
      </c>
      <c r="B183" s="70">
        <f>'PLANTILLA V6'!B183</f>
        <v>0</v>
      </c>
      <c r="C183" s="37">
        <f>'PLANTILLA V6'!C183</f>
        <v>1</v>
      </c>
      <c r="D183" s="74" t="str">
        <f>'PLANTILLA V6'!D183</f>
        <v>pza</v>
      </c>
      <c r="E183" s="37">
        <v>0</v>
      </c>
      <c r="F183" s="74" t="b">
        <v>0</v>
      </c>
      <c r="G183" s="74" t="b">
        <v>0</v>
      </c>
      <c r="H183" s="74" t="b">
        <v>0</v>
      </c>
      <c r="I183" s="74" t="b">
        <v>0</v>
      </c>
      <c r="J183" s="92">
        <f>(('PLANTILLA V6'!Tot_alumnos*F183)+('PLANTILLA V6'!X_parejas*G183)+('PLANTILLA V6'!x_equipo_4* H183)+('PLANTILLA V6'!Grupal*I183))*E183</f>
        <v>0</v>
      </c>
      <c r="K183" s="95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 x14ac:dyDescent="0.45">
      <c r="A184" s="86">
        <f>'PLANTILLA V6'!A184</f>
        <v>0</v>
      </c>
      <c r="B184" s="70">
        <f>'PLANTILLA V6'!B184</f>
        <v>0</v>
      </c>
      <c r="C184" s="37">
        <f>'PLANTILLA V6'!C184</f>
        <v>1</v>
      </c>
      <c r="D184" s="74" t="str">
        <f>'PLANTILLA V6'!D184</f>
        <v>pza</v>
      </c>
      <c r="E184" s="37">
        <v>0</v>
      </c>
      <c r="F184" s="74" t="b">
        <v>0</v>
      </c>
      <c r="G184" s="74" t="b">
        <v>0</v>
      </c>
      <c r="H184" s="74" t="b">
        <v>0</v>
      </c>
      <c r="I184" s="74" t="b">
        <v>0</v>
      </c>
      <c r="J184" s="92">
        <f>(('PLANTILLA V6'!Tot_alumnos*F184)+('PLANTILLA V6'!X_parejas*G184)+('PLANTILLA V6'!x_equipo_4* H184)+('PLANTILLA V6'!Grupal*I184))*E184</f>
        <v>0</v>
      </c>
      <c r="K184" s="95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 x14ac:dyDescent="0.45">
      <c r="A185" s="169" t="str">
        <f>'PLANTILLA V6'!A185</f>
        <v>Materiales Consumibles</v>
      </c>
      <c r="B185" s="141"/>
      <c r="C185" s="37">
        <f>'PLANTILLA V6'!C185</f>
        <v>0</v>
      </c>
      <c r="D185" s="74"/>
      <c r="E185" s="37"/>
      <c r="F185" s="74"/>
      <c r="G185" s="74"/>
      <c r="H185" s="74"/>
      <c r="I185" s="74"/>
      <c r="J185" s="92"/>
      <c r="K185" s="95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 x14ac:dyDescent="0.45">
      <c r="A186" s="70" t="str">
        <f>'PLANTILLA V6'!A186</f>
        <v>Co</v>
      </c>
      <c r="B186" s="70" t="str">
        <f>'PLANTILLA V6'!B186</f>
        <v>MDF 3 mm de espesor de 30 x 30 cm</v>
      </c>
      <c r="C186" s="37">
        <f>'PLANTILLA V6'!C186</f>
        <v>1</v>
      </c>
      <c r="D186" s="74" t="str">
        <f>'PLANTILLA V6'!D186</f>
        <v>pza</v>
      </c>
      <c r="E186" s="37">
        <v>0</v>
      </c>
      <c r="F186" s="74" t="b">
        <v>0</v>
      </c>
      <c r="G186" s="74" t="b">
        <v>0</v>
      </c>
      <c r="H186" s="74" t="b">
        <v>0</v>
      </c>
      <c r="I186" s="74" t="b">
        <v>0</v>
      </c>
      <c r="J186" s="92">
        <f>(('PLANTILLA V6'!Tot_alumnos*F186)+('PLANTILLA V6'!X_parejas*G186)+('PLANTILLA V6'!x_equipo_4* H186)+('PLANTILLA V6'!Grupal*I186))*E186</f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 x14ac:dyDescent="0.45">
      <c r="A187" s="70" t="str">
        <f>'PLANTILLA V6'!A187</f>
        <v>Co</v>
      </c>
      <c r="B187" s="70" t="str">
        <f>'PLANTILLA V6'!B187</f>
        <v>Cartulina blanca</v>
      </c>
      <c r="C187" s="37">
        <f>'PLANTILLA V6'!C187</f>
        <v>1</v>
      </c>
      <c r="D187" s="74" t="str">
        <f>'PLANTILLA V6'!D187</f>
        <v>pza</v>
      </c>
      <c r="E187" s="37">
        <v>0</v>
      </c>
      <c r="F187" s="74" t="b">
        <v>0</v>
      </c>
      <c r="G187" s="74" t="b">
        <v>0</v>
      </c>
      <c r="H187" s="74" t="b">
        <v>0</v>
      </c>
      <c r="I187" s="74" t="b">
        <v>0</v>
      </c>
      <c r="J187" s="92">
        <f>(('PLANTILLA V6'!Tot_alumnos*F187)+('PLANTILLA V6'!X_parejas*G187)+('PLANTILLA V6'!x_equipo_4* H187)+('PLANTILLA V6'!Grupal*I187))*E187</f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 x14ac:dyDescent="0.45">
      <c r="A188" s="70" t="str">
        <f>'PLANTILLA V6'!A188</f>
        <v>Co</v>
      </c>
      <c r="B188" s="70" t="str">
        <f>'PLANTILLA V6'!B188</f>
        <v>Hojas blancas tamaño carta</v>
      </c>
      <c r="C188" s="37">
        <f>'PLANTILLA V6'!C188</f>
        <v>1</v>
      </c>
      <c r="D188" s="74" t="str">
        <f>'PLANTILLA V6'!D188</f>
        <v>hoja</v>
      </c>
      <c r="E188" s="37">
        <v>0</v>
      </c>
      <c r="F188" s="74" t="b">
        <v>0</v>
      </c>
      <c r="G188" s="74" t="b">
        <v>0</v>
      </c>
      <c r="H188" s="74" t="b">
        <v>0</v>
      </c>
      <c r="I188" s="74" t="b">
        <v>0</v>
      </c>
      <c r="J188" s="92">
        <f>(('PLANTILLA V6'!Tot_alumnos*F188)+('PLANTILLA V6'!X_parejas*G188)+('PLANTILLA V6'!x_equipo_4* H188)+('PLANTILLA V6'!Grupal*I188))*E188</f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 x14ac:dyDescent="0.45">
      <c r="A189" s="70" t="str">
        <f>'PLANTILLA V6'!A189</f>
        <v>Co</v>
      </c>
      <c r="B189" s="70" t="str">
        <f>'PLANTILLA V6'!B189</f>
        <v>Hojas de colores (varios) tamaño carta</v>
      </c>
      <c r="C189" s="37">
        <f>'PLANTILLA V6'!C189</f>
        <v>1</v>
      </c>
      <c r="D189" s="74" t="str">
        <f>'PLANTILLA V6'!D189</f>
        <v>hoja</v>
      </c>
      <c r="E189" s="37">
        <v>0</v>
      </c>
      <c r="F189" s="74" t="b">
        <v>0</v>
      </c>
      <c r="G189" s="74" t="b">
        <v>0</v>
      </c>
      <c r="H189" s="74" t="b">
        <v>0</v>
      </c>
      <c r="I189" s="74" t="b">
        <v>0</v>
      </c>
      <c r="J189" s="92">
        <f>(('PLANTILLA V6'!Tot_alumnos*F189)+('PLANTILLA V6'!X_parejas*G189)+('PLANTILLA V6'!x_equipo_4* H189)+('PLANTILLA V6'!Grupal*I189))*E189</f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 x14ac:dyDescent="0.45">
      <c r="A190" s="70" t="str">
        <f>'PLANTILLA V6'!A190</f>
        <v>Co</v>
      </c>
      <c r="B190" s="70" t="str">
        <f>'PLANTILLA V6'!B190</f>
        <v>Post-it</v>
      </c>
      <c r="C190" s="37">
        <f>'PLANTILLA V6'!C190</f>
        <v>1</v>
      </c>
      <c r="D190" s="74" t="str">
        <f>'PLANTILLA V6'!D190</f>
        <v>bloc de 100 hojas</v>
      </c>
      <c r="E190" s="37">
        <v>0</v>
      </c>
      <c r="F190" s="74" t="b">
        <v>0</v>
      </c>
      <c r="G190" s="74" t="b">
        <v>0</v>
      </c>
      <c r="H190" s="74" t="b">
        <v>0</v>
      </c>
      <c r="I190" s="74" t="b">
        <v>0</v>
      </c>
      <c r="J190" s="92">
        <f>(('PLANTILLA V6'!Tot_alumnos*F190)+('PLANTILLA V6'!X_parejas*G190)+('PLANTILLA V6'!x_equipo_4* H190)+('PLANTILLA V6'!Grupal*I190))*E190</f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 x14ac:dyDescent="0.45">
      <c r="A191" s="70" t="str">
        <f>'PLANTILLA V6'!A191</f>
        <v>Co</v>
      </c>
      <c r="B191" s="70" t="str">
        <f>'PLANTILLA V6'!B191</f>
        <v>Fomi tamaño carta</v>
      </c>
      <c r="C191" s="37">
        <f>'PLANTILLA V6'!C191</f>
        <v>1</v>
      </c>
      <c r="D191" s="74" t="str">
        <f>'PLANTILLA V6'!D191</f>
        <v>hoja</v>
      </c>
      <c r="E191" s="37">
        <v>0</v>
      </c>
      <c r="F191" s="74" t="b">
        <v>0</v>
      </c>
      <c r="G191" s="74" t="b">
        <v>0</v>
      </c>
      <c r="H191" s="74" t="b">
        <v>0</v>
      </c>
      <c r="I191" s="74" t="b">
        <v>0</v>
      </c>
      <c r="J191" s="92">
        <f>(('PLANTILLA V6'!Tot_alumnos*F191)+('PLANTILLA V6'!X_parejas*G191)+('PLANTILLA V6'!x_equipo_4* H191)+('PLANTILLA V6'!Grupal*I191))*E191</f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 x14ac:dyDescent="0.45">
      <c r="A192" s="70" t="str">
        <f>'PLANTILLA V6'!A192</f>
        <v>Co</v>
      </c>
      <c r="B192" s="70" t="str">
        <f>'PLANTILLA V6'!B192</f>
        <v>Papel aluminio</v>
      </c>
      <c r="C192" s="37">
        <f>'PLANTILLA V6'!C192</f>
        <v>1</v>
      </c>
      <c r="D192" s="74" t="str">
        <f>'PLANTILLA V6'!D192</f>
        <v>rollo</v>
      </c>
      <c r="E192" s="37">
        <v>0</v>
      </c>
      <c r="F192" s="74" t="b">
        <v>0</v>
      </c>
      <c r="G192" s="74" t="b">
        <v>0</v>
      </c>
      <c r="H192" s="74" t="b">
        <v>0</v>
      </c>
      <c r="I192" s="74" t="b">
        <v>0</v>
      </c>
      <c r="J192" s="92">
        <f>(('PLANTILLA V6'!Tot_alumnos*F192)+('PLANTILLA V6'!X_parejas*G192)+('PLANTILLA V6'!x_equipo_4* H192)+('PLANTILLA V6'!Grupal*I192))*E192</f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 x14ac:dyDescent="0.45">
      <c r="A193" s="70" t="str">
        <f>'PLANTILLA V6'!A193</f>
        <v>Co</v>
      </c>
      <c r="B193" s="70" t="str">
        <f>'PLANTILLA V6'!B193</f>
        <v>Abatelenguas (palitos planos) 15 cm largo x 18 mm ancho</v>
      </c>
      <c r="C193" s="37">
        <f>'PLANTILLA V6'!C193</f>
        <v>1</v>
      </c>
      <c r="D193" s="74" t="str">
        <f>'PLANTILLA V6'!D193</f>
        <v>pza</v>
      </c>
      <c r="E193" s="37">
        <v>0</v>
      </c>
      <c r="F193" s="74" t="b">
        <v>0</v>
      </c>
      <c r="G193" s="74" t="b">
        <v>0</v>
      </c>
      <c r="H193" s="74" t="b">
        <v>0</v>
      </c>
      <c r="I193" s="74" t="b">
        <v>0</v>
      </c>
      <c r="J193" s="92">
        <f>(('PLANTILLA V6'!Tot_alumnos*F193)+('PLANTILLA V6'!X_parejas*G193)+('PLANTILLA V6'!x_equipo_4* H193)+('PLANTILLA V6'!Grupal*I193))*E193</f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 x14ac:dyDescent="0.45">
      <c r="A194" s="70" t="str">
        <f>'PLANTILLA V6'!A194</f>
        <v>Co</v>
      </c>
      <c r="B194" s="70" t="str">
        <f>'PLANTILLA V6'!B194</f>
        <v xml:space="preserve">Palito de madera redondo 60 largo x 1 cm de diámetro </v>
      </c>
      <c r="C194" s="37">
        <f>'PLANTILLA V6'!C194</f>
        <v>1</v>
      </c>
      <c r="D194" s="74" t="str">
        <f>'PLANTILLA V6'!D194</f>
        <v>pza</v>
      </c>
      <c r="E194" s="37">
        <v>0</v>
      </c>
      <c r="F194" s="74" t="b">
        <v>0</v>
      </c>
      <c r="G194" s="74" t="b">
        <v>0</v>
      </c>
      <c r="H194" s="74" t="b">
        <v>0</v>
      </c>
      <c r="I194" s="74" t="b">
        <v>0</v>
      </c>
      <c r="J194" s="92">
        <f>(('PLANTILLA V6'!Tot_alumnos*F194)+('PLANTILLA V6'!X_parejas*G194)+('PLANTILLA V6'!x_equipo_4* H194)+('PLANTILLA V6'!Grupal*I194))*E194</f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 x14ac:dyDescent="0.45">
      <c r="A195" s="70" t="str">
        <f>'PLANTILLA V6'!A195</f>
        <v>Co</v>
      </c>
      <c r="B195" s="70" t="str">
        <f>'PLANTILLA V6'!B195</f>
        <v xml:space="preserve">Palito de madera redondo 30 largo x 1 cm de diámetro  </v>
      </c>
      <c r="C195" s="37">
        <f>'PLANTILLA V6'!C195</f>
        <v>1</v>
      </c>
      <c r="D195" s="74" t="str">
        <f>'PLANTILLA V6'!D195</f>
        <v>pza</v>
      </c>
      <c r="E195" s="37">
        <v>0</v>
      </c>
      <c r="F195" s="74" t="b">
        <v>0</v>
      </c>
      <c r="G195" s="74" t="b">
        <v>0</v>
      </c>
      <c r="H195" s="74" t="b">
        <v>0</v>
      </c>
      <c r="I195" s="74" t="b">
        <v>0</v>
      </c>
      <c r="J195" s="92">
        <f>(('PLANTILLA V6'!Tot_alumnos*F195)+('PLANTILLA V6'!X_parejas*G195)+('PLANTILLA V6'!x_equipo_4* H195)+('PLANTILLA V6'!Grupal*I195))*E195</f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 x14ac:dyDescent="0.45">
      <c r="A196" s="70" t="str">
        <f>'PLANTILLA V6'!A196</f>
        <v>Co</v>
      </c>
      <c r="B196" s="101" t="str">
        <f>'PLANTILLA V6'!B196</f>
        <v>Cuerda</v>
      </c>
      <c r="C196" s="37">
        <f>'PLANTILLA V6'!C196</f>
        <v>1</v>
      </c>
      <c r="D196" s="74" t="str">
        <f>'PLANTILLA V6'!D196</f>
        <v>metro</v>
      </c>
      <c r="E196" s="37">
        <v>0</v>
      </c>
      <c r="F196" s="74" t="b">
        <v>0</v>
      </c>
      <c r="G196" s="74" t="b">
        <v>0</v>
      </c>
      <c r="H196" s="74" t="b">
        <v>0</v>
      </c>
      <c r="I196" s="74" t="b">
        <v>0</v>
      </c>
      <c r="J196" s="92">
        <f>(('PLANTILLA V6'!Tot_alumnos*F196)+('PLANTILLA V6'!X_parejas*G196)+('PLANTILLA V6'!x_equipo_4* H196)+('PLANTILLA V6'!Grupal*I196))*E196</f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 x14ac:dyDescent="0.45">
      <c r="A197" s="70" t="str">
        <f>'PLANTILLA V6'!A197</f>
        <v>Co</v>
      </c>
      <c r="B197" s="101" t="str">
        <f>'PLANTILLA V6'!B197</f>
        <v>Hilo de coser</v>
      </c>
      <c r="C197" s="37">
        <f>'PLANTILLA V6'!C197</f>
        <v>1</v>
      </c>
      <c r="D197" s="74" t="str">
        <f>'PLANTILLA V6'!D197</f>
        <v>carrete</v>
      </c>
      <c r="E197" s="37">
        <v>0</v>
      </c>
      <c r="F197" s="74" t="b">
        <v>0</v>
      </c>
      <c r="G197" s="74" t="b">
        <v>0</v>
      </c>
      <c r="H197" s="74" t="b">
        <v>0</v>
      </c>
      <c r="I197" s="74" t="b">
        <v>0</v>
      </c>
      <c r="J197" s="92">
        <f>(('PLANTILLA V6'!Tot_alumnos*F197)+('PLANTILLA V6'!X_parejas*G197)+('PLANTILLA V6'!x_equipo_4* H197)+('PLANTILLA V6'!Grupal*I197))*E197</f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 x14ac:dyDescent="0.45">
      <c r="A198" s="70" t="str">
        <f>'PLANTILLA V6'!A198</f>
        <v>Co</v>
      </c>
      <c r="B198" s="101" t="str">
        <f>'PLANTILLA V6'!B198</f>
        <v>Estambre</v>
      </c>
      <c r="C198" s="37">
        <f>'PLANTILLA V6'!C198</f>
        <v>1</v>
      </c>
      <c r="D198" s="74" t="str">
        <f>'PLANTILLA V6'!D198</f>
        <v>metro</v>
      </c>
      <c r="E198" s="37">
        <v>0</v>
      </c>
      <c r="F198" s="74" t="b">
        <v>0</v>
      </c>
      <c r="G198" s="74" t="b">
        <v>0</v>
      </c>
      <c r="H198" s="74" t="b">
        <v>0</v>
      </c>
      <c r="I198" s="74" t="b">
        <v>0</v>
      </c>
      <c r="J198" s="92">
        <f>(('PLANTILLA V6'!Tot_alumnos*F198)+('PLANTILLA V6'!X_parejas*G198)+('PLANTILLA V6'!x_equipo_4* H198)+('PLANTILLA V6'!Grupal*I198))*E198</f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 x14ac:dyDescent="0.45">
      <c r="A199" s="70" t="str">
        <f>'PLANTILLA V6'!A199</f>
        <v>Co</v>
      </c>
      <c r="B199" s="70" t="str">
        <f>'PLANTILLA V6'!B199</f>
        <v>Globos de tamaño # 9</v>
      </c>
      <c r="C199" s="37">
        <f>'PLANTILLA V6'!C199</f>
        <v>1</v>
      </c>
      <c r="D199" s="74" t="str">
        <f>'PLANTILLA V6'!D199</f>
        <v>pza</v>
      </c>
      <c r="E199" s="37">
        <v>0</v>
      </c>
      <c r="F199" s="74" t="b">
        <v>0</v>
      </c>
      <c r="G199" s="74" t="b">
        <v>0</v>
      </c>
      <c r="H199" s="74" t="b">
        <v>0</v>
      </c>
      <c r="I199" s="74" t="b">
        <v>0</v>
      </c>
      <c r="J199" s="92">
        <f>(('PLANTILLA V6'!Tot_alumnos*F199)+('PLANTILLA V6'!X_parejas*G199)+('PLANTILLA V6'!x_equipo_4* H199)+('PLANTILLA V6'!Grupal*I199))*E199</f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 x14ac:dyDescent="0.45">
      <c r="A200" s="70" t="str">
        <f>'PLANTILLA V6'!A200</f>
        <v>Co</v>
      </c>
      <c r="B200" s="70" t="str">
        <f>'PLANTILLA V6'!B200</f>
        <v>Limpiapipas</v>
      </c>
      <c r="C200" s="37">
        <f>'PLANTILLA V6'!C200</f>
        <v>1</v>
      </c>
      <c r="D200" s="74" t="str">
        <f>'PLANTILLA V6'!D200</f>
        <v>pza</v>
      </c>
      <c r="E200" s="37">
        <v>0</v>
      </c>
      <c r="F200" s="74" t="b">
        <v>0</v>
      </c>
      <c r="G200" s="74" t="b">
        <v>0</v>
      </c>
      <c r="H200" s="74" t="b">
        <v>0</v>
      </c>
      <c r="I200" s="74" t="b">
        <v>0</v>
      </c>
      <c r="J200" s="92">
        <f>(('PLANTILLA V6'!Tot_alumnos*F200)+('PLANTILLA V6'!X_parejas*G200)+('PLANTILLA V6'!x_equipo_4* H200)+('PLANTILLA V6'!Grupal*I200))*E200</f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 x14ac:dyDescent="0.45">
      <c r="A201" s="70" t="str">
        <f>'PLANTILLA V6'!A201</f>
        <v>Co</v>
      </c>
      <c r="B201" s="70" t="str">
        <f>'PLANTILLA V6'!B201</f>
        <v>Barra de plastilina 180 g</v>
      </c>
      <c r="C201" s="37">
        <f>'PLANTILLA V6'!C201</f>
        <v>1</v>
      </c>
      <c r="D201" s="74" t="str">
        <f>'PLANTILLA V6'!D201</f>
        <v>pza</v>
      </c>
      <c r="E201" s="37">
        <v>0</v>
      </c>
      <c r="F201" s="74" t="b">
        <v>0</v>
      </c>
      <c r="G201" s="74" t="b">
        <v>0</v>
      </c>
      <c r="H201" s="74" t="b">
        <v>0</v>
      </c>
      <c r="I201" s="74" t="b">
        <v>0</v>
      </c>
      <c r="J201" s="92">
        <f>(('PLANTILLA V6'!Tot_alumnos*F201)+('PLANTILLA V6'!X_parejas*G201)+('PLANTILLA V6'!x_equipo_4* H201)+('PLANTILLA V6'!Grupal*I201))*E201</f>
        <v>0</v>
      </c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 x14ac:dyDescent="0.45">
      <c r="A202" s="70" t="str">
        <f>'PLANTILLA V6'!A202</f>
        <v>Co</v>
      </c>
      <c r="B202" s="70" t="str">
        <f>'PLANTILLA V6'!B202</f>
        <v>Paquete de 10 barritas de plastilina de colores</v>
      </c>
      <c r="C202" s="37">
        <f>'PLANTILLA V6'!C202</f>
        <v>1</v>
      </c>
      <c r="D202" s="74" t="str">
        <f>'PLANTILLA V6'!D202</f>
        <v>pza</v>
      </c>
      <c r="E202" s="37">
        <v>0</v>
      </c>
      <c r="F202" s="74" t="b">
        <v>0</v>
      </c>
      <c r="G202" s="74" t="b">
        <v>0</v>
      </c>
      <c r="H202" s="74" t="b">
        <v>0</v>
      </c>
      <c r="I202" s="74" t="b">
        <v>0</v>
      </c>
      <c r="J202" s="92">
        <f>(('PLANTILLA V6'!Tot_alumnos*F202)+('PLANTILLA V6'!X_parejas*G202)+('PLANTILLA V6'!x_equipo_4* H202)+('PLANTILLA V6'!Grupal*I202))*E202</f>
        <v>0</v>
      </c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 x14ac:dyDescent="0.45">
      <c r="A203" s="70" t="str">
        <f>'PLANTILLA V6'!A203</f>
        <v>Co</v>
      </c>
      <c r="B203" s="70" t="str">
        <f>'PLANTILLA V6'!B203</f>
        <v>Fomi moldeable</v>
      </c>
      <c r="C203" s="37">
        <f>'PLANTILLA V6'!C203</f>
        <v>1</v>
      </c>
      <c r="D203" s="74" t="str">
        <f>'PLANTILLA V6'!D203</f>
        <v>bolsa</v>
      </c>
      <c r="E203" s="37">
        <v>0</v>
      </c>
      <c r="F203" s="74" t="b">
        <v>0</v>
      </c>
      <c r="G203" s="74" t="b">
        <v>0</v>
      </c>
      <c r="H203" s="74" t="b">
        <v>0</v>
      </c>
      <c r="I203" s="74" t="b">
        <v>0</v>
      </c>
      <c r="J203" s="92">
        <f>(('PLANTILLA V6'!Tot_alumnos*F203)+('PLANTILLA V6'!X_parejas*G203)+('PLANTILLA V6'!x_equipo_4* H203)+('PLANTILLA V6'!Grupal*I203))*E203</f>
        <v>0</v>
      </c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 x14ac:dyDescent="0.45">
      <c r="A204" s="70" t="str">
        <f>'PLANTILLA V6'!A204</f>
        <v>Co</v>
      </c>
      <c r="B204" s="52" t="str">
        <f>'PLANTILLA V6'!B204</f>
        <v>Pasta para modelar</v>
      </c>
      <c r="C204" s="37">
        <f>'PLANTILLA V6'!C204</f>
        <v>1</v>
      </c>
      <c r="D204" s="74" t="str">
        <f>'PLANTILLA V6'!D204</f>
        <v>pza</v>
      </c>
      <c r="E204" s="37">
        <v>0</v>
      </c>
      <c r="F204" s="74" t="b">
        <v>0</v>
      </c>
      <c r="G204" s="74" t="b">
        <v>0</v>
      </c>
      <c r="H204" s="74" t="b">
        <v>0</v>
      </c>
      <c r="I204" s="74" t="b">
        <v>0</v>
      </c>
      <c r="J204" s="92">
        <f>(('PLANTILLA V6'!Tot_alumnos*F204)+('PLANTILLA V6'!X_parejas*G204)+('PLANTILLA V6'!x_equipo_4* H204)+('PLANTILLA V6'!Grupal*I204))*E204</f>
        <v>0</v>
      </c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 x14ac:dyDescent="0.45">
      <c r="A205" s="70" t="str">
        <f>'PLANTILLA V6'!A205</f>
        <v>Co</v>
      </c>
      <c r="B205" s="70" t="str">
        <f>'PLANTILLA V6'!B205</f>
        <v>Silicón frío (bote de 250 ml)</v>
      </c>
      <c r="C205" s="37">
        <f>'PLANTILLA V6'!C205</f>
        <v>1</v>
      </c>
      <c r="D205" s="74" t="str">
        <f>'PLANTILLA V6'!D205</f>
        <v>pza</v>
      </c>
      <c r="E205" s="37">
        <v>0</v>
      </c>
      <c r="F205" s="74" t="b">
        <v>0</v>
      </c>
      <c r="G205" s="74" t="b">
        <v>0</v>
      </c>
      <c r="H205" s="74" t="b">
        <v>0</v>
      </c>
      <c r="I205" s="74" t="b">
        <v>0</v>
      </c>
      <c r="J205" s="92">
        <f>(('PLANTILLA V6'!Tot_alumnos*F205)+('PLANTILLA V6'!X_parejas*G205)+('PLANTILLA V6'!x_equipo_4* H205)+('PLANTILLA V6'!Grupal*I205))*E205</f>
        <v>0</v>
      </c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 x14ac:dyDescent="0.45">
      <c r="A206" s="70" t="str">
        <f>'PLANTILLA V6'!A206</f>
        <v>Co</v>
      </c>
      <c r="B206" s="70" t="str">
        <f>'PLANTILLA V6'!B206</f>
        <v>Barra de silicón (tubito del diámetro de la pistola de silicón)</v>
      </c>
      <c r="C206" s="37">
        <f>'PLANTILLA V6'!C206</f>
        <v>1</v>
      </c>
      <c r="D206" s="74" t="str">
        <f>'PLANTILLA V6'!D206</f>
        <v>pza</v>
      </c>
      <c r="E206" s="37">
        <v>0</v>
      </c>
      <c r="F206" s="74" t="b">
        <v>0</v>
      </c>
      <c r="G206" s="74" t="b">
        <v>0</v>
      </c>
      <c r="H206" s="74" t="b">
        <v>0</v>
      </c>
      <c r="I206" s="74" t="b">
        <v>0</v>
      </c>
      <c r="J206" s="92">
        <f>(('PLANTILLA V6'!Tot_alumnos*F206)+('PLANTILLA V6'!X_parejas*G206)+('PLANTILLA V6'!x_equipo_4* H206)+('PLANTILLA V6'!Grupal*I206))*E206</f>
        <v>0</v>
      </c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 x14ac:dyDescent="0.45">
      <c r="A207" s="70" t="str">
        <f>'PLANTILLA V6'!A207</f>
        <v>Co</v>
      </c>
      <c r="B207" s="70" t="str">
        <f>'PLANTILLA V6'!B207</f>
        <v>Pegamento blanco (Resistol) bote de 250 ml</v>
      </c>
      <c r="C207" s="37">
        <f>'PLANTILLA V6'!C207</f>
        <v>1</v>
      </c>
      <c r="D207" s="74" t="str">
        <f>'PLANTILLA V6'!D207</f>
        <v>pza</v>
      </c>
      <c r="E207" s="37">
        <v>0</v>
      </c>
      <c r="F207" s="74" t="b">
        <v>0</v>
      </c>
      <c r="G207" s="74" t="b">
        <v>0</v>
      </c>
      <c r="H207" s="74" t="b">
        <v>0</v>
      </c>
      <c r="I207" s="74" t="b">
        <v>0</v>
      </c>
      <c r="J207" s="92">
        <f>(('PLANTILLA V6'!Tot_alumnos*F207)+('PLANTILLA V6'!X_parejas*G207)+('PLANTILLA V6'!x_equipo_4* H207)+('PLANTILLA V6'!Grupal*I207))*E207</f>
        <v>0</v>
      </c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 x14ac:dyDescent="0.45">
      <c r="A208" s="70" t="str">
        <f>'PLANTILLA V6'!A208</f>
        <v>Co</v>
      </c>
      <c r="B208" s="70" t="str">
        <f>'PLANTILLA V6'!B208</f>
        <v>Cinta adhesiva (masking tape 110 o cinta azul de pintor) 12 mm ancho x 50 m o similar</v>
      </c>
      <c r="C208" s="37">
        <f>'PLANTILLA V6'!C208</f>
        <v>1</v>
      </c>
      <c r="D208" s="74" t="str">
        <f>'PLANTILLA V6'!D208</f>
        <v>pza</v>
      </c>
      <c r="E208" s="37">
        <v>0</v>
      </c>
      <c r="F208" s="74" t="b">
        <v>0</v>
      </c>
      <c r="G208" s="74" t="b">
        <v>0</v>
      </c>
      <c r="H208" s="74" t="b">
        <v>0</v>
      </c>
      <c r="I208" s="74" t="b">
        <v>0</v>
      </c>
      <c r="J208" s="92">
        <f>(('PLANTILLA V6'!Tot_alumnos*F208)+('PLANTILLA V6'!X_parejas*G208)+('PLANTILLA V6'!x_equipo_4* H208)+('PLANTILLA V6'!Grupal*I208))*E208</f>
        <v>0</v>
      </c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 x14ac:dyDescent="0.45">
      <c r="A209" s="70" t="str">
        <f>'PLANTILLA V6'!A209</f>
        <v>Co</v>
      </c>
      <c r="B209" s="70" t="str">
        <f>'PLANTILLA V6'!B209</f>
        <v>Cinta adhesiva transparente (diurex) 18 mm ancho x 33 m o similar</v>
      </c>
      <c r="C209" s="37">
        <f>'PLANTILLA V6'!C209</f>
        <v>1</v>
      </c>
      <c r="D209" s="74" t="str">
        <f>'PLANTILLA V6'!D209</f>
        <v>pza</v>
      </c>
      <c r="E209" s="37">
        <v>0</v>
      </c>
      <c r="F209" s="74" t="b">
        <v>0</v>
      </c>
      <c r="G209" s="74" t="b">
        <v>0</v>
      </c>
      <c r="H209" s="74" t="b">
        <v>0</v>
      </c>
      <c r="I209" s="74" t="b">
        <v>0</v>
      </c>
      <c r="J209" s="92">
        <f>(('PLANTILLA V6'!Tot_alumnos*F209)+('PLANTILLA V6'!X_parejas*G209)+('PLANTILLA V6'!x_equipo_4* H209)+('PLANTILLA V6'!Grupal*I209))*E209</f>
        <v>0</v>
      </c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 x14ac:dyDescent="0.45">
      <c r="A210" s="70" t="str">
        <f>'PLANTILLA V6'!A210</f>
        <v>Co</v>
      </c>
      <c r="B210" s="70" t="str">
        <f>'PLANTILLA V6'!B210</f>
        <v>Liga grande #18 (8 cm largo aproximadamente)</v>
      </c>
      <c r="C210" s="37">
        <f>'PLANTILLA V6'!C210</f>
        <v>1</v>
      </c>
      <c r="D210" s="74" t="str">
        <f>'PLANTILLA V6'!D210</f>
        <v>pza</v>
      </c>
      <c r="E210" s="37">
        <v>0</v>
      </c>
      <c r="F210" s="74" t="b">
        <v>0</v>
      </c>
      <c r="G210" s="74" t="b">
        <v>0</v>
      </c>
      <c r="H210" s="74" t="b">
        <v>0</v>
      </c>
      <c r="I210" s="74" t="b">
        <v>0</v>
      </c>
      <c r="J210" s="92">
        <f>(('PLANTILLA V6'!Tot_alumnos*F210)+('PLANTILLA V6'!X_parejas*G210)+('PLANTILLA V6'!x_equipo_4* H210)+('PLANTILLA V6'!Grupal*I210))*E210</f>
        <v>0</v>
      </c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 x14ac:dyDescent="0.45">
      <c r="A211" s="70" t="str">
        <f>'PLANTILLA V6'!A211</f>
        <v>Co</v>
      </c>
      <c r="B211" s="70" t="str">
        <f>'PLANTILLA V6'!B211</f>
        <v>Caja de 100 clips</v>
      </c>
      <c r="C211" s="37">
        <f>'PLANTILLA V6'!C211</f>
        <v>1</v>
      </c>
      <c r="D211" s="74" t="str">
        <f>'PLANTILLA V6'!D211</f>
        <v>pza</v>
      </c>
      <c r="E211" s="37">
        <v>0</v>
      </c>
      <c r="F211" s="74" t="b">
        <v>0</v>
      </c>
      <c r="G211" s="74" t="b">
        <v>0</v>
      </c>
      <c r="H211" s="74" t="b">
        <v>0</v>
      </c>
      <c r="I211" s="74" t="b">
        <v>0</v>
      </c>
      <c r="J211" s="92">
        <f>(('PLANTILLA V6'!Tot_alumnos*F211)+('PLANTILLA V6'!X_parejas*G211)+('PLANTILLA V6'!x_equipo_4* H211)+('PLANTILLA V6'!Grupal*I211))*E211</f>
        <v>0</v>
      </c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 x14ac:dyDescent="0.45">
      <c r="A212" s="70" t="str">
        <f>'PLANTILLA V6'!A212</f>
        <v>Co</v>
      </c>
      <c r="B212" s="70" t="str">
        <f>'PLANTILLA V6'!B212</f>
        <v>Caja de 100 chinchetas</v>
      </c>
      <c r="C212" s="37">
        <f>'PLANTILLA V6'!C212</f>
        <v>1</v>
      </c>
      <c r="D212" s="74" t="str">
        <f>'PLANTILLA V6'!D212</f>
        <v>pza</v>
      </c>
      <c r="E212" s="37">
        <v>0</v>
      </c>
      <c r="F212" s="74" t="b">
        <v>0</v>
      </c>
      <c r="G212" s="74" t="b">
        <v>0</v>
      </c>
      <c r="H212" s="74" t="b">
        <v>0</v>
      </c>
      <c r="I212" s="74" t="b">
        <v>0</v>
      </c>
      <c r="J212" s="92">
        <f>(('PLANTILLA V6'!Tot_alumnos*F212)+('PLANTILLA V6'!X_parejas*G212)+('PLANTILLA V6'!x_equipo_4* H212)+('PLANTILLA V6'!Grupal*I212))*E212</f>
        <v>0</v>
      </c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 x14ac:dyDescent="0.45">
      <c r="A213" s="70" t="str">
        <f>'PLANTILLA V6'!A213</f>
        <v>Co</v>
      </c>
      <c r="B213" s="70" t="str">
        <f>'PLANTILLA V6'!B213</f>
        <v>Caja de 12 crayolas de diferentes colores</v>
      </c>
      <c r="C213" s="37">
        <f>'PLANTILLA V6'!C213</f>
        <v>1</v>
      </c>
      <c r="D213" s="74" t="str">
        <f>'PLANTILLA V6'!D213</f>
        <v>pza</v>
      </c>
      <c r="E213" s="37">
        <v>0</v>
      </c>
      <c r="F213" s="74" t="b">
        <v>0</v>
      </c>
      <c r="G213" s="74" t="b">
        <v>0</v>
      </c>
      <c r="H213" s="74" t="b">
        <v>0</v>
      </c>
      <c r="I213" s="74" t="b">
        <v>0</v>
      </c>
      <c r="J213" s="92">
        <f>(('PLANTILLA V6'!Tot_alumnos*F213)+('PLANTILLA V6'!X_parejas*G213)+('PLANTILLA V6'!x_equipo_4* H213)+('PLANTILLA V6'!Grupal*I213))*E213</f>
        <v>0</v>
      </c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 x14ac:dyDescent="0.45">
      <c r="A214" s="70" t="str">
        <f>'PLANTILLA V6'!A214</f>
        <v>Co</v>
      </c>
      <c r="B214" s="70" t="str">
        <f>'PLANTILLA V6'!B214</f>
        <v>Paquete de pinturas acrílicas 20 ml (blanco, negro, rojo, azul, amarillo)</v>
      </c>
      <c r="C214" s="37">
        <f>'PLANTILLA V6'!C214</f>
        <v>1</v>
      </c>
      <c r="D214" s="74" t="str">
        <f>'PLANTILLA V6'!D214</f>
        <v>pza</v>
      </c>
      <c r="E214" s="37">
        <v>0</v>
      </c>
      <c r="F214" s="74" t="b">
        <v>0</v>
      </c>
      <c r="G214" s="74" t="b">
        <v>0</v>
      </c>
      <c r="H214" s="74" t="b">
        <v>0</v>
      </c>
      <c r="I214" s="74" t="b">
        <v>0</v>
      </c>
      <c r="J214" s="92">
        <f>(('PLANTILLA V6'!Tot_alumnos*F214)+('PLANTILLA V6'!X_parejas*G214)+('PLANTILLA V6'!x_equipo_4* H214)+('PLANTILLA V6'!Grupal*I214))*E214</f>
        <v>0</v>
      </c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 x14ac:dyDescent="0.45">
      <c r="A215" s="70" t="str">
        <f>'PLANTILLA V6'!A215</f>
        <v>Co</v>
      </c>
      <c r="B215" s="70" t="str">
        <f>'PLANTILLA V6'!B215</f>
        <v xml:space="preserve">1 paquete de 100 mondadientes </v>
      </c>
      <c r="C215" s="37">
        <f>'PLANTILLA V6'!C215</f>
        <v>1</v>
      </c>
      <c r="D215" s="74" t="str">
        <f>'PLANTILLA V6'!D215</f>
        <v>pza</v>
      </c>
      <c r="E215" s="37">
        <v>0</v>
      </c>
      <c r="F215" s="74" t="b">
        <v>0</v>
      </c>
      <c r="G215" s="74" t="b">
        <v>0</v>
      </c>
      <c r="H215" s="74" t="b">
        <v>0</v>
      </c>
      <c r="I215" s="74" t="b">
        <v>0</v>
      </c>
      <c r="J215" s="92">
        <f>(('PLANTILLA V6'!Tot_alumnos*F215)+('PLANTILLA V6'!X_parejas*G215)+('PLANTILLA V6'!x_equipo_4* H215)+('PLANTILLA V6'!Grupal*I215))*E215</f>
        <v>0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 x14ac:dyDescent="0.45">
      <c r="A216" s="70" t="str">
        <f>'PLANTILLA V6'!A216</f>
        <v>Co</v>
      </c>
      <c r="B216" s="70" t="str">
        <f>'PLANTILLA V6'!B216</f>
        <v>Sal de mesa</v>
      </c>
      <c r="C216" s="37">
        <f>'PLANTILLA V6'!C216</f>
        <v>1</v>
      </c>
      <c r="D216" s="74" t="str">
        <f>'PLANTILLA V6'!D216</f>
        <v>bolsita</v>
      </c>
      <c r="E216" s="37">
        <v>0</v>
      </c>
      <c r="F216" s="74" t="b">
        <v>0</v>
      </c>
      <c r="G216" s="74" t="b">
        <v>0</v>
      </c>
      <c r="H216" s="74" t="b">
        <v>0</v>
      </c>
      <c r="I216" s="74" t="b">
        <v>0</v>
      </c>
      <c r="J216" s="92">
        <f>(('PLANTILLA V6'!Tot_alumnos*F216)+('PLANTILLA V6'!X_parejas*G216)+('PLANTILLA V6'!x_equipo_4* H216)+('PLANTILLA V6'!Grupal*I216))*E216</f>
        <v>0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 x14ac:dyDescent="0.45">
      <c r="A217" s="70" t="str">
        <f>'PLANTILLA V6'!A217</f>
        <v>Co</v>
      </c>
      <c r="B217" s="70" t="str">
        <f>'PLANTILLA V6'!B217</f>
        <v>Hojas tamaño carta cuadriculadas</v>
      </c>
      <c r="C217" s="37">
        <f>'PLANTILLA V6'!C217</f>
        <v>1</v>
      </c>
      <c r="D217" s="74" t="str">
        <f>'PLANTILLA V6'!D217</f>
        <v>pza</v>
      </c>
      <c r="E217" s="37">
        <v>0</v>
      </c>
      <c r="F217" s="74" t="b">
        <v>0</v>
      </c>
      <c r="G217" s="74" t="b">
        <v>0</v>
      </c>
      <c r="H217" s="74" t="b">
        <v>0</v>
      </c>
      <c r="I217" s="74" t="b">
        <v>0</v>
      </c>
      <c r="J217" s="92">
        <f>(('PLANTILLA V6'!Tot_alumnos*F217)+('PLANTILLA V6'!X_parejas*G217)+('PLANTILLA V6'!x_equipo_4* H217)+('PLANTILLA V6'!Grupal*I217))*E217</f>
        <v>0</v>
      </c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 x14ac:dyDescent="0.45">
      <c r="A218" s="70" t="str">
        <f>'PLANTILLA V6'!A218</f>
        <v>Co</v>
      </c>
      <c r="B218" s="74" t="str">
        <f>'PLANTILLA V6'!B218</f>
        <v>Tabla de madera de 3" de espesor de 30 cm x 30 cm (tabla de sacrificio)</v>
      </c>
      <c r="C218" s="37">
        <f>'PLANTILLA V6'!C218</f>
        <v>1</v>
      </c>
      <c r="D218" s="74" t="str">
        <f>'PLANTILLA V6'!D218</f>
        <v>pza</v>
      </c>
      <c r="E218" s="37">
        <v>0</v>
      </c>
      <c r="F218" s="74" t="b">
        <v>0</v>
      </c>
      <c r="G218" s="74" t="b">
        <v>0</v>
      </c>
      <c r="H218" s="74" t="b">
        <v>0</v>
      </c>
      <c r="I218" s="74" t="b">
        <v>0</v>
      </c>
      <c r="J218" s="92">
        <f>(('PLANTILLA V6'!Tot_alumnos*F218)+('PLANTILLA V6'!X_parejas*G218)+('PLANTILLA V6'!x_equipo_4* H218)+('PLANTILLA V6'!Grupal*I218))*E218</f>
        <v>0</v>
      </c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 x14ac:dyDescent="0.45">
      <c r="A219" s="70" t="str">
        <f>'PLANTILLA V6'!A219</f>
        <v>Co</v>
      </c>
      <c r="B219" s="74" t="str">
        <f>'PLANTILLA V6'!B219</f>
        <v>Tabla salvacortes de 45 x 30 cm (recomendado opcional)</v>
      </c>
      <c r="C219" s="37">
        <f>'PLANTILLA V6'!C219</f>
        <v>1</v>
      </c>
      <c r="D219" s="74" t="str">
        <f>'PLANTILLA V6'!D219</f>
        <v>pza</v>
      </c>
      <c r="E219" s="37">
        <v>0</v>
      </c>
      <c r="F219" s="74" t="b">
        <v>0</v>
      </c>
      <c r="G219" s="74" t="b">
        <v>0</v>
      </c>
      <c r="H219" s="74" t="b">
        <v>0</v>
      </c>
      <c r="I219" s="74" t="b">
        <v>0</v>
      </c>
      <c r="J219" s="92">
        <f>(('PLANTILLA V6'!Tot_alumnos*F219)+('PLANTILLA V6'!X_parejas*G219)+('PLANTILLA V6'!x_equipo_4* H219)+('PLANTILLA V6'!Grupal*I219))*E219</f>
        <v>0</v>
      </c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 x14ac:dyDescent="0.45">
      <c r="A220" s="70" t="str">
        <f>'PLANTILLA V6'!A220</f>
        <v>Co</v>
      </c>
      <c r="B220" s="74" t="str">
        <f>'PLANTILLA V6'!B220</f>
        <v>Cronómetro</v>
      </c>
      <c r="C220" s="37">
        <f>'PLANTILLA V6'!C220</f>
        <v>1</v>
      </c>
      <c r="D220" s="74" t="str">
        <f>'PLANTILLA V6'!D220</f>
        <v>pza</v>
      </c>
      <c r="E220" s="37">
        <v>0</v>
      </c>
      <c r="F220" s="74" t="b">
        <v>0</v>
      </c>
      <c r="G220" s="74" t="b">
        <v>0</v>
      </c>
      <c r="H220" s="74" t="b">
        <v>0</v>
      </c>
      <c r="I220" s="74" t="b">
        <v>0</v>
      </c>
      <c r="J220" s="92">
        <f>(('PLANTILLA V6'!Tot_alumnos*F220)+('PLANTILLA V6'!X_parejas*G220)+('PLANTILLA V6'!x_equipo_4* H220)+('PLANTILLA V6'!Grupal*I220))*E220</f>
        <v>0</v>
      </c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 x14ac:dyDescent="0.45">
      <c r="A221" s="70" t="str">
        <f>'PLANTILLA V6'!A221</f>
        <v>Co</v>
      </c>
      <c r="B221" s="74" t="str">
        <f>'PLANTILLA V6'!B221</f>
        <v>Pliego de papel bond</v>
      </c>
      <c r="C221" s="37">
        <f>'PLANTILLA V6'!C221</f>
        <v>1</v>
      </c>
      <c r="D221" s="74" t="str">
        <f>'PLANTILLA V6'!D221</f>
        <v>pza</v>
      </c>
      <c r="E221" s="37">
        <v>0</v>
      </c>
      <c r="F221" s="74" t="b">
        <v>0</v>
      </c>
      <c r="G221" s="74" t="b">
        <v>0</v>
      </c>
      <c r="H221" s="74" t="b">
        <v>0</v>
      </c>
      <c r="I221" s="74" t="b">
        <v>0</v>
      </c>
      <c r="J221" s="92">
        <f>(('PLANTILLA V6'!Tot_alumnos*F221)+('PLANTILLA V6'!X_parejas*G221)+('PLANTILLA V6'!x_equipo_4* H221)+('PLANTILLA V6'!Grupal*I221))*E221</f>
        <v>0</v>
      </c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 x14ac:dyDescent="0.45">
      <c r="A222" s="70" t="str">
        <f>'PLANTILLA V6'!A222</f>
        <v>Co</v>
      </c>
      <c r="B222" s="74" t="str">
        <f>'PLANTILLA V6'!B222</f>
        <v>Dado</v>
      </c>
      <c r="C222" s="37">
        <f>'PLANTILLA V6'!C222</f>
        <v>1</v>
      </c>
      <c r="D222" s="74" t="str">
        <f>'PLANTILLA V6'!D222</f>
        <v>pza</v>
      </c>
      <c r="E222" s="37">
        <v>0</v>
      </c>
      <c r="F222" s="74" t="b">
        <v>0</v>
      </c>
      <c r="G222" s="74" t="b">
        <v>0</v>
      </c>
      <c r="H222" s="74" t="b">
        <v>0</v>
      </c>
      <c r="I222" s="74" t="b">
        <v>0</v>
      </c>
      <c r="J222" s="92">
        <f>(('PLANTILLA V6'!Tot_alumnos*F222)+('PLANTILLA V6'!X_parejas*G222)+('PLANTILLA V6'!x_equipo_4* H222)+('PLANTILLA V6'!Grupal*I222))*E222</f>
        <v>0</v>
      </c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 x14ac:dyDescent="0.45">
      <c r="A223" s="70" t="str">
        <f>'PLANTILLA V6'!A223</f>
        <v>Co</v>
      </c>
      <c r="B223" s="74" t="str">
        <f>'PLANTILLA V6'!B223</f>
        <v>Broche latonado tipo alemán de 16 mm de largo  (caja 100 piezas)</v>
      </c>
      <c r="C223" s="37">
        <f>'PLANTILLA V6'!C223</f>
        <v>1</v>
      </c>
      <c r="D223" s="74" t="str">
        <f>'PLANTILLA V6'!D223</f>
        <v>caja</v>
      </c>
      <c r="E223" s="37">
        <v>0</v>
      </c>
      <c r="F223" s="74" t="b">
        <v>0</v>
      </c>
      <c r="G223" s="74" t="b">
        <v>0</v>
      </c>
      <c r="H223" s="74" t="b">
        <v>0</v>
      </c>
      <c r="I223" s="74" t="b">
        <v>0</v>
      </c>
      <c r="J223" s="92">
        <f>(('PLANTILLA V6'!Tot_alumnos*F223)+('PLANTILLA V6'!X_parejas*G223)+('PLANTILLA V6'!x_equipo_4* H223)+('PLANTILLA V6'!Grupal*I223))*E223</f>
        <v>0</v>
      </c>
      <c r="K223" s="95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 x14ac:dyDescent="0.45">
      <c r="A224" s="70" t="str">
        <f>'PLANTILLA V6'!A224</f>
        <v>Co</v>
      </c>
      <c r="B224" s="74" t="str">
        <f>'PLANTILLA V6'!B224</f>
        <v>Broche Sujetadocumentos chico (3/4" o 19 mm)</v>
      </c>
      <c r="C224" s="37">
        <f>'PLANTILLA V6'!C224</f>
        <v>1</v>
      </c>
      <c r="D224" s="74" t="str">
        <f>'PLANTILLA V6'!D224</f>
        <v>pza</v>
      </c>
      <c r="E224" s="37">
        <v>0</v>
      </c>
      <c r="F224" s="74" t="b">
        <v>0</v>
      </c>
      <c r="G224" s="74" t="b">
        <v>0</v>
      </c>
      <c r="H224" s="74" t="b">
        <v>0</v>
      </c>
      <c r="I224" s="74" t="b">
        <v>0</v>
      </c>
      <c r="J224" s="92">
        <f>(('PLANTILLA V6'!Tot_alumnos*F224)+('PLANTILLA V6'!X_parejas*G224)+('PLANTILLA V6'!x_equipo_4* H224)+('PLANTILLA V6'!Grupal*I224))*E224</f>
        <v>0</v>
      </c>
      <c r="K224" s="95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 x14ac:dyDescent="0.45">
      <c r="A225" s="70" t="str">
        <f>'PLANTILLA V6'!A225</f>
        <v>Co</v>
      </c>
      <c r="B225" s="74" t="str">
        <f>'PLANTILLA V6'!B225</f>
        <v>Palito plano de madera medidas 0.7 X 7.5 cm.(tipo paleta de hielo)</v>
      </c>
      <c r="C225" s="37">
        <f>'PLANTILLA V6'!C225</f>
        <v>1</v>
      </c>
      <c r="D225" s="74" t="str">
        <f>'PLANTILLA V6'!D225</f>
        <v>pza</v>
      </c>
      <c r="E225" s="37">
        <v>0</v>
      </c>
      <c r="F225" s="74" t="b">
        <v>0</v>
      </c>
      <c r="G225" s="74" t="b">
        <v>0</v>
      </c>
      <c r="H225" s="74" t="b">
        <v>0</v>
      </c>
      <c r="I225" s="74" t="b">
        <v>0</v>
      </c>
      <c r="J225" s="92">
        <f>(('PLANTILLA V6'!Tot_alumnos*F225)+('PLANTILLA V6'!X_parejas*G225)+('PLANTILLA V6'!x_equipo_4* H225)+('PLANTILLA V6'!Grupal*I225))*E225</f>
        <v>0</v>
      </c>
      <c r="K225" s="95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 x14ac:dyDescent="0.45">
      <c r="A226" s="70" t="str">
        <f>'PLANTILLA V6'!A226</f>
        <v>Co</v>
      </c>
      <c r="B226" s="74" t="str">
        <f>'PLANTILLA V6'!B226</f>
        <v>Palito de madera redondo 30 largo x 3 mm de diámetro  (tipo brocheta)</v>
      </c>
      <c r="C226" s="37">
        <f>'PLANTILLA V6'!C226</f>
        <v>1</v>
      </c>
      <c r="D226" s="74" t="str">
        <f>'PLANTILLA V6'!D226</f>
        <v>pza</v>
      </c>
      <c r="E226" s="37">
        <v>0</v>
      </c>
      <c r="F226" s="74" t="b">
        <v>0</v>
      </c>
      <c r="G226" s="74" t="b">
        <v>0</v>
      </c>
      <c r="H226" s="74" t="b">
        <v>0</v>
      </c>
      <c r="I226" s="74" t="b">
        <v>0</v>
      </c>
      <c r="J226" s="92">
        <f>(('PLANTILLA V6'!Tot_alumnos*F226)+('PLANTILLA V6'!X_parejas*G226)+('PLANTILLA V6'!x_equipo_4* H226)+('PLANTILLA V6'!Grupal*I226))*E226</f>
        <v>0</v>
      </c>
      <c r="K226" s="95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 x14ac:dyDescent="0.45">
      <c r="A227" s="70" t="str">
        <f>'PLANTILLA V6'!A227</f>
        <v>Co</v>
      </c>
      <c r="B227" s="74" t="str">
        <f>'PLANTILLA V6'!B227</f>
        <v>Imán refrigerador</v>
      </c>
      <c r="C227" s="37">
        <f>'PLANTILLA V6'!C227</f>
        <v>1</v>
      </c>
      <c r="D227" s="74" t="str">
        <f>'PLANTILLA V6'!D227</f>
        <v>pza</v>
      </c>
      <c r="E227" s="37">
        <v>0</v>
      </c>
      <c r="F227" s="74" t="b">
        <v>0</v>
      </c>
      <c r="G227" s="74" t="b">
        <v>0</v>
      </c>
      <c r="H227" s="74" t="b">
        <v>0</v>
      </c>
      <c r="I227" s="74" t="b">
        <v>0</v>
      </c>
      <c r="J227" s="92">
        <f>(('PLANTILLA V6'!Tot_alumnos*F227)+('PLANTILLA V6'!X_parejas*G227)+('PLANTILLA V6'!x_equipo_4* H227)+('PLANTILLA V6'!Grupal*I227))*E227</f>
        <v>0</v>
      </c>
      <c r="K227" s="9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 x14ac:dyDescent="0.45">
      <c r="A228" s="70" t="str">
        <f>'PLANTILLA V6'!A228</f>
        <v>Co</v>
      </c>
      <c r="B228" s="74" t="str">
        <f>'PLANTILLA V6'!B228</f>
        <v>Paquete de Semillas tipo alpiste o Arroz</v>
      </c>
      <c r="C228" s="37">
        <f>'PLANTILLA V6'!C228</f>
        <v>1</v>
      </c>
      <c r="D228" s="74" t="str">
        <f>'PLANTILLA V6'!D228</f>
        <v>pza</v>
      </c>
      <c r="E228" s="37">
        <v>0</v>
      </c>
      <c r="F228" s="74" t="b">
        <v>0</v>
      </c>
      <c r="G228" s="74" t="b">
        <v>0</v>
      </c>
      <c r="H228" s="74" t="b">
        <v>0</v>
      </c>
      <c r="I228" s="74" t="b">
        <v>0</v>
      </c>
      <c r="J228" s="92">
        <f>(('PLANTILLA V6'!Tot_alumnos*F228)+('PLANTILLA V6'!X_parejas*G228)+('PLANTILLA V6'!x_equipo_4* H228)+('PLANTILLA V6'!Grupal*I228))*E228</f>
        <v>0</v>
      </c>
      <c r="K228" s="95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5.75" customHeight="1" x14ac:dyDescent="0.45">
      <c r="A229" s="70" t="str">
        <f>'PLANTILLA V6'!A229</f>
        <v>Co</v>
      </c>
      <c r="B229" s="74" t="str">
        <f>'PLANTILLA V6'!B229</f>
        <v>Palito de madera cuadrado</v>
      </c>
      <c r="C229" s="37">
        <f>'PLANTILLA V6'!C229</f>
        <v>1</v>
      </c>
      <c r="D229" s="74" t="str">
        <f>'PLANTILLA V6'!D229</f>
        <v>pza</v>
      </c>
      <c r="E229" s="37">
        <v>0</v>
      </c>
      <c r="F229" s="74" t="b">
        <v>0</v>
      </c>
      <c r="G229" s="74" t="b">
        <v>0</v>
      </c>
      <c r="H229" s="74" t="b">
        <v>0</v>
      </c>
      <c r="I229" s="74" t="b">
        <v>0</v>
      </c>
      <c r="J229" s="92">
        <f>(('PLANTILLA V6'!Tot_alumnos*F229)+('PLANTILLA V6'!X_parejas*G229)+('PLANTILLA V6'!x_equipo_4* H229)+('PLANTILLA V6'!Grupal*I229))*E229</f>
        <v>0</v>
      </c>
      <c r="K229" s="95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5.75" customHeight="1" x14ac:dyDescent="0.45">
      <c r="A230" s="70" t="str">
        <f>'PLANTILLA V6'!A230</f>
        <v>Co</v>
      </c>
      <c r="B230" s="74" t="str">
        <f>'PLANTILLA V6'!B230</f>
        <v xml:space="preserve">Clip mariposa grande </v>
      </c>
      <c r="C230" s="37">
        <f>'PLANTILLA V6'!C230</f>
        <v>1</v>
      </c>
      <c r="D230" s="74" t="str">
        <f>'PLANTILLA V6'!D230</f>
        <v>pza</v>
      </c>
      <c r="E230" s="37">
        <v>0</v>
      </c>
      <c r="F230" s="74" t="b">
        <v>0</v>
      </c>
      <c r="G230" s="74" t="b">
        <v>0</v>
      </c>
      <c r="H230" s="74" t="b">
        <v>0</v>
      </c>
      <c r="I230" s="74" t="b">
        <v>0</v>
      </c>
      <c r="J230" s="92">
        <f>(('PLANTILLA V6'!Tot_alumnos*F230)+('PLANTILLA V6'!X_parejas*G230)+('PLANTILLA V6'!x_equipo_4* H230)+('PLANTILLA V6'!Grupal*I230))*E230</f>
        <v>0</v>
      </c>
      <c r="K230" s="95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5.75" customHeight="1" x14ac:dyDescent="0.45">
      <c r="A231" s="70" t="str">
        <f>'PLANTILLA V6'!A231</f>
        <v>Co</v>
      </c>
      <c r="B231" s="74" t="str">
        <f>'PLANTILLA V6'!B231</f>
        <v>Sobre de correspondencia</v>
      </c>
      <c r="C231" s="37">
        <f>'PLANTILLA V6'!C231</f>
        <v>1</v>
      </c>
      <c r="D231" s="74" t="str">
        <f>'PLANTILLA V6'!D231</f>
        <v>pza</v>
      </c>
      <c r="E231" s="37">
        <v>0</v>
      </c>
      <c r="F231" s="74" t="b">
        <v>0</v>
      </c>
      <c r="G231" s="74" t="b">
        <v>0</v>
      </c>
      <c r="H231" s="74" t="b">
        <v>0</v>
      </c>
      <c r="I231" s="74" t="b">
        <v>0</v>
      </c>
      <c r="J231" s="92">
        <f>(('PLANTILLA V6'!Tot_alumnos*F231)+('PLANTILLA V6'!X_parejas*G231)+('PLANTILLA V6'!x_equipo_4* H231)+('PLANTILLA V6'!Grupal*I231))*E231</f>
        <v>0</v>
      </c>
      <c r="K231" s="95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5.75" customHeight="1" x14ac:dyDescent="0.45">
      <c r="A232" s="70" t="str">
        <f>'PLANTILLA V6'!A232</f>
        <v>Co</v>
      </c>
      <c r="B232" s="74" t="str">
        <f>'PLANTILLA V6'!B232</f>
        <v>Paleta de Acuarelas con pincel</v>
      </c>
      <c r="C232" s="37">
        <f>'PLANTILLA V6'!C232</f>
        <v>1</v>
      </c>
      <c r="D232" s="74" t="str">
        <f>'PLANTILLA V6'!D232</f>
        <v>pza</v>
      </c>
      <c r="E232" s="37">
        <v>0</v>
      </c>
      <c r="F232" s="74" t="b">
        <v>0</v>
      </c>
      <c r="G232" s="74" t="b">
        <v>0</v>
      </c>
      <c r="H232" s="74" t="b">
        <v>0</v>
      </c>
      <c r="I232" s="74" t="b">
        <v>0</v>
      </c>
      <c r="J232" s="92">
        <f>(('PLANTILLA V6'!Tot_alumnos*F232)+('PLANTILLA V6'!X_parejas*G232)+('PLANTILLA V6'!x_equipo_4* H232)+('PLANTILLA V6'!Grupal*I232))*E232</f>
        <v>0</v>
      </c>
      <c r="K232" s="95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5.75" customHeight="1" x14ac:dyDescent="0.45">
      <c r="A233" s="70" t="str">
        <f>'PLANTILLA V6'!A233</f>
        <v>Co</v>
      </c>
      <c r="B233" s="74" t="str">
        <f>'PLANTILLA V6'!B233</f>
        <v>Paquete de bicarbonato de sodio 100 g</v>
      </c>
      <c r="C233" s="37">
        <f>'PLANTILLA V6'!C233</f>
        <v>1</v>
      </c>
      <c r="D233" s="74" t="str">
        <f>'PLANTILLA V6'!D233</f>
        <v>pza</v>
      </c>
      <c r="E233" s="37">
        <v>0</v>
      </c>
      <c r="F233" s="74" t="b">
        <v>0</v>
      </c>
      <c r="G233" s="74" t="b">
        <v>0</v>
      </c>
      <c r="H233" s="74" t="b">
        <v>0</v>
      </c>
      <c r="I233" s="74" t="b">
        <v>0</v>
      </c>
      <c r="J233" s="92">
        <f>(('PLANTILLA V6'!Tot_alumnos*F233)+('PLANTILLA V6'!X_parejas*G233)+('PLANTILLA V6'!x_equipo_4* H233)+('PLANTILLA V6'!Grupal*I233))*E233</f>
        <v>0</v>
      </c>
      <c r="K233" s="9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 x14ac:dyDescent="0.45">
      <c r="A234" s="70" t="str">
        <f>'PLANTILLA V6'!A234</f>
        <v>Co</v>
      </c>
      <c r="B234" s="74" t="str">
        <f>'PLANTILLA V6'!B234</f>
        <v>Botella chica de Vinagre blanco 100 ml (aprox)</v>
      </c>
      <c r="C234" s="37">
        <f>'PLANTILLA V6'!C234</f>
        <v>1</v>
      </c>
      <c r="D234" s="74" t="str">
        <f>'PLANTILLA V6'!D234</f>
        <v>pza</v>
      </c>
      <c r="E234" s="37">
        <v>0</v>
      </c>
      <c r="F234" s="74" t="b">
        <v>0</v>
      </c>
      <c r="G234" s="74" t="b">
        <v>0</v>
      </c>
      <c r="H234" s="74" t="b">
        <v>0</v>
      </c>
      <c r="I234" s="74" t="b">
        <v>0</v>
      </c>
      <c r="J234" s="92">
        <f>(('PLANTILLA V6'!Tot_alumnos*F234)+('PLANTILLA V6'!X_parejas*G234)+('PLANTILLA V6'!x_equipo_4* H234)+('PLANTILLA V6'!Grupal*I234))*E234</f>
        <v>0</v>
      </c>
      <c r="K234" s="9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customHeight="1" x14ac:dyDescent="0.45">
      <c r="A235" s="70">
        <f>'PLANTILLA V6'!A235</f>
        <v>0</v>
      </c>
      <c r="B235" s="74">
        <f>'PLANTILLA V6'!B235</f>
        <v>0</v>
      </c>
      <c r="C235" s="37">
        <f>'PLANTILLA V6'!C235</f>
        <v>1</v>
      </c>
      <c r="D235" s="74" t="str">
        <f>'PLANTILLA V6'!D235</f>
        <v>pza</v>
      </c>
      <c r="E235" s="37">
        <v>0</v>
      </c>
      <c r="F235" s="74" t="b">
        <v>0</v>
      </c>
      <c r="G235" s="74" t="b">
        <v>0</v>
      </c>
      <c r="H235" s="74" t="b">
        <v>0</v>
      </c>
      <c r="I235" s="74" t="b">
        <v>0</v>
      </c>
      <c r="J235" s="92">
        <f>(('PLANTILLA V6'!Tot_alumnos*F235)+('PLANTILLA V6'!X_parejas*G235)+('PLANTILLA V6'!x_equipo_4* H235)+('PLANTILLA V6'!Grupal*I235))*E235</f>
        <v>0</v>
      </c>
      <c r="K235" s="95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5.75" customHeight="1" x14ac:dyDescent="0.45">
      <c r="A236" s="70">
        <f>'PLANTILLA V6'!A236</f>
        <v>0</v>
      </c>
      <c r="B236" s="74">
        <f>'PLANTILLA V6'!B236</f>
        <v>0</v>
      </c>
      <c r="C236" s="37">
        <f>'PLANTILLA V6'!C236</f>
        <v>1</v>
      </c>
      <c r="D236" s="74" t="str">
        <f>'PLANTILLA V6'!D236</f>
        <v>pza</v>
      </c>
      <c r="E236" s="37">
        <v>0</v>
      </c>
      <c r="F236" s="74" t="b">
        <v>0</v>
      </c>
      <c r="G236" s="74" t="b">
        <v>0</v>
      </c>
      <c r="H236" s="74" t="b">
        <v>0</v>
      </c>
      <c r="I236" s="74" t="b">
        <v>0</v>
      </c>
      <c r="J236" s="92">
        <f>(('PLANTILLA V6'!Tot_alumnos*F236)+('PLANTILLA V6'!X_parejas*G236)+('PLANTILLA V6'!x_equipo_4* H236)+('PLANTILLA V6'!Grupal*I236))*E236</f>
        <v>0</v>
      </c>
      <c r="K236" s="95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5.75" customHeight="1" x14ac:dyDescent="0.45">
      <c r="A237" s="70">
        <f>'PLANTILLA V6'!A237</f>
        <v>0</v>
      </c>
      <c r="B237" s="74">
        <f>'PLANTILLA V6'!B237</f>
        <v>0</v>
      </c>
      <c r="C237" s="37">
        <f>'PLANTILLA V6'!C237</f>
        <v>1</v>
      </c>
      <c r="D237" s="74" t="str">
        <f>'PLANTILLA V6'!D237</f>
        <v>pza</v>
      </c>
      <c r="E237" s="37">
        <v>0</v>
      </c>
      <c r="F237" s="74" t="b">
        <v>0</v>
      </c>
      <c r="G237" s="74" t="b">
        <v>0</v>
      </c>
      <c r="H237" s="74" t="b">
        <v>0</v>
      </c>
      <c r="I237" s="74" t="b">
        <v>0</v>
      </c>
      <c r="J237" s="92">
        <f>(('PLANTILLA V6'!Tot_alumnos*F237)+('PLANTILLA V6'!X_parejas*G237)+('PLANTILLA V6'!x_equipo_4* H237)+('PLANTILLA V6'!Grupal*I237))*E237</f>
        <v>0</v>
      </c>
      <c r="K237" s="95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5.75" customHeight="1" x14ac:dyDescent="0.45">
      <c r="A238" s="70">
        <f>'PLANTILLA V6'!A238</f>
        <v>0</v>
      </c>
      <c r="B238" s="74">
        <f>'PLANTILLA V6'!B238</f>
        <v>0</v>
      </c>
      <c r="C238" s="37">
        <f>'PLANTILLA V6'!C238</f>
        <v>1</v>
      </c>
      <c r="D238" s="74" t="str">
        <f>'PLANTILLA V6'!D238</f>
        <v>pza</v>
      </c>
      <c r="E238" s="37">
        <v>0</v>
      </c>
      <c r="F238" s="74" t="b">
        <v>0</v>
      </c>
      <c r="G238" s="74" t="b">
        <v>0</v>
      </c>
      <c r="H238" s="74" t="b">
        <v>0</v>
      </c>
      <c r="I238" s="74" t="b">
        <v>0</v>
      </c>
      <c r="J238" s="92">
        <f>(('PLANTILLA V6'!Tot_alumnos*F238)+('PLANTILLA V6'!X_parejas*G238)+('PLANTILLA V6'!x_equipo_4* H238)+('PLANTILLA V6'!Grupal*I238))*E238</f>
        <v>0</v>
      </c>
      <c r="K238" s="95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5.75" customHeight="1" x14ac:dyDescent="0.45">
      <c r="A239" s="70">
        <f>'PLANTILLA V6'!A239</f>
        <v>0</v>
      </c>
      <c r="B239" s="74">
        <f>'PLANTILLA V6'!B239</f>
        <v>0</v>
      </c>
      <c r="C239" s="37">
        <f>'PLANTILLA V6'!C239</f>
        <v>1</v>
      </c>
      <c r="D239" s="74" t="str">
        <f>'PLANTILLA V6'!D239</f>
        <v>pza</v>
      </c>
      <c r="E239" s="37">
        <v>0</v>
      </c>
      <c r="F239" s="74" t="b">
        <v>0</v>
      </c>
      <c r="G239" s="74" t="b">
        <v>0</v>
      </c>
      <c r="H239" s="74" t="b">
        <v>0</v>
      </c>
      <c r="I239" s="74" t="b">
        <v>0</v>
      </c>
      <c r="J239" s="92">
        <f>(('PLANTILLA V6'!Tot_alumnos*F239)+('PLANTILLA V6'!X_parejas*G239)+('PLANTILLA V6'!x_equipo_4* H239)+('PLANTILLA V6'!Grupal*I239))*E239</f>
        <v>0</v>
      </c>
      <c r="K239" s="95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5.75" customHeight="1" x14ac:dyDescent="0.45">
      <c r="A240" s="70">
        <f>'PLANTILLA V6'!A240</f>
        <v>0</v>
      </c>
      <c r="B240" s="74">
        <f>'PLANTILLA V6'!B240</f>
        <v>0</v>
      </c>
      <c r="C240" s="37">
        <f>'PLANTILLA V6'!C240</f>
        <v>1</v>
      </c>
      <c r="D240" s="74" t="str">
        <f>'PLANTILLA V6'!D240</f>
        <v>pza</v>
      </c>
      <c r="E240" s="37">
        <v>0</v>
      </c>
      <c r="F240" s="74" t="b">
        <v>0</v>
      </c>
      <c r="G240" s="74" t="b">
        <v>0</v>
      </c>
      <c r="H240" s="74" t="b">
        <v>0</v>
      </c>
      <c r="I240" s="74" t="b">
        <v>0</v>
      </c>
      <c r="J240" s="92">
        <f>(('PLANTILLA V6'!Tot_alumnos*F240)+('PLANTILLA V6'!X_parejas*G240)+('PLANTILLA V6'!x_equipo_4* H240)+('PLANTILLA V6'!Grupal*I240))*E240</f>
        <v>0</v>
      </c>
      <c r="K240" s="95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5.75" customHeight="1" x14ac:dyDescent="0.45">
      <c r="A241" s="70">
        <f>'PLANTILLA V6'!A241</f>
        <v>0</v>
      </c>
      <c r="B241" s="74">
        <f>'PLANTILLA V6'!B241</f>
        <v>0</v>
      </c>
      <c r="C241" s="37">
        <f>'PLANTILLA V6'!C241</f>
        <v>1</v>
      </c>
      <c r="D241" s="74" t="str">
        <f>'PLANTILLA V6'!D241</f>
        <v>pza</v>
      </c>
      <c r="E241" s="37">
        <v>0</v>
      </c>
      <c r="F241" s="74" t="b">
        <v>0</v>
      </c>
      <c r="G241" s="74" t="b">
        <v>0</v>
      </c>
      <c r="H241" s="74" t="b">
        <v>0</v>
      </c>
      <c r="I241" s="74" t="b">
        <v>0</v>
      </c>
      <c r="J241" s="92">
        <f>(('PLANTILLA V6'!Tot_alumnos*F241)+('PLANTILLA V6'!X_parejas*G241)+('PLANTILLA V6'!x_equipo_4* H241)+('PLANTILLA V6'!Grupal*I241))*E241</f>
        <v>0</v>
      </c>
      <c r="K241" s="95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5.75" customHeight="1" x14ac:dyDescent="0.45">
      <c r="A242" s="70">
        <f>'PLANTILLA V6'!A242</f>
        <v>0</v>
      </c>
      <c r="B242" s="74">
        <f>'PLANTILLA V6'!B242</f>
        <v>0</v>
      </c>
      <c r="C242" s="37">
        <f>'PLANTILLA V6'!C242</f>
        <v>1</v>
      </c>
      <c r="D242" s="74" t="str">
        <f>'PLANTILLA V6'!D242</f>
        <v>pza</v>
      </c>
      <c r="E242" s="37">
        <v>0</v>
      </c>
      <c r="F242" s="74" t="b">
        <v>0</v>
      </c>
      <c r="G242" s="74" t="b">
        <v>0</v>
      </c>
      <c r="H242" s="74" t="b">
        <v>0</v>
      </c>
      <c r="I242" s="74" t="b">
        <v>0</v>
      </c>
      <c r="J242" s="92">
        <f>(('PLANTILLA V6'!Tot_alumnos*F242)+('PLANTILLA V6'!X_parejas*G242)+('PLANTILLA V6'!x_equipo_4* H242)+('PLANTILLA V6'!Grupal*I242))*E242</f>
        <v>0</v>
      </c>
      <c r="K242" s="95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5.75" customHeight="1" x14ac:dyDescent="0.45">
      <c r="A243" s="70">
        <f>'PLANTILLA V6'!A243</f>
        <v>0</v>
      </c>
      <c r="B243" s="74">
        <f>'PLANTILLA V6'!B243</f>
        <v>0</v>
      </c>
      <c r="C243" s="37">
        <f>'PLANTILLA V6'!C243</f>
        <v>1</v>
      </c>
      <c r="D243" s="74" t="str">
        <f>'PLANTILLA V6'!D243</f>
        <v>pza</v>
      </c>
      <c r="E243" s="37">
        <v>0</v>
      </c>
      <c r="F243" s="74" t="b">
        <v>0</v>
      </c>
      <c r="G243" s="74" t="b">
        <v>0</v>
      </c>
      <c r="H243" s="74" t="b">
        <v>0</v>
      </c>
      <c r="I243" s="74" t="b">
        <v>0</v>
      </c>
      <c r="J243" s="92">
        <f>(('PLANTILLA V6'!Tot_alumnos*F243)+('PLANTILLA V6'!X_parejas*G243)+('PLANTILLA V6'!x_equipo_4* H243)+('PLANTILLA V6'!Grupal*I243))*E243</f>
        <v>0</v>
      </c>
      <c r="K243" s="95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5.75" customHeight="1" x14ac:dyDescent="0.45">
      <c r="A244" s="70">
        <f>'PLANTILLA V6'!A244</f>
        <v>0</v>
      </c>
      <c r="B244" s="74">
        <f>'PLANTILLA V6'!B244</f>
        <v>0</v>
      </c>
      <c r="C244" s="37">
        <f>'PLANTILLA V6'!C244</f>
        <v>1</v>
      </c>
      <c r="D244" s="74" t="str">
        <f>'PLANTILLA V6'!D244</f>
        <v>pza</v>
      </c>
      <c r="E244" s="37">
        <v>0</v>
      </c>
      <c r="F244" s="74" t="b">
        <v>0</v>
      </c>
      <c r="G244" s="74" t="b">
        <v>0</v>
      </c>
      <c r="H244" s="74" t="b">
        <v>0</v>
      </c>
      <c r="I244" s="74" t="b">
        <v>0</v>
      </c>
      <c r="J244" s="92">
        <f>(('PLANTILLA V6'!Tot_alumnos*F244)+('PLANTILLA V6'!X_parejas*G244)+('PLANTILLA V6'!x_equipo_4* H244)+('PLANTILLA V6'!Grupal*I244))*E244</f>
        <v>0</v>
      </c>
      <c r="K244" s="95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5.75" customHeight="1" x14ac:dyDescent="0.45">
      <c r="A245" s="70">
        <f>'PLANTILLA V6'!A245</f>
        <v>0</v>
      </c>
      <c r="B245" s="74">
        <f>'PLANTILLA V6'!B245</f>
        <v>0</v>
      </c>
      <c r="C245" s="37">
        <f>'PLANTILLA V6'!C245</f>
        <v>1</v>
      </c>
      <c r="D245" s="74" t="str">
        <f>'PLANTILLA V6'!D245</f>
        <v>pza</v>
      </c>
      <c r="E245" s="37">
        <v>0</v>
      </c>
      <c r="F245" s="74" t="b">
        <v>0</v>
      </c>
      <c r="G245" s="74" t="b">
        <v>0</v>
      </c>
      <c r="H245" s="74" t="b">
        <v>0</v>
      </c>
      <c r="I245" s="74" t="b">
        <v>0</v>
      </c>
      <c r="J245" s="92">
        <f>(('PLANTILLA V6'!Tot_alumnos*F245)+('PLANTILLA V6'!X_parejas*G245)+('PLANTILLA V6'!x_equipo_4* H245)+('PLANTILLA V6'!Grupal*I245))*E245</f>
        <v>0</v>
      </c>
      <c r="K245" s="95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5.75" customHeight="1" x14ac:dyDescent="0.45">
      <c r="A246" s="70">
        <f>'PLANTILLA V6'!A246</f>
        <v>0</v>
      </c>
      <c r="B246" s="74">
        <f>'PLANTILLA V6'!B246</f>
        <v>0</v>
      </c>
      <c r="C246" s="37">
        <f>'PLANTILLA V6'!C246</f>
        <v>1</v>
      </c>
      <c r="D246" s="74" t="str">
        <f>'PLANTILLA V6'!D246</f>
        <v>pza</v>
      </c>
      <c r="E246" s="37">
        <v>0</v>
      </c>
      <c r="F246" s="74" t="b">
        <v>0</v>
      </c>
      <c r="G246" s="74" t="b">
        <v>0</v>
      </c>
      <c r="H246" s="74" t="b">
        <v>0</v>
      </c>
      <c r="I246" s="74" t="b">
        <v>0</v>
      </c>
      <c r="J246" s="92">
        <f>(('PLANTILLA V6'!Tot_alumnos*F246)+('PLANTILLA V6'!X_parejas*G246)+('PLANTILLA V6'!x_equipo_4* H246)+('PLANTILLA V6'!Grupal*I246))*E246</f>
        <v>0</v>
      </c>
      <c r="K246" s="95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5.75" customHeight="1" x14ac:dyDescent="0.45">
      <c r="A247" s="70">
        <f>'PLANTILLA V6'!A247</f>
        <v>0</v>
      </c>
      <c r="B247" s="74">
        <f>'PLANTILLA V6'!B247</f>
        <v>0</v>
      </c>
      <c r="C247" s="37">
        <f>'PLANTILLA V6'!C247</f>
        <v>1</v>
      </c>
      <c r="D247" s="74" t="str">
        <f>'PLANTILLA V6'!D247</f>
        <v>pza</v>
      </c>
      <c r="E247" s="37">
        <v>0</v>
      </c>
      <c r="F247" s="74" t="b">
        <v>0</v>
      </c>
      <c r="G247" s="74" t="b">
        <v>0</v>
      </c>
      <c r="H247" s="74" t="b">
        <v>0</v>
      </c>
      <c r="I247" s="74" t="b">
        <v>0</v>
      </c>
      <c r="J247" s="92">
        <f>(('PLANTILLA V6'!Tot_alumnos*F247)+('PLANTILLA V6'!X_parejas*G247)+('PLANTILLA V6'!x_equipo_4* H247)+('PLANTILLA V6'!Grupal*I247))*E247</f>
        <v>0</v>
      </c>
      <c r="K247" s="95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5.75" customHeight="1" x14ac:dyDescent="0.45">
      <c r="A248" s="70">
        <f>'PLANTILLA V6'!A248</f>
        <v>0</v>
      </c>
      <c r="B248" s="74">
        <f>'PLANTILLA V6'!B248</f>
        <v>0</v>
      </c>
      <c r="C248" s="37">
        <f>'PLANTILLA V6'!C248</f>
        <v>1</v>
      </c>
      <c r="D248" s="74" t="str">
        <f>'PLANTILLA V6'!D248</f>
        <v>pza</v>
      </c>
      <c r="E248" s="37">
        <v>0</v>
      </c>
      <c r="F248" s="74" t="b">
        <v>0</v>
      </c>
      <c r="G248" s="74" t="b">
        <v>0</v>
      </c>
      <c r="H248" s="74" t="b">
        <v>0</v>
      </c>
      <c r="I248" s="74" t="b">
        <v>0</v>
      </c>
      <c r="J248" s="92">
        <f>(('PLANTILLA V6'!Tot_alumnos*F248)+('PLANTILLA V6'!X_parejas*G248)+('PLANTILLA V6'!x_equipo_4* H248)+('PLANTILLA V6'!Grupal*I248))*E248</f>
        <v>0</v>
      </c>
      <c r="K248" s="95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5.75" customHeight="1" x14ac:dyDescent="0.45">
      <c r="A249" s="70">
        <f>'PLANTILLA V6'!A249</f>
        <v>0</v>
      </c>
      <c r="B249" s="74">
        <f>'PLANTILLA V6'!B249</f>
        <v>0</v>
      </c>
      <c r="C249" s="37">
        <f>'PLANTILLA V6'!C249</f>
        <v>1</v>
      </c>
      <c r="D249" s="74" t="str">
        <f>'PLANTILLA V6'!D249</f>
        <v>pza</v>
      </c>
      <c r="E249" s="37">
        <v>0</v>
      </c>
      <c r="F249" s="74" t="b">
        <v>0</v>
      </c>
      <c r="G249" s="74" t="b">
        <v>0</v>
      </c>
      <c r="H249" s="74" t="b">
        <v>0</v>
      </c>
      <c r="I249" s="74" t="b">
        <v>0</v>
      </c>
      <c r="J249" s="92">
        <f>(('PLANTILLA V6'!Tot_alumnos*F249)+('PLANTILLA V6'!X_parejas*G249)+('PLANTILLA V6'!x_equipo_4* H249)+('PLANTILLA V6'!Grupal*I249))*E249</f>
        <v>0</v>
      </c>
      <c r="K249" s="95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5.75" customHeight="1" x14ac:dyDescent="0.45">
      <c r="A250" s="70">
        <f>'PLANTILLA V6'!A250</f>
        <v>0</v>
      </c>
      <c r="B250" s="74">
        <f>'PLANTILLA V6'!B250</f>
        <v>0</v>
      </c>
      <c r="C250" s="37">
        <f>'PLANTILLA V6'!C250</f>
        <v>1</v>
      </c>
      <c r="D250" s="74" t="str">
        <f>'PLANTILLA V6'!D250</f>
        <v>pza</v>
      </c>
      <c r="E250" s="37">
        <v>0</v>
      </c>
      <c r="F250" s="74" t="b">
        <v>0</v>
      </c>
      <c r="G250" s="74" t="b">
        <v>0</v>
      </c>
      <c r="H250" s="74" t="b">
        <v>0</v>
      </c>
      <c r="I250" s="74" t="b">
        <v>0</v>
      </c>
      <c r="J250" s="92">
        <f>(('PLANTILLA V6'!Tot_alumnos*F250)+('PLANTILLA V6'!X_parejas*G250)+('PLANTILLA V6'!x_equipo_4* H250)+('PLANTILLA V6'!Grupal*I250))*E250</f>
        <v>0</v>
      </c>
      <c r="K250" s="95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5.75" customHeight="1" x14ac:dyDescent="0.45">
      <c r="A251" s="70">
        <f>'PLANTILLA V6'!A251</f>
        <v>0</v>
      </c>
      <c r="B251" s="74">
        <f>'PLANTILLA V6'!B251</f>
        <v>0</v>
      </c>
      <c r="C251" s="37">
        <f>'PLANTILLA V6'!C251</f>
        <v>1</v>
      </c>
      <c r="D251" s="74" t="str">
        <f>'PLANTILLA V6'!D251</f>
        <v>pza</v>
      </c>
      <c r="E251" s="37">
        <v>0</v>
      </c>
      <c r="F251" s="74" t="b">
        <v>0</v>
      </c>
      <c r="G251" s="74" t="b">
        <v>0</v>
      </c>
      <c r="H251" s="74" t="b">
        <v>0</v>
      </c>
      <c r="I251" s="74" t="b">
        <v>0</v>
      </c>
      <c r="J251" s="92">
        <f>(('PLANTILLA V6'!Tot_alumnos*F251)+('PLANTILLA V6'!X_parejas*G251)+('PLANTILLA V6'!x_equipo_4* H251)+('PLANTILLA V6'!Grupal*I251))*E251</f>
        <v>0</v>
      </c>
      <c r="K251" s="95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5.75" customHeight="1" x14ac:dyDescent="0.45">
      <c r="A252" s="70">
        <f>'PLANTILLA V6'!A252</f>
        <v>0</v>
      </c>
      <c r="B252" s="74">
        <f>'PLANTILLA V6'!B252</f>
        <v>0</v>
      </c>
      <c r="C252" s="37">
        <f>'PLANTILLA V6'!C252</f>
        <v>1</v>
      </c>
      <c r="D252" s="74" t="str">
        <f>'PLANTILLA V6'!D252</f>
        <v>pza</v>
      </c>
      <c r="E252" s="37">
        <v>0</v>
      </c>
      <c r="F252" s="74" t="b">
        <v>0</v>
      </c>
      <c r="G252" s="74" t="b">
        <v>0</v>
      </c>
      <c r="H252" s="74" t="b">
        <v>0</v>
      </c>
      <c r="I252" s="74" t="b">
        <v>0</v>
      </c>
      <c r="J252" s="92">
        <f>(('PLANTILLA V6'!Tot_alumnos*F252)+('PLANTILLA V6'!X_parejas*G252)+('PLANTILLA V6'!x_equipo_4* H252)+('PLANTILLA V6'!Grupal*I252))*E252</f>
        <v>0</v>
      </c>
      <c r="K252" s="95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5.75" customHeight="1" x14ac:dyDescent="0.45">
      <c r="A253" s="70">
        <f>'PLANTILLA V6'!A253</f>
        <v>0</v>
      </c>
      <c r="B253" s="74">
        <f>'PLANTILLA V6'!B253</f>
        <v>0</v>
      </c>
      <c r="C253" s="37">
        <f>'PLANTILLA V6'!C253</f>
        <v>1</v>
      </c>
      <c r="D253" s="74" t="str">
        <f>'PLANTILLA V6'!D253</f>
        <v>pza</v>
      </c>
      <c r="E253" s="37">
        <v>0</v>
      </c>
      <c r="F253" s="74" t="b">
        <v>0</v>
      </c>
      <c r="G253" s="74" t="b">
        <v>0</v>
      </c>
      <c r="H253" s="74" t="b">
        <v>0</v>
      </c>
      <c r="I253" s="74" t="b">
        <v>0</v>
      </c>
      <c r="J253" s="92">
        <f>(('PLANTILLA V6'!Tot_alumnos*F253)+('PLANTILLA V6'!X_parejas*G253)+('PLANTILLA V6'!x_equipo_4* H253)+('PLANTILLA V6'!Grupal*I253))*E253</f>
        <v>0</v>
      </c>
      <c r="K253" s="95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5.75" customHeight="1" x14ac:dyDescent="0.45">
      <c r="A254" s="70">
        <f>'PLANTILLA V6'!A254</f>
        <v>0</v>
      </c>
      <c r="B254" s="74">
        <f>'PLANTILLA V6'!B254</f>
        <v>0</v>
      </c>
      <c r="C254" s="37">
        <f>'PLANTILLA V6'!C254</f>
        <v>1</v>
      </c>
      <c r="D254" s="74" t="str">
        <f>'PLANTILLA V6'!D254</f>
        <v>pza</v>
      </c>
      <c r="E254" s="37">
        <v>0</v>
      </c>
      <c r="F254" s="74" t="b">
        <v>0</v>
      </c>
      <c r="G254" s="74" t="b">
        <v>0</v>
      </c>
      <c r="H254" s="74" t="b">
        <v>0</v>
      </c>
      <c r="I254" s="74" t="b">
        <v>0</v>
      </c>
      <c r="J254" s="92">
        <f>(('PLANTILLA V6'!Tot_alumnos*F254)+('PLANTILLA V6'!X_parejas*G254)+('PLANTILLA V6'!x_equipo_4* H254)+('PLANTILLA V6'!Grupal*I254))*E254</f>
        <v>0</v>
      </c>
      <c r="K254" s="95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5.75" customHeight="1" x14ac:dyDescent="0.45">
      <c r="A255" s="70">
        <f>'PLANTILLA V6'!A255</f>
        <v>0</v>
      </c>
      <c r="B255" s="74">
        <f>'PLANTILLA V6'!B255</f>
        <v>0</v>
      </c>
      <c r="C255" s="37">
        <f>'PLANTILLA V6'!C255</f>
        <v>1</v>
      </c>
      <c r="D255" s="74" t="str">
        <f>'PLANTILLA V6'!D255</f>
        <v>pza</v>
      </c>
      <c r="E255" s="37">
        <v>0</v>
      </c>
      <c r="F255" s="74" t="b">
        <v>0</v>
      </c>
      <c r="G255" s="74" t="b">
        <v>0</v>
      </c>
      <c r="H255" s="74" t="b">
        <v>0</v>
      </c>
      <c r="I255" s="74" t="b">
        <v>0</v>
      </c>
      <c r="J255" s="92">
        <f>(('PLANTILLA V6'!Tot_alumnos*F255)+('PLANTILLA V6'!X_parejas*G255)+('PLANTILLA V6'!x_equipo_4* H255)+('PLANTILLA V6'!Grupal*I255))*E255</f>
        <v>0</v>
      </c>
      <c r="K255" s="95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5.75" customHeight="1" x14ac:dyDescent="0.45">
      <c r="A256" s="70">
        <f>'PLANTILLA V6'!A256</f>
        <v>0</v>
      </c>
      <c r="B256" s="74">
        <f>'PLANTILLA V6'!B256</f>
        <v>0</v>
      </c>
      <c r="C256" s="37">
        <f>'PLANTILLA V6'!C256</f>
        <v>1</v>
      </c>
      <c r="D256" s="74" t="str">
        <f>'PLANTILLA V6'!D256</f>
        <v>pza</v>
      </c>
      <c r="E256" s="37">
        <v>0</v>
      </c>
      <c r="F256" s="74" t="b">
        <v>0</v>
      </c>
      <c r="G256" s="74" t="b">
        <v>0</v>
      </c>
      <c r="H256" s="74" t="b">
        <v>0</v>
      </c>
      <c r="I256" s="74" t="b">
        <v>0</v>
      </c>
      <c r="J256" s="92">
        <f>(('PLANTILLA V6'!Tot_alumnos*F256)+('PLANTILLA V6'!X_parejas*G256)+('PLANTILLA V6'!x_equipo_4* H256)+('PLANTILLA V6'!Grupal*I256))*E256</f>
        <v>0</v>
      </c>
      <c r="K256" s="95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5.75" customHeight="1" x14ac:dyDescent="0.45">
      <c r="A257" s="70">
        <f>'PLANTILLA V6'!A257</f>
        <v>0</v>
      </c>
      <c r="B257" s="74">
        <f>'PLANTILLA V6'!B257</f>
        <v>0</v>
      </c>
      <c r="C257" s="37">
        <f>'PLANTILLA V6'!C257</f>
        <v>1</v>
      </c>
      <c r="D257" s="74" t="str">
        <f>'PLANTILLA V6'!D257</f>
        <v>pza</v>
      </c>
      <c r="E257" s="37">
        <v>0</v>
      </c>
      <c r="F257" s="74" t="b">
        <v>0</v>
      </c>
      <c r="G257" s="74" t="b">
        <v>0</v>
      </c>
      <c r="H257" s="74" t="b">
        <v>0</v>
      </c>
      <c r="I257" s="74" t="b">
        <v>0</v>
      </c>
      <c r="J257" s="92">
        <f>(('PLANTILLA V6'!Tot_alumnos*F257)+('PLANTILLA V6'!X_parejas*G257)+('PLANTILLA V6'!x_equipo_4* H257)+('PLANTILLA V6'!Grupal*I257))*E257</f>
        <v>0</v>
      </c>
      <c r="K257" s="9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5.75" customHeight="1" x14ac:dyDescent="0.45">
      <c r="A258" s="70">
        <f>'PLANTILLA V6'!A258</f>
        <v>0</v>
      </c>
      <c r="B258" s="74">
        <f>'PLANTILLA V6'!B258</f>
        <v>0</v>
      </c>
      <c r="C258" s="37">
        <f>'PLANTILLA V6'!C258</f>
        <v>1</v>
      </c>
      <c r="D258" s="74" t="str">
        <f>'PLANTILLA V6'!D258</f>
        <v>pza</v>
      </c>
      <c r="E258" s="37">
        <v>0</v>
      </c>
      <c r="F258" s="74" t="b">
        <v>0</v>
      </c>
      <c r="G258" s="74" t="b">
        <v>0</v>
      </c>
      <c r="H258" s="74" t="b">
        <v>0</v>
      </c>
      <c r="I258" s="74" t="b">
        <v>0</v>
      </c>
      <c r="J258" s="92">
        <f>(('PLANTILLA V6'!Tot_alumnos*F258)+('PLANTILLA V6'!X_parejas*G258)+('PLANTILLA V6'!x_equipo_4* H258)+('PLANTILLA V6'!Grupal*I258))*E258</f>
        <v>0</v>
      </c>
      <c r="K258" s="9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5.75" customHeight="1" x14ac:dyDescent="0.45">
      <c r="A259" s="70">
        <f>'PLANTILLA V6'!A259</f>
        <v>0</v>
      </c>
      <c r="B259" s="74">
        <f>'PLANTILLA V6'!B259</f>
        <v>0</v>
      </c>
      <c r="C259" s="37">
        <f>'PLANTILLA V6'!C259</f>
        <v>1</v>
      </c>
      <c r="D259" s="74" t="str">
        <f>'PLANTILLA V6'!D259</f>
        <v>pza</v>
      </c>
      <c r="E259" s="37">
        <v>0</v>
      </c>
      <c r="F259" s="74" t="b">
        <v>0</v>
      </c>
      <c r="G259" s="74" t="b">
        <v>0</v>
      </c>
      <c r="H259" s="74" t="b">
        <v>0</v>
      </c>
      <c r="I259" s="74" t="b">
        <v>0</v>
      </c>
      <c r="J259" s="92">
        <f>(('PLANTILLA V6'!Tot_alumnos*F259)+('PLANTILLA V6'!X_parejas*G259)+('PLANTILLA V6'!x_equipo_4* H259)+('PLANTILLA V6'!Grupal*I259))*E259</f>
        <v>0</v>
      </c>
      <c r="K259" s="9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5.75" customHeight="1" x14ac:dyDescent="0.45">
      <c r="A260" s="70">
        <f>'PLANTILLA V6'!A260</f>
        <v>0</v>
      </c>
      <c r="B260" s="74">
        <f>'PLANTILLA V6'!B260</f>
        <v>0</v>
      </c>
      <c r="C260" s="37">
        <f>'PLANTILLA V6'!C260</f>
        <v>1</v>
      </c>
      <c r="D260" s="74" t="str">
        <f>'PLANTILLA V6'!D260</f>
        <v>pza</v>
      </c>
      <c r="E260" s="37">
        <v>0</v>
      </c>
      <c r="F260" s="74" t="b">
        <v>0</v>
      </c>
      <c r="G260" s="74" t="b">
        <v>0</v>
      </c>
      <c r="H260" s="74" t="b">
        <v>0</v>
      </c>
      <c r="I260" s="74" t="b">
        <v>0</v>
      </c>
      <c r="J260" s="92">
        <f>(('PLANTILLA V6'!Tot_alumnos*F260)+('PLANTILLA V6'!X_parejas*G260)+('PLANTILLA V6'!x_equipo_4* H260)+('PLANTILLA V6'!Grupal*I260))*E260</f>
        <v>0</v>
      </c>
      <c r="K260" s="9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5.75" customHeight="1" x14ac:dyDescent="0.45">
      <c r="A261" s="70">
        <f>'PLANTILLA V6'!A261</f>
        <v>0</v>
      </c>
      <c r="B261" s="74">
        <f>'PLANTILLA V6'!B261</f>
        <v>0</v>
      </c>
      <c r="C261" s="37">
        <f>'PLANTILLA V6'!C261</f>
        <v>1</v>
      </c>
      <c r="D261" s="74" t="str">
        <f>'PLANTILLA V6'!D261</f>
        <v>pza</v>
      </c>
      <c r="E261" s="37">
        <v>0</v>
      </c>
      <c r="F261" s="74" t="b">
        <v>0</v>
      </c>
      <c r="G261" s="74" t="b">
        <v>0</v>
      </c>
      <c r="H261" s="74" t="b">
        <v>0</v>
      </c>
      <c r="I261" s="74" t="b">
        <v>0</v>
      </c>
      <c r="J261" s="92">
        <f>(('PLANTILLA V6'!Tot_alumnos*F261)+('PLANTILLA V6'!X_parejas*G261)+('PLANTILLA V6'!x_equipo_4* H261)+('PLANTILLA V6'!Grupal*I261))*E261</f>
        <v>0</v>
      </c>
      <c r="K261" s="9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5.75" customHeight="1" x14ac:dyDescent="0.45">
      <c r="A262" s="70">
        <f>'PLANTILLA V6'!A262</f>
        <v>0</v>
      </c>
      <c r="B262" s="74">
        <f>'PLANTILLA V6'!B262</f>
        <v>0</v>
      </c>
      <c r="C262" s="37">
        <f>'PLANTILLA V6'!C262</f>
        <v>1</v>
      </c>
      <c r="D262" s="74" t="str">
        <f>'PLANTILLA V6'!D262</f>
        <v>pza</v>
      </c>
      <c r="E262" s="37">
        <v>0</v>
      </c>
      <c r="F262" s="74" t="b">
        <v>0</v>
      </c>
      <c r="G262" s="74" t="b">
        <v>0</v>
      </c>
      <c r="H262" s="74" t="b">
        <v>0</v>
      </c>
      <c r="I262" s="74" t="b">
        <v>0</v>
      </c>
      <c r="J262" s="92">
        <f>(('PLANTILLA V6'!Tot_alumnos*F262)+('PLANTILLA V6'!X_parejas*G262)+('PLANTILLA V6'!x_equipo_4* H262)+('PLANTILLA V6'!Grupal*I262))*E262</f>
        <v>0</v>
      </c>
      <c r="K262" s="9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5.75" customHeight="1" x14ac:dyDescent="0.45">
      <c r="A263" s="70">
        <f>'PLANTILLA V6'!A263</f>
        <v>0</v>
      </c>
      <c r="B263" s="74">
        <f>'PLANTILLA V6'!B263</f>
        <v>0</v>
      </c>
      <c r="C263" s="37">
        <f>'PLANTILLA V6'!C263</f>
        <v>1</v>
      </c>
      <c r="D263" s="74" t="str">
        <f>'PLANTILLA V6'!D263</f>
        <v>pza</v>
      </c>
      <c r="E263" s="37">
        <v>0</v>
      </c>
      <c r="F263" s="74" t="b">
        <v>0</v>
      </c>
      <c r="G263" s="74" t="b">
        <v>0</v>
      </c>
      <c r="H263" s="74" t="b">
        <v>0</v>
      </c>
      <c r="I263" s="74" t="b">
        <v>0</v>
      </c>
      <c r="J263" s="92">
        <f>(('PLANTILLA V6'!Tot_alumnos*F263)+('PLANTILLA V6'!X_parejas*G263)+('PLANTILLA V6'!x_equipo_4* H263)+('PLANTILLA V6'!Grupal*I263))*E263</f>
        <v>0</v>
      </c>
      <c r="K263" s="9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5.75" customHeight="1" x14ac:dyDescent="0.45">
      <c r="A264" s="70">
        <f>'PLANTILLA V6'!A264</f>
        <v>0</v>
      </c>
      <c r="B264" s="74">
        <f>'PLANTILLA V6'!B264</f>
        <v>0</v>
      </c>
      <c r="C264" s="37">
        <f>'PLANTILLA V6'!C264</f>
        <v>1</v>
      </c>
      <c r="D264" s="74" t="str">
        <f>'PLANTILLA V6'!D264</f>
        <v>pza</v>
      </c>
      <c r="E264" s="37">
        <v>0</v>
      </c>
      <c r="F264" s="74" t="b">
        <v>0</v>
      </c>
      <c r="G264" s="74" t="b">
        <v>0</v>
      </c>
      <c r="H264" s="74" t="b">
        <v>0</v>
      </c>
      <c r="I264" s="74" t="b">
        <v>0</v>
      </c>
      <c r="J264" s="92">
        <f>(('PLANTILLA V6'!Tot_alumnos*F264)+('PLANTILLA V6'!X_parejas*G264)+('PLANTILLA V6'!x_equipo_4* H264)+('PLANTILLA V6'!Grupal*I264))*E264</f>
        <v>0</v>
      </c>
      <c r="K264" s="9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5.75" customHeight="1" x14ac:dyDescent="0.45">
      <c r="A265" s="70">
        <f>'PLANTILLA V6'!A265</f>
        <v>0</v>
      </c>
      <c r="B265" s="74">
        <f>'PLANTILLA V6'!B265</f>
        <v>0</v>
      </c>
      <c r="C265" s="37">
        <f>'PLANTILLA V6'!C265</f>
        <v>1</v>
      </c>
      <c r="D265" s="74" t="str">
        <f>'PLANTILLA V6'!D265</f>
        <v>pza</v>
      </c>
      <c r="E265" s="37">
        <v>0</v>
      </c>
      <c r="F265" s="74" t="b">
        <v>0</v>
      </c>
      <c r="G265" s="74" t="b">
        <v>0</v>
      </c>
      <c r="H265" s="74" t="b">
        <v>0</v>
      </c>
      <c r="I265" s="74" t="b">
        <v>0</v>
      </c>
      <c r="J265" s="92">
        <f>(('PLANTILLA V6'!Tot_alumnos*F265)+('PLANTILLA V6'!X_parejas*G265)+('PLANTILLA V6'!x_equipo_4* H265)+('PLANTILLA V6'!Grupal*I265))*E265</f>
        <v>0</v>
      </c>
      <c r="K265" s="95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5.75" customHeight="1" x14ac:dyDescent="0.45">
      <c r="A266" s="70">
        <f>'PLANTILLA V6'!A266</f>
        <v>0</v>
      </c>
      <c r="B266" s="74">
        <f>'PLANTILLA V6'!B266</f>
        <v>0</v>
      </c>
      <c r="C266" s="37">
        <f>'PLANTILLA V6'!C266</f>
        <v>1</v>
      </c>
      <c r="D266" s="74" t="str">
        <f>'PLANTILLA V6'!D266</f>
        <v>pza</v>
      </c>
      <c r="E266" s="37">
        <v>0</v>
      </c>
      <c r="F266" s="74" t="b">
        <v>0</v>
      </c>
      <c r="G266" s="74" t="b">
        <v>0</v>
      </c>
      <c r="H266" s="74" t="b">
        <v>0</v>
      </c>
      <c r="I266" s="74" t="b">
        <v>0</v>
      </c>
      <c r="J266" s="92">
        <f>(('PLANTILLA V6'!Tot_alumnos*F266)+('PLANTILLA V6'!X_parejas*G266)+('PLANTILLA V6'!x_equipo_4* H266)+('PLANTILLA V6'!Grupal*I266))*E266</f>
        <v>0</v>
      </c>
      <c r="K266" s="95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5.75" customHeight="1" x14ac:dyDescent="0.45">
      <c r="A267" s="70">
        <f>'PLANTILLA V6'!A267</f>
        <v>0</v>
      </c>
      <c r="B267" s="74">
        <f>'PLANTILLA V6'!B267</f>
        <v>0</v>
      </c>
      <c r="C267" s="37">
        <f>'PLANTILLA V6'!C267</f>
        <v>1</v>
      </c>
      <c r="D267" s="74" t="str">
        <f>'PLANTILLA V6'!D267</f>
        <v>pza</v>
      </c>
      <c r="E267" s="37">
        <v>0</v>
      </c>
      <c r="F267" s="74" t="b">
        <v>0</v>
      </c>
      <c r="G267" s="74" t="b">
        <v>0</v>
      </c>
      <c r="H267" s="74" t="b">
        <v>0</v>
      </c>
      <c r="I267" s="74" t="b">
        <v>0</v>
      </c>
      <c r="J267" s="92">
        <f>(('PLANTILLA V6'!Tot_alumnos*F267)+('PLANTILLA V6'!X_parejas*G267)+('PLANTILLA V6'!x_equipo_4* H267)+('PLANTILLA V6'!Grupal*I267))*E267</f>
        <v>0</v>
      </c>
      <c r="K267" s="95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5.75" customHeight="1" x14ac:dyDescent="0.45">
      <c r="A268" s="70">
        <f>'PLANTILLA V6'!A268</f>
        <v>0</v>
      </c>
      <c r="B268" s="74">
        <f>'PLANTILLA V6'!B268</f>
        <v>0</v>
      </c>
      <c r="C268" s="37">
        <f>'PLANTILLA V6'!C268</f>
        <v>1</v>
      </c>
      <c r="D268" s="74" t="str">
        <f>'PLANTILLA V6'!D268</f>
        <v>pza</v>
      </c>
      <c r="E268" s="37">
        <v>0</v>
      </c>
      <c r="F268" s="74" t="b">
        <v>0</v>
      </c>
      <c r="G268" s="74" t="b">
        <v>0</v>
      </c>
      <c r="H268" s="74" t="b">
        <v>0</v>
      </c>
      <c r="I268" s="74" t="b">
        <v>0</v>
      </c>
      <c r="J268" s="92">
        <f>(('PLANTILLA V6'!Tot_alumnos*F268)+('PLANTILLA V6'!X_parejas*G268)+('PLANTILLA V6'!x_equipo_4* H268)+('PLANTILLA V6'!Grupal*I268))*E268</f>
        <v>0</v>
      </c>
      <c r="K268" s="9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5.75" customHeight="1" x14ac:dyDescent="0.45">
      <c r="A269" s="86">
        <f>'PLANTILLA V6'!A269</f>
        <v>0</v>
      </c>
      <c r="B269" s="86">
        <f>'PLANTILLA V6'!B269</f>
        <v>0</v>
      </c>
      <c r="C269" s="37">
        <f>'PLANTILLA V6'!C269</f>
        <v>1</v>
      </c>
      <c r="D269" s="74" t="str">
        <f>'PLANTILLA V6'!D269</f>
        <v>pza</v>
      </c>
      <c r="E269" s="37">
        <v>0</v>
      </c>
      <c r="F269" s="74" t="b">
        <v>0</v>
      </c>
      <c r="G269" s="74" t="b">
        <v>0</v>
      </c>
      <c r="H269" s="74" t="b">
        <v>0</v>
      </c>
      <c r="I269" s="74" t="b">
        <v>0</v>
      </c>
      <c r="J269" s="92">
        <f>(('PLANTILLA V6'!Tot_alumnos*F269)+('PLANTILLA V6'!X_parejas*G269)+('PLANTILLA V6'!x_equipo_4* H269)+('PLANTILLA V6'!Grupal*I269))*E269</f>
        <v>0</v>
      </c>
      <c r="K269" s="95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5.75" customHeight="1" x14ac:dyDescent="0.45">
      <c r="A270" s="169" t="str">
        <f>'PLANTILLA V6'!A270</f>
        <v>Materiales de Reuso</v>
      </c>
      <c r="B270" s="141"/>
      <c r="C270" s="37">
        <f>'PLANTILLA V6'!C270</f>
        <v>1</v>
      </c>
      <c r="D270" s="74" t="str">
        <f>'PLANTILLA V6'!D270</f>
        <v>pza</v>
      </c>
      <c r="E270" s="37">
        <v>0</v>
      </c>
      <c r="F270" s="74" t="b">
        <v>0</v>
      </c>
      <c r="G270" s="74" t="b">
        <v>0</v>
      </c>
      <c r="H270" s="74" t="b">
        <v>0</v>
      </c>
      <c r="I270" s="74" t="b">
        <v>0</v>
      </c>
      <c r="J270" s="92">
        <f>(('PLANTILLA V6'!Tot_alumnos*F270)+('PLANTILLA V6'!X_parejas*G270)+('PLANTILLA V6'!x_equipo_4* H270)+('PLANTILLA V6'!Grupal*I270))*E270</f>
        <v>0</v>
      </c>
      <c r="K270" s="95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5.75" customHeight="1" x14ac:dyDescent="0.45">
      <c r="A271" s="70" t="str">
        <f>'PLANTILLA V6'!A271</f>
        <v>Re</v>
      </c>
      <c r="B271" s="70" t="str">
        <f>'PLANTILLA V6'!B271</f>
        <v>Cartón de 3 mm de espesor de 30 x 30 cm</v>
      </c>
      <c r="C271" s="37">
        <f>'PLANTILLA V6'!C271</f>
        <v>1</v>
      </c>
      <c r="D271" s="74" t="str">
        <f>'PLANTILLA V6'!D271</f>
        <v>pza</v>
      </c>
      <c r="E271" s="37">
        <v>0</v>
      </c>
      <c r="F271" s="74" t="b">
        <v>0</v>
      </c>
      <c r="G271" s="74" t="b">
        <v>0</v>
      </c>
      <c r="H271" s="74" t="b">
        <v>0</v>
      </c>
      <c r="I271" s="74" t="b">
        <v>0</v>
      </c>
      <c r="J271" s="92">
        <f>(('PLANTILLA V6'!Tot_alumnos*F271)+('PLANTILLA V6'!X_parejas*G271)+('PLANTILLA V6'!x_equipo_4* H271)+('PLANTILLA V6'!Grupal*I271))*E271</f>
        <v>0</v>
      </c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5.75" customHeight="1" x14ac:dyDescent="0.45">
      <c r="A272" s="70" t="str">
        <f>'PLANTILLA V6'!A272</f>
        <v>Re</v>
      </c>
      <c r="B272" s="70" t="str">
        <f>'PLANTILLA V6'!B272</f>
        <v>Hojas de papel tamaño carta con un lado limpio</v>
      </c>
      <c r="C272" s="37">
        <f>'PLANTILLA V6'!C272</f>
        <v>1</v>
      </c>
      <c r="D272" s="74" t="str">
        <f>'PLANTILLA V6'!D272</f>
        <v>pza</v>
      </c>
      <c r="E272" s="37">
        <v>0</v>
      </c>
      <c r="F272" s="74" t="b">
        <v>0</v>
      </c>
      <c r="G272" s="74" t="b">
        <v>0</v>
      </c>
      <c r="H272" s="74" t="b">
        <v>0</v>
      </c>
      <c r="I272" s="74" t="b">
        <v>0</v>
      </c>
      <c r="J272" s="92">
        <f>(('PLANTILLA V6'!Tot_alumnos*F272)+('PLANTILLA V6'!X_parejas*G272)+('PLANTILLA V6'!x_equipo_4* H272)+('PLANTILLA V6'!Grupal*I272))*E272</f>
        <v>0</v>
      </c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 x14ac:dyDescent="0.45">
      <c r="A273" s="70" t="str">
        <f>'PLANTILLA V6'!A273</f>
        <v>Re</v>
      </c>
      <c r="B273" s="70" t="str">
        <f>'PLANTILLA V6'!B273</f>
        <v>Bolsa de plástico oscura</v>
      </c>
      <c r="C273" s="37">
        <f>'PLANTILLA V6'!C273</f>
        <v>1</v>
      </c>
      <c r="D273" s="74" t="str">
        <f>'PLANTILLA V6'!D273</f>
        <v>pza</v>
      </c>
      <c r="E273" s="37">
        <v>0</v>
      </c>
      <c r="F273" s="74" t="b">
        <v>0</v>
      </c>
      <c r="G273" s="74" t="b">
        <v>0</v>
      </c>
      <c r="H273" s="74" t="b">
        <v>0</v>
      </c>
      <c r="I273" s="74" t="b">
        <v>0</v>
      </c>
      <c r="J273" s="92">
        <f>(('PLANTILLA V6'!Tot_alumnos*F273)+('PLANTILLA V6'!X_parejas*G273)+('PLANTILLA V6'!x_equipo_4* H273)+('PLANTILLA V6'!Grupal*I273))*E273</f>
        <v>0</v>
      </c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5.75" customHeight="1" x14ac:dyDescent="0.45">
      <c r="A274" s="70" t="str">
        <f>'PLANTILLA V6'!A274</f>
        <v>Re</v>
      </c>
      <c r="B274" s="70" t="str">
        <f>'PLANTILLA V6'!B274</f>
        <v>Botella de PET de 250 ml</v>
      </c>
      <c r="C274" s="37">
        <f>'PLANTILLA V6'!C274</f>
        <v>1</v>
      </c>
      <c r="D274" s="74" t="str">
        <f>'PLANTILLA V6'!D274</f>
        <v>pza</v>
      </c>
      <c r="E274" s="37">
        <v>0</v>
      </c>
      <c r="F274" s="74" t="b">
        <v>0</v>
      </c>
      <c r="G274" s="74" t="b">
        <v>0</v>
      </c>
      <c r="H274" s="74" t="b">
        <v>0</v>
      </c>
      <c r="I274" s="74" t="b">
        <v>0</v>
      </c>
      <c r="J274" s="92">
        <f>(('PLANTILLA V6'!Tot_alumnos*F274)+('PLANTILLA V6'!X_parejas*G274)+('PLANTILLA V6'!x_equipo_4* H274)+('PLANTILLA V6'!Grupal*I274))*E274</f>
        <v>0</v>
      </c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5.75" customHeight="1" x14ac:dyDescent="0.45">
      <c r="A275" s="70" t="str">
        <f>'PLANTILLA V6'!A275</f>
        <v>Re</v>
      </c>
      <c r="B275" s="70" t="str">
        <f>'PLANTILLA V6'!B275</f>
        <v>Botella de PET de 600 ml</v>
      </c>
      <c r="C275" s="37">
        <f>'PLANTILLA V6'!C275</f>
        <v>1</v>
      </c>
      <c r="D275" s="74" t="str">
        <f>'PLANTILLA V6'!D275</f>
        <v>pza</v>
      </c>
      <c r="E275" s="37">
        <v>0</v>
      </c>
      <c r="F275" s="74" t="b">
        <v>0</v>
      </c>
      <c r="G275" s="74" t="b">
        <v>0</v>
      </c>
      <c r="H275" s="74" t="b">
        <v>0</v>
      </c>
      <c r="I275" s="74" t="b">
        <v>0</v>
      </c>
      <c r="J275" s="92">
        <f>(('PLANTILLA V6'!Tot_alumnos*F275)+('PLANTILLA V6'!X_parejas*G275)+('PLANTILLA V6'!x_equipo_4* H275)+('PLANTILLA V6'!Grupal*I275))*E275</f>
        <v>0</v>
      </c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5.75" customHeight="1" x14ac:dyDescent="0.45">
      <c r="A276" s="70" t="str">
        <f>'PLANTILLA V6'!A276</f>
        <v>Re</v>
      </c>
      <c r="B276" s="70" t="str">
        <f>'PLANTILLA V6'!B276</f>
        <v>Botella de PET de 1 l</v>
      </c>
      <c r="C276" s="37">
        <f>'PLANTILLA V6'!C276</f>
        <v>1</v>
      </c>
      <c r="D276" s="74" t="str">
        <f>'PLANTILLA V6'!D276</f>
        <v>pza</v>
      </c>
      <c r="E276" s="37">
        <v>0</v>
      </c>
      <c r="F276" s="74" t="b">
        <v>0</v>
      </c>
      <c r="G276" s="74" t="b">
        <v>0</v>
      </c>
      <c r="H276" s="74" t="b">
        <v>0</v>
      </c>
      <c r="I276" s="74" t="b">
        <v>0</v>
      </c>
      <c r="J276" s="92">
        <f>(('PLANTILLA V6'!Tot_alumnos*F276)+('PLANTILLA V6'!X_parejas*G276)+('PLANTILLA V6'!x_equipo_4* H276)+('PLANTILLA V6'!Grupal*I276))*E276</f>
        <v>0</v>
      </c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 x14ac:dyDescent="0.45">
      <c r="A277" s="70" t="str">
        <f>'PLANTILLA V6'!A277</f>
        <v>Re</v>
      </c>
      <c r="B277" s="103" t="str">
        <f>'PLANTILLA V6'!B277</f>
        <v>Vaso de plástico desechable (250 ml)</v>
      </c>
      <c r="C277" s="37">
        <f>'PLANTILLA V6'!C277</f>
        <v>1</v>
      </c>
      <c r="D277" s="74" t="str">
        <f>'PLANTILLA V6'!D277</f>
        <v>pza</v>
      </c>
      <c r="E277" s="37">
        <v>0</v>
      </c>
      <c r="F277" s="74" t="b">
        <v>0</v>
      </c>
      <c r="G277" s="74" t="b">
        <v>0</v>
      </c>
      <c r="H277" s="74" t="b">
        <v>0</v>
      </c>
      <c r="I277" s="74" t="b">
        <v>0</v>
      </c>
      <c r="J277" s="92">
        <f>(('PLANTILLA V6'!Tot_alumnos*F277)+('PLANTILLA V6'!X_parejas*G277)+('PLANTILLA V6'!x_equipo_4* H277)+('PLANTILLA V6'!Grupal*I277))*E277</f>
        <v>0</v>
      </c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 x14ac:dyDescent="0.45">
      <c r="A278" s="70" t="str">
        <f>'PLANTILLA V6'!A278</f>
        <v>Re</v>
      </c>
      <c r="B278" s="70" t="str">
        <f>'PLANTILLA V6'!B278</f>
        <v>Tetrapack de 250 ml</v>
      </c>
      <c r="C278" s="37">
        <f>'PLANTILLA V6'!C278</f>
        <v>1</v>
      </c>
      <c r="D278" s="74" t="str">
        <f>'PLANTILLA V6'!D278</f>
        <v>pza</v>
      </c>
      <c r="E278" s="37">
        <v>0</v>
      </c>
      <c r="F278" s="74" t="b">
        <v>0</v>
      </c>
      <c r="G278" s="74" t="b">
        <v>0</v>
      </c>
      <c r="H278" s="74" t="b">
        <v>0</v>
      </c>
      <c r="I278" s="74" t="b">
        <v>0</v>
      </c>
      <c r="J278" s="92">
        <f>(('PLANTILLA V6'!Tot_alumnos*F278)+('PLANTILLA V6'!X_parejas*G278)+('PLANTILLA V6'!x_equipo_4* H278)+('PLANTILLA V6'!Grupal*I278))*E278</f>
        <v>0</v>
      </c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5.75" customHeight="1" x14ac:dyDescent="0.45">
      <c r="A279" s="70" t="str">
        <f>'PLANTILLA V6'!A279</f>
        <v>Re</v>
      </c>
      <c r="B279" s="70" t="str">
        <f>'PLANTILLA V6'!B279</f>
        <v>Tetrapack de 500 ml</v>
      </c>
      <c r="C279" s="37">
        <f>'PLANTILLA V6'!C279</f>
        <v>1</v>
      </c>
      <c r="D279" s="74" t="str">
        <f>'PLANTILLA V6'!D279</f>
        <v>pza</v>
      </c>
      <c r="E279" s="37">
        <v>0</v>
      </c>
      <c r="F279" s="74" t="b">
        <v>0</v>
      </c>
      <c r="G279" s="74" t="b">
        <v>0</v>
      </c>
      <c r="H279" s="74" t="b">
        <v>0</v>
      </c>
      <c r="I279" s="74" t="b">
        <v>0</v>
      </c>
      <c r="J279" s="92">
        <f>(('PLANTILLA V6'!Tot_alumnos*F279)+('PLANTILLA V6'!X_parejas*G279)+('PLANTILLA V6'!x_equipo_4* H279)+('PLANTILLA V6'!Grupal*I279))*E279</f>
        <v>0</v>
      </c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5.75" customHeight="1" x14ac:dyDescent="0.45">
      <c r="A280" s="70" t="str">
        <f>'PLANTILLA V6'!A280</f>
        <v>Re</v>
      </c>
      <c r="B280" s="70" t="str">
        <f>'PLANTILLA V6'!B280</f>
        <v>Tetrapack de 1 l</v>
      </c>
      <c r="C280" s="37">
        <f>'PLANTILLA V6'!C280</f>
        <v>1</v>
      </c>
      <c r="D280" s="74" t="str">
        <f>'PLANTILLA V6'!D280</f>
        <v>pza</v>
      </c>
      <c r="E280" s="37">
        <v>0</v>
      </c>
      <c r="F280" s="74" t="b">
        <v>0</v>
      </c>
      <c r="G280" s="74" t="b">
        <v>0</v>
      </c>
      <c r="H280" s="74" t="b">
        <v>0</v>
      </c>
      <c r="I280" s="74" t="b">
        <v>0</v>
      </c>
      <c r="J280" s="92">
        <f>(('PLANTILLA V6'!Tot_alumnos*F280)+('PLANTILLA V6'!X_parejas*G280)+('PLANTILLA V6'!x_equipo_4* H280)+('PLANTILLA V6'!Grupal*I280))*E280</f>
        <v>0</v>
      </c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5.75" customHeight="1" x14ac:dyDescent="0.45">
      <c r="A281" s="70" t="str">
        <f>'PLANTILLA V6'!A281</f>
        <v>Re</v>
      </c>
      <c r="B281" s="70" t="str">
        <f>'PLANTILLA V6'!B281</f>
        <v>Tubo de cartón de papel de baño</v>
      </c>
      <c r="C281" s="37">
        <f>'PLANTILLA V6'!C281</f>
        <v>1</v>
      </c>
      <c r="D281" s="74" t="str">
        <f>'PLANTILLA V6'!D281</f>
        <v>pza</v>
      </c>
      <c r="E281" s="37">
        <v>0</v>
      </c>
      <c r="F281" s="74" t="b">
        <v>0</v>
      </c>
      <c r="G281" s="74" t="b">
        <v>0</v>
      </c>
      <c r="H281" s="74" t="b">
        <v>0</v>
      </c>
      <c r="I281" s="74" t="b">
        <v>0</v>
      </c>
      <c r="J281" s="92">
        <f>(('PLANTILLA V6'!Tot_alumnos*F281)+('PLANTILLA V6'!X_parejas*G281)+('PLANTILLA V6'!x_equipo_4* H281)+('PLANTILLA V6'!Grupal*I281))*E281</f>
        <v>0</v>
      </c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5.75" customHeight="1" x14ac:dyDescent="0.45">
      <c r="A282" s="70" t="str">
        <f>'PLANTILLA V6'!A282</f>
        <v>Re</v>
      </c>
      <c r="B282" s="70" t="str">
        <f>'PLANTILLA V6'!B282</f>
        <v>Periódico</v>
      </c>
      <c r="C282" s="37">
        <f>'PLANTILLA V6'!C282</f>
        <v>1</v>
      </c>
      <c r="D282" s="74" t="str">
        <f>'PLANTILLA V6'!D282</f>
        <v>pza</v>
      </c>
      <c r="E282" s="37">
        <v>0</v>
      </c>
      <c r="F282" s="74" t="b">
        <v>0</v>
      </c>
      <c r="G282" s="74" t="b">
        <v>0</v>
      </c>
      <c r="H282" s="74" t="b">
        <v>0</v>
      </c>
      <c r="I282" s="74" t="b">
        <v>0</v>
      </c>
      <c r="J282" s="92">
        <f>(('PLANTILLA V6'!Tot_alumnos*F282)+('PLANTILLA V6'!X_parejas*G282)+('PLANTILLA V6'!x_equipo_4* H282)+('PLANTILLA V6'!Grupal*I282))*E282</f>
        <v>0</v>
      </c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5.75" customHeight="1" x14ac:dyDescent="0.45">
      <c r="A283" s="70" t="str">
        <f>'PLANTILLA V6'!A283</f>
        <v>Re</v>
      </c>
      <c r="B283" s="70" t="str">
        <f>'PLANTILLA V6'!B283</f>
        <v>Tela de reúso (tamaño de 1 playera aproximadamente)</v>
      </c>
      <c r="C283" s="37">
        <f>'PLANTILLA V6'!C283</f>
        <v>1</v>
      </c>
      <c r="D283" s="74" t="str">
        <f>'PLANTILLA V6'!D283</f>
        <v>pza</v>
      </c>
      <c r="E283" s="37">
        <v>0</v>
      </c>
      <c r="F283" s="74" t="b">
        <v>0</v>
      </c>
      <c r="G283" s="74" t="b">
        <v>0</v>
      </c>
      <c r="H283" s="74" t="b">
        <v>0</v>
      </c>
      <c r="I283" s="74" t="b">
        <v>0</v>
      </c>
      <c r="J283" s="92">
        <f>(('PLANTILLA V6'!Tot_alumnos*F283)+('PLANTILLA V6'!X_parejas*G283)+('PLANTILLA V6'!x_equipo_4* H283)+('PLANTILLA V6'!Grupal*I283))*E283</f>
        <v>0</v>
      </c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5.75" customHeight="1" x14ac:dyDescent="0.45">
      <c r="A284" s="70" t="str">
        <f>'PLANTILLA V6'!A284</f>
        <v>Re</v>
      </c>
      <c r="B284" s="70" t="str">
        <f>'PLANTILLA V6'!B284</f>
        <v>Caja de cereal o cartón delgado (caja de 300 g) aproximadamente</v>
      </c>
      <c r="C284" s="37">
        <f>'PLANTILLA V6'!C284</f>
        <v>1</v>
      </c>
      <c r="D284" s="74" t="str">
        <f>'PLANTILLA V6'!D284</f>
        <v>pza</v>
      </c>
      <c r="E284" s="37">
        <v>0</v>
      </c>
      <c r="F284" s="74" t="b">
        <v>0</v>
      </c>
      <c r="G284" s="74" t="b">
        <v>0</v>
      </c>
      <c r="H284" s="74" t="b">
        <v>0</v>
      </c>
      <c r="I284" s="74" t="b">
        <v>0</v>
      </c>
      <c r="J284" s="92">
        <f>(('PLANTILLA V6'!Tot_alumnos*F284)+('PLANTILLA V6'!X_parejas*G284)+('PLANTILLA V6'!x_equipo_4* H284)+('PLANTILLA V6'!Grupal*I284))*E284</f>
        <v>0</v>
      </c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 x14ac:dyDescent="0.45">
      <c r="A285" s="70" t="str">
        <f>'PLANTILLA V6'!A285</f>
        <v>Re</v>
      </c>
      <c r="B285" s="70" t="str">
        <f>'PLANTILLA V6'!B285</f>
        <v xml:space="preserve">Taparrosca de botella de PET 3 cm de diámetro </v>
      </c>
      <c r="C285" s="37">
        <f>'PLANTILLA V6'!C285</f>
        <v>1</v>
      </c>
      <c r="D285" s="74" t="str">
        <f>'PLANTILLA V6'!D285</f>
        <v>pza</v>
      </c>
      <c r="E285" s="37">
        <v>0</v>
      </c>
      <c r="F285" s="74" t="b">
        <v>0</v>
      </c>
      <c r="G285" s="74" t="b">
        <v>0</v>
      </c>
      <c r="H285" s="74" t="b">
        <v>0</v>
      </c>
      <c r="I285" s="74" t="b">
        <v>0</v>
      </c>
      <c r="J285" s="92">
        <f>(('PLANTILLA V6'!Tot_alumnos*F285)+('PLANTILLA V6'!X_parejas*G285)+('PLANTILLA V6'!x_equipo_4* H285)+('PLANTILLA V6'!Grupal*I285))*E285</f>
        <v>0</v>
      </c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5.75" customHeight="1" x14ac:dyDescent="0.45">
      <c r="A286" s="70" t="str">
        <f>'PLANTILLA V6'!A286</f>
        <v>Re</v>
      </c>
      <c r="B286" s="70" t="str">
        <f>'PLANTILLA V6'!B286</f>
        <v>Taparrosca de 5 cm de diámetro aproximadamente (tipo garrafón)</v>
      </c>
      <c r="C286" s="37">
        <f>'PLANTILLA V6'!C286</f>
        <v>1</v>
      </c>
      <c r="D286" s="74" t="str">
        <f>'PLANTILLA V6'!D286</f>
        <v>pza</v>
      </c>
      <c r="E286" s="37">
        <v>0</v>
      </c>
      <c r="F286" s="74" t="b">
        <v>0</v>
      </c>
      <c r="G286" s="74" t="b">
        <v>0</v>
      </c>
      <c r="H286" s="74" t="b">
        <v>0</v>
      </c>
      <c r="I286" s="74" t="b">
        <v>0</v>
      </c>
      <c r="J286" s="92">
        <f>(('PLANTILLA V6'!Tot_alumnos*F286)+('PLANTILLA V6'!X_parejas*G286)+('PLANTILLA V6'!x_equipo_4* H286)+('PLANTILLA V6'!Grupal*I286))*E286</f>
        <v>0</v>
      </c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5.75" customHeight="1" x14ac:dyDescent="0.45">
      <c r="A287" s="70" t="str">
        <f>'PLANTILLA V6'!A287</f>
        <v>Re</v>
      </c>
      <c r="B287" s="70" t="str">
        <f>'PLANTILLA V6'!B287</f>
        <v>Tapa de 10 cm de diámetro  aproximadamente</v>
      </c>
      <c r="C287" s="37">
        <f>'PLANTILLA V6'!C287</f>
        <v>1</v>
      </c>
      <c r="D287" s="74" t="str">
        <f>'PLANTILLA V6'!D287</f>
        <v>pza</v>
      </c>
      <c r="E287" s="37">
        <v>0</v>
      </c>
      <c r="F287" s="74" t="b">
        <v>0</v>
      </c>
      <c r="G287" s="74" t="b">
        <v>0</v>
      </c>
      <c r="H287" s="74" t="b">
        <v>0</v>
      </c>
      <c r="I287" s="74" t="b">
        <v>0</v>
      </c>
      <c r="J287" s="92">
        <f>(('PLANTILLA V6'!Tot_alumnos*F287)+('PLANTILLA V6'!X_parejas*G287)+('PLANTILLA V6'!x_equipo_4* H287)+('PLANTILLA V6'!Grupal*I287))*E287</f>
        <v>0</v>
      </c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5.75" customHeight="1" x14ac:dyDescent="0.45">
      <c r="A288" s="70" t="str">
        <f>'PLANTILLA V6'!A288</f>
        <v>Re</v>
      </c>
      <c r="B288" s="70" t="str">
        <f>'PLANTILLA V6'!B288</f>
        <v>Lija para madera grado 60</v>
      </c>
      <c r="C288" s="37">
        <f>'PLANTILLA V6'!C288</f>
        <v>1</v>
      </c>
      <c r="D288" s="74" t="str">
        <f>'PLANTILLA V6'!D288</f>
        <v>pza</v>
      </c>
      <c r="E288" s="37">
        <v>0</v>
      </c>
      <c r="F288" s="74" t="b">
        <v>0</v>
      </c>
      <c r="G288" s="74" t="b">
        <v>0</v>
      </c>
      <c r="H288" s="74" t="b">
        <v>0</v>
      </c>
      <c r="I288" s="74" t="b">
        <v>0</v>
      </c>
      <c r="J288" s="92">
        <f>(('PLANTILLA V6'!Tot_alumnos*F288)+('PLANTILLA V6'!X_parejas*G288)+('PLANTILLA V6'!x_equipo_4* H288)+('PLANTILLA V6'!Grupal*I288))*E288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5.75" customHeight="1" x14ac:dyDescent="0.45">
      <c r="A289" s="74" t="str">
        <f>'PLANTILLA V6'!A289</f>
        <v>Re</v>
      </c>
      <c r="B289" s="74" t="str">
        <f>'PLANTILLA V6'!B289</f>
        <v>Plato de plástico de 20 cm de diámetro (aproximadamente)</v>
      </c>
      <c r="C289" s="37">
        <f>'PLANTILLA V6'!C289</f>
        <v>1</v>
      </c>
      <c r="D289" s="74" t="str">
        <f>'PLANTILLA V6'!D289</f>
        <v>pza</v>
      </c>
      <c r="E289" s="37">
        <v>0</v>
      </c>
      <c r="F289" s="74" t="b">
        <v>0</v>
      </c>
      <c r="G289" s="74" t="b">
        <v>0</v>
      </c>
      <c r="H289" s="74" t="b">
        <v>0</v>
      </c>
      <c r="I289" s="74" t="b">
        <v>0</v>
      </c>
      <c r="J289" s="92">
        <f>(('PLANTILLA V6'!Tot_alumnos*F289)+('PLANTILLA V6'!X_parejas*G289)+('PLANTILLA V6'!x_equipo_4* H289)+('PLANTILLA V6'!Grupal*I289))*E289</f>
        <v>0</v>
      </c>
      <c r="K289" s="9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5.75" customHeight="1" x14ac:dyDescent="0.45">
      <c r="A290" s="74" t="str">
        <f>'PLANTILLA V6'!A290</f>
        <v>Re</v>
      </c>
      <c r="B290" s="74" t="str">
        <f>'PLANTILLA V6'!B290</f>
        <v>Envase redondo de plástico de 500 ml aprox (tipo crema o de yogurt)</v>
      </c>
      <c r="C290" s="37">
        <f>'PLANTILLA V6'!C290</f>
        <v>1</v>
      </c>
      <c r="D290" s="74" t="str">
        <f>'PLANTILLA V6'!D290</f>
        <v>pza</v>
      </c>
      <c r="E290" s="37">
        <v>0</v>
      </c>
      <c r="F290" s="74" t="b">
        <v>0</v>
      </c>
      <c r="G290" s="74" t="b">
        <v>0</v>
      </c>
      <c r="H290" s="74" t="b">
        <v>0</v>
      </c>
      <c r="I290" s="74" t="b">
        <v>0</v>
      </c>
      <c r="J290" s="92">
        <f>(('PLANTILLA V6'!Tot_alumnos*F290)+('PLANTILLA V6'!X_parejas*G290)+('PLANTILLA V6'!x_equipo_4* H290)+('PLANTILLA V6'!Grupal*I290))*E290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5.75" customHeight="1" x14ac:dyDescent="0.45">
      <c r="A291" s="74" t="str">
        <f>'PLANTILLA V6'!A291</f>
        <v>Re</v>
      </c>
      <c r="B291" s="74" t="str">
        <f>'PLANTILLA V6'!B291</f>
        <v>Cajita rectangular pequeña tamaño aprox: 11 x 5 cm x 1 cm (tipo de medicamento)</v>
      </c>
      <c r="C291" s="37">
        <f>'PLANTILLA V6'!C291</f>
        <v>1</v>
      </c>
      <c r="D291" s="74" t="str">
        <f>'PLANTILLA V6'!D291</f>
        <v>pza</v>
      </c>
      <c r="E291" s="37">
        <v>0</v>
      </c>
      <c r="F291" s="74" t="b">
        <v>0</v>
      </c>
      <c r="G291" s="74" t="b">
        <v>0</v>
      </c>
      <c r="H291" s="74" t="b">
        <v>0</v>
      </c>
      <c r="I291" s="74" t="b">
        <v>0</v>
      </c>
      <c r="J291" s="92">
        <f>(('PLANTILLA V6'!Tot_alumnos*F291)+('PLANTILLA V6'!X_parejas*G291)+('PLANTILLA V6'!x_equipo_4* H291)+('PLANTILLA V6'!Grupal*I291))*E291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5.75" customHeight="1" x14ac:dyDescent="0.45">
      <c r="A292" s="74" t="str">
        <f>'PLANTILLA V6'!A292</f>
        <v>Re</v>
      </c>
      <c r="B292" s="74" t="str">
        <f>'PLANTILLA V6'!B292</f>
        <v>Cajita cuadrada tamaño aprox: 11 cm (tipo Kleenex)</v>
      </c>
      <c r="C292" s="37">
        <f>'PLANTILLA V6'!C292</f>
        <v>1</v>
      </c>
      <c r="D292" s="74" t="str">
        <f>'PLANTILLA V6'!D292</f>
        <v>pza</v>
      </c>
      <c r="E292" s="37">
        <v>0</v>
      </c>
      <c r="F292" s="74" t="b">
        <v>0</v>
      </c>
      <c r="G292" s="74" t="b">
        <v>0</v>
      </c>
      <c r="H292" s="74" t="b">
        <v>0</v>
      </c>
      <c r="I292" s="74" t="b">
        <v>0</v>
      </c>
      <c r="J292" s="92">
        <f>(('PLANTILLA V6'!Tot_alumnos*F292)+('PLANTILLA V6'!X_parejas*G292)+('PLANTILLA V6'!x_equipo_4* H292)+('PLANTILLA V6'!Grupal*I292))*E292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5.75" customHeight="1" x14ac:dyDescent="0.45">
      <c r="A293" s="74" t="str">
        <f>'PLANTILLA V6'!A293</f>
        <v>Re</v>
      </c>
      <c r="B293" s="74" t="str">
        <f>'PLANTILLA V6'!B293</f>
        <v>Popote</v>
      </c>
      <c r="C293" s="37">
        <f>'PLANTILLA V6'!C293</f>
        <v>1</v>
      </c>
      <c r="D293" s="74" t="str">
        <f>'PLANTILLA V6'!D293</f>
        <v>pza</v>
      </c>
      <c r="E293" s="37">
        <v>0</v>
      </c>
      <c r="F293" s="74" t="b">
        <v>0</v>
      </c>
      <c r="G293" s="74" t="b">
        <v>0</v>
      </c>
      <c r="H293" s="74" t="b">
        <v>0</v>
      </c>
      <c r="I293" s="74" t="b">
        <v>0</v>
      </c>
      <c r="J293" s="92">
        <f>(('PLANTILLA V6'!Tot_alumnos*F293)+('PLANTILLA V6'!X_parejas*G293)+('PLANTILLA V6'!x_equipo_4* H293)+('PLANTILLA V6'!Grupal*I293))*E293</f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 x14ac:dyDescent="0.45">
      <c r="A294" s="74" t="str">
        <f>'PLANTILLA V6'!A294</f>
        <v>Re</v>
      </c>
      <c r="B294" s="74" t="str">
        <f>'PLANTILLA V6'!B294</f>
        <v>Plastinudos o cincho de alambre (tipo sujetador para pan)</v>
      </c>
      <c r="C294" s="37">
        <f>'PLANTILLA V6'!C294</f>
        <v>1</v>
      </c>
      <c r="D294" s="74" t="str">
        <f>'PLANTILLA V6'!D294</f>
        <v>pza</v>
      </c>
      <c r="E294" s="37">
        <v>0</v>
      </c>
      <c r="F294" s="74" t="b">
        <v>0</v>
      </c>
      <c r="G294" s="74" t="b">
        <v>0</v>
      </c>
      <c r="H294" s="74" t="b">
        <v>0</v>
      </c>
      <c r="I294" s="74" t="b">
        <v>0</v>
      </c>
      <c r="J294" s="92">
        <f>(('PLANTILLA V6'!Tot_alumnos*F294)+('PLANTILLA V6'!X_parejas*G294)+('PLANTILLA V6'!x_equipo_4* H294)+('PLANTILLA V6'!Grupal*I294))*E294</f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5.75" customHeight="1" x14ac:dyDescent="0.45">
      <c r="A295" s="74" t="str">
        <f>'PLANTILLA V6'!A295</f>
        <v>Re</v>
      </c>
      <c r="B295" s="74" t="str">
        <f>'PLANTILLA V6'!B295</f>
        <v>Cuchara desechable</v>
      </c>
      <c r="C295" s="37">
        <f>'PLANTILLA V6'!C295</f>
        <v>1</v>
      </c>
      <c r="D295" s="74" t="str">
        <f>'PLANTILLA V6'!D295</f>
        <v>pza</v>
      </c>
      <c r="E295" s="37">
        <v>0</v>
      </c>
      <c r="F295" s="74" t="b">
        <v>0</v>
      </c>
      <c r="G295" s="74" t="b">
        <v>0</v>
      </c>
      <c r="H295" s="74" t="b">
        <v>0</v>
      </c>
      <c r="I295" s="74" t="b">
        <v>0</v>
      </c>
      <c r="J295" s="92">
        <f>(('PLANTILLA V6'!Tot_alumnos*F295)+('PLANTILLA V6'!X_parejas*G295)+('PLANTILLA V6'!x_equipo_4* H295)+('PLANTILLA V6'!Grupal*I295))*E295</f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 x14ac:dyDescent="0.45">
      <c r="A296" s="74" t="str">
        <f>'PLANTILLA V6'!A296</f>
        <v>Re</v>
      </c>
      <c r="B296" s="74" t="str">
        <f>'PLANTILLA V6'!B296</f>
        <v>Caja de cartón de zapátos o similar</v>
      </c>
      <c r="C296" s="37">
        <f>'PLANTILLA V6'!C296</f>
        <v>1</v>
      </c>
      <c r="D296" s="74" t="str">
        <f>'PLANTILLA V6'!D296</f>
        <v>pza</v>
      </c>
      <c r="E296" s="37">
        <v>0</v>
      </c>
      <c r="F296" s="74" t="b">
        <v>0</v>
      </c>
      <c r="G296" s="74" t="b">
        <v>0</v>
      </c>
      <c r="H296" s="74" t="b">
        <v>0</v>
      </c>
      <c r="I296" s="74" t="b">
        <v>0</v>
      </c>
      <c r="J296" s="92">
        <f>(('PLANTILLA V6'!Tot_alumnos*F296)+('PLANTILLA V6'!X_parejas*G296)+('PLANTILLA V6'!x_equipo_4* H296)+('PLANTILLA V6'!Grupal*I296))*E296</f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5.75" customHeight="1" x14ac:dyDescent="0.45">
      <c r="A297" s="74" t="str">
        <f>'PLANTILLA V6'!A297</f>
        <v>Re</v>
      </c>
      <c r="B297" s="74" t="str">
        <f>'PLANTILLA V6'!B297</f>
        <v xml:space="preserve">Caja de cartón de 3mm espesor de 65 x 55 x 35 cm aproximadamente </v>
      </c>
      <c r="C297" s="37">
        <f>'PLANTILLA V6'!C297</f>
        <v>1</v>
      </c>
      <c r="D297" s="74" t="str">
        <f>'PLANTILLA V6'!D297</f>
        <v>pza</v>
      </c>
      <c r="E297" s="37">
        <v>0</v>
      </c>
      <c r="F297" s="74" t="b">
        <v>0</v>
      </c>
      <c r="G297" s="74" t="b">
        <v>0</v>
      </c>
      <c r="H297" s="74" t="b">
        <v>0</v>
      </c>
      <c r="I297" s="74" t="b">
        <v>0</v>
      </c>
      <c r="J297" s="92">
        <f>(('PLANTILLA V6'!Tot_alumnos*F297)+('PLANTILLA V6'!X_parejas*G297)+('PLANTILLA V6'!x_equipo_4* H297)+('PLANTILLA V6'!Grupal*I297))*E297</f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5.75" customHeight="1" x14ac:dyDescent="0.45">
      <c r="A298" s="74" t="str">
        <f>'PLANTILLA V6'!A298</f>
        <v>Re</v>
      </c>
      <c r="B298" s="74" t="str">
        <f>'PLANTILLA V6'!B298</f>
        <v>Lámina de cartón de 3mm de espesor de 95 x 65 cm</v>
      </c>
      <c r="C298" s="37">
        <f>'PLANTILLA V6'!C298</f>
        <v>1</v>
      </c>
      <c r="D298" s="74" t="str">
        <f>'PLANTILLA V6'!D298</f>
        <v>pza</v>
      </c>
      <c r="E298" s="37">
        <v>0</v>
      </c>
      <c r="F298" s="74" t="b">
        <v>0</v>
      </c>
      <c r="G298" s="74" t="b">
        <v>0</v>
      </c>
      <c r="H298" s="74" t="b">
        <v>0</v>
      </c>
      <c r="I298" s="74" t="b">
        <v>0</v>
      </c>
      <c r="J298" s="92">
        <f>(('PLANTILLA V6'!Tot_alumnos*F298)+('PLANTILLA V6'!X_parejas*G298)+('PLANTILLA V6'!x_equipo_4* H298)+('PLANTILLA V6'!Grupal*I298))*E298</f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5.75" customHeight="1" x14ac:dyDescent="0.45">
      <c r="A299" s="74" t="str">
        <f>'PLANTILLA V6'!A299</f>
        <v>Re</v>
      </c>
      <c r="B299" s="74" t="str">
        <f>'PLANTILLA V6'!B299</f>
        <v>Hojas de plantas</v>
      </c>
      <c r="C299" s="37">
        <f>'PLANTILLA V6'!C299</f>
        <v>1</v>
      </c>
      <c r="D299" s="74" t="str">
        <f>'PLANTILLA V6'!D299</f>
        <v>pza</v>
      </c>
      <c r="E299" s="37">
        <v>0</v>
      </c>
      <c r="F299" s="74" t="b">
        <v>0</v>
      </c>
      <c r="G299" s="74" t="b">
        <v>0</v>
      </c>
      <c r="H299" s="74" t="b">
        <v>0</v>
      </c>
      <c r="I299" s="74" t="b">
        <v>0</v>
      </c>
      <c r="J299" s="92">
        <f>(('PLANTILLA V6'!Tot_alumnos*F299)+('PLANTILLA V6'!X_parejas*G299)+('PLANTILLA V6'!x_equipo_4* H299)+('PLANTILLA V6'!Grupal*I299))*E299</f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5.75" customHeight="1" x14ac:dyDescent="0.45">
      <c r="A300" s="86" t="str">
        <f>'PLANTILLA V6'!A300</f>
        <v>Re</v>
      </c>
      <c r="B300" s="86" t="str">
        <f>'PLANTILLA V6'!B300</f>
        <v>Papel Kraft</v>
      </c>
      <c r="C300" s="37">
        <f>'PLANTILLA V6'!C300</f>
        <v>1</v>
      </c>
      <c r="D300" s="74" t="str">
        <f>'PLANTILLA V6'!D300</f>
        <v>metro</v>
      </c>
      <c r="E300" s="37">
        <v>0</v>
      </c>
      <c r="F300" s="74" t="b">
        <v>0</v>
      </c>
      <c r="G300" s="74" t="b">
        <v>0</v>
      </c>
      <c r="H300" s="74" t="b">
        <v>0</v>
      </c>
      <c r="I300" s="74" t="b">
        <v>0</v>
      </c>
      <c r="J300" s="92">
        <f>(('PLANTILLA V6'!Tot_alumnos*F300)+('PLANTILLA V6'!X_parejas*G300)+('PLANTILLA V6'!x_equipo_4* H300)+('PLANTILLA V6'!Grupal*I300))*E300</f>
        <v>0</v>
      </c>
      <c r="K300" s="9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customHeight="1" x14ac:dyDescent="0.45">
      <c r="A301" s="86" t="str">
        <f>'PLANTILLA V6'!A301</f>
        <v>Re</v>
      </c>
      <c r="B301" s="86">
        <f>'PLANTILLA V6'!B301</f>
        <v>0</v>
      </c>
      <c r="C301" s="37">
        <f>'PLANTILLA V6'!C301</f>
        <v>1</v>
      </c>
      <c r="D301" s="74" t="str">
        <f>'PLANTILLA V6'!D301</f>
        <v>pza</v>
      </c>
      <c r="E301" s="37">
        <v>0</v>
      </c>
      <c r="F301" s="74" t="b">
        <v>0</v>
      </c>
      <c r="G301" s="74" t="b">
        <v>0</v>
      </c>
      <c r="H301" s="74" t="b">
        <v>0</v>
      </c>
      <c r="I301" s="74" t="b">
        <v>0</v>
      </c>
      <c r="J301" s="92">
        <f>(('PLANTILLA V6'!Tot_alumnos*F301)+('PLANTILLA V6'!X_parejas*G301)+('PLANTILLA V6'!x_equipo_4* H301)+('PLANTILLA V6'!Grupal*I301))*E301</f>
        <v>0</v>
      </c>
      <c r="K301" s="95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5.75" customHeight="1" x14ac:dyDescent="0.45">
      <c r="A302" s="74">
        <f>'PLANTILLA V6'!A302</f>
        <v>0</v>
      </c>
      <c r="B302" s="74">
        <f>'PLANTILLA V6'!B302</f>
        <v>0</v>
      </c>
      <c r="C302" s="37">
        <f>'PLANTILLA V6'!C302</f>
        <v>1</v>
      </c>
      <c r="D302" s="74" t="str">
        <f>'PLANTILLA V6'!D302</f>
        <v>pza</v>
      </c>
      <c r="E302" s="37">
        <v>0</v>
      </c>
      <c r="F302" s="74" t="b">
        <v>0</v>
      </c>
      <c r="G302" s="74" t="b">
        <v>0</v>
      </c>
      <c r="H302" s="74" t="b">
        <v>0</v>
      </c>
      <c r="I302" s="74" t="b">
        <v>0</v>
      </c>
      <c r="J302" s="92">
        <f>(('PLANTILLA V6'!Tot_alumnos*F302)+('PLANTILLA V6'!X_parejas*G302)+('PLANTILLA V6'!x_equipo_4* H302)+('PLANTILLA V6'!Grupal*I302))*E302</f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5.75" customHeight="1" x14ac:dyDescent="0.45">
      <c r="A303" s="74">
        <f>'PLANTILLA V6'!A303</f>
        <v>0</v>
      </c>
      <c r="B303" s="74">
        <f>'PLANTILLA V6'!B303</f>
        <v>0</v>
      </c>
      <c r="C303" s="37">
        <f>'PLANTILLA V6'!C303</f>
        <v>1</v>
      </c>
      <c r="D303" s="74" t="str">
        <f>'PLANTILLA V6'!D303</f>
        <v>pza</v>
      </c>
      <c r="E303" s="37">
        <v>0</v>
      </c>
      <c r="F303" s="74" t="b">
        <v>0</v>
      </c>
      <c r="G303" s="74" t="b">
        <v>0</v>
      </c>
      <c r="H303" s="74" t="b">
        <v>0</v>
      </c>
      <c r="I303" s="74" t="b">
        <v>0</v>
      </c>
      <c r="J303" s="92">
        <f>(('PLANTILLA V6'!Tot_alumnos*F303)+('PLANTILLA V6'!X_parejas*G303)+('PLANTILLA V6'!x_equipo_4* H303)+('PLANTILLA V6'!Grupal*I303))*E303</f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5.75" customHeight="1" x14ac:dyDescent="0.45">
      <c r="A304" s="74">
        <f>'PLANTILLA V6'!A304</f>
        <v>0</v>
      </c>
      <c r="B304" s="74">
        <f>'PLANTILLA V6'!B304</f>
        <v>0</v>
      </c>
      <c r="C304" s="37">
        <f>'PLANTILLA V6'!C304</f>
        <v>1</v>
      </c>
      <c r="D304" s="74" t="str">
        <f>'PLANTILLA V6'!D304</f>
        <v>pza</v>
      </c>
      <c r="E304" s="37">
        <v>0</v>
      </c>
      <c r="F304" s="74" t="b">
        <v>0</v>
      </c>
      <c r="G304" s="74" t="b">
        <v>0</v>
      </c>
      <c r="H304" s="74" t="b">
        <v>0</v>
      </c>
      <c r="I304" s="74" t="b">
        <v>0</v>
      </c>
      <c r="J304" s="92">
        <f>(('PLANTILLA V6'!Tot_alumnos*F304)+('PLANTILLA V6'!X_parejas*G304)+('PLANTILLA V6'!x_equipo_4* H304)+('PLANTILLA V6'!Grupal*I304))*E304</f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5.75" customHeight="1" x14ac:dyDescent="0.45">
      <c r="A305" s="74">
        <f>'PLANTILLA V6'!A305</f>
        <v>0</v>
      </c>
      <c r="B305" s="74">
        <f>'PLANTILLA V6'!B305</f>
        <v>0</v>
      </c>
      <c r="C305" s="37">
        <f>'PLANTILLA V6'!C305</f>
        <v>1</v>
      </c>
      <c r="D305" s="74" t="str">
        <f>'PLANTILLA V6'!D305</f>
        <v>pza</v>
      </c>
      <c r="E305" s="37">
        <v>0</v>
      </c>
      <c r="F305" s="74" t="b">
        <v>0</v>
      </c>
      <c r="G305" s="74" t="b">
        <v>0</v>
      </c>
      <c r="H305" s="74" t="b">
        <v>0</v>
      </c>
      <c r="I305" s="74" t="b">
        <v>0</v>
      </c>
      <c r="J305" s="92">
        <f>(('PLANTILLA V6'!Tot_alumnos*F305)+('PLANTILLA V6'!X_parejas*G305)+('PLANTILLA V6'!x_equipo_4* H305)+('PLANTILLA V6'!Grupal*I305))*E305</f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5.75" customHeight="1" x14ac:dyDescent="0.45">
      <c r="A306" s="74">
        <f>'PLANTILLA V6'!A306</f>
        <v>0</v>
      </c>
      <c r="B306" s="74">
        <f>'PLANTILLA V6'!B306</f>
        <v>0</v>
      </c>
      <c r="C306" s="37">
        <f>'PLANTILLA V6'!C306</f>
        <v>1</v>
      </c>
      <c r="D306" s="74" t="str">
        <f>'PLANTILLA V6'!D306</f>
        <v>pza</v>
      </c>
      <c r="E306" s="37">
        <v>0</v>
      </c>
      <c r="F306" s="74" t="b">
        <v>0</v>
      </c>
      <c r="G306" s="74" t="b">
        <v>0</v>
      </c>
      <c r="H306" s="74" t="b">
        <v>0</v>
      </c>
      <c r="I306" s="74" t="b">
        <v>0</v>
      </c>
      <c r="J306" s="92">
        <f>(('PLANTILLA V6'!Tot_alumnos*F306)+('PLANTILLA V6'!X_parejas*G306)+('PLANTILLA V6'!x_equipo_4* H306)+('PLANTILLA V6'!Grupal*I306))*E306</f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5.75" customHeight="1" x14ac:dyDescent="0.45">
      <c r="A307" s="74">
        <f>'PLANTILLA V6'!A307</f>
        <v>0</v>
      </c>
      <c r="B307" s="74">
        <f>'PLANTILLA V6'!B307</f>
        <v>0</v>
      </c>
      <c r="C307" s="37">
        <f>'PLANTILLA V6'!C307</f>
        <v>1</v>
      </c>
      <c r="D307" s="74" t="str">
        <f>'PLANTILLA V6'!D307</f>
        <v>pza</v>
      </c>
      <c r="E307" s="37">
        <v>0</v>
      </c>
      <c r="F307" s="74" t="b">
        <v>0</v>
      </c>
      <c r="G307" s="74" t="b">
        <v>0</v>
      </c>
      <c r="H307" s="74" t="b">
        <v>0</v>
      </c>
      <c r="I307" s="74" t="b">
        <v>0</v>
      </c>
      <c r="J307" s="92">
        <f>(('PLANTILLA V6'!Tot_alumnos*F307)+('PLANTILLA V6'!X_parejas*G307)+('PLANTILLA V6'!x_equipo_4* H307)+('PLANTILLA V6'!Grupal*I307))*E307</f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5.75" customHeight="1" x14ac:dyDescent="0.45">
      <c r="A308" s="74">
        <f>'PLANTILLA V6'!A308</f>
        <v>0</v>
      </c>
      <c r="B308" s="74">
        <f>'PLANTILLA V6'!B308</f>
        <v>0</v>
      </c>
      <c r="C308" s="37">
        <f>'PLANTILLA V6'!C308</f>
        <v>1</v>
      </c>
      <c r="D308" s="74" t="str">
        <f>'PLANTILLA V6'!D308</f>
        <v>pza</v>
      </c>
      <c r="E308" s="37">
        <v>0</v>
      </c>
      <c r="F308" s="74" t="b">
        <v>0</v>
      </c>
      <c r="G308" s="74" t="b">
        <v>0</v>
      </c>
      <c r="H308" s="74" t="b">
        <v>0</v>
      </c>
      <c r="I308" s="74" t="b">
        <v>0</v>
      </c>
      <c r="J308" s="92">
        <f>(('PLANTILLA V6'!Tot_alumnos*F308)+('PLANTILLA V6'!X_parejas*G308)+('PLANTILLA V6'!x_equipo_4* H308)+('PLANTILLA V6'!Grupal*I308))*E308</f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5.75" customHeight="1" x14ac:dyDescent="0.45">
      <c r="A309" s="74">
        <f>'PLANTILLA V6'!A309</f>
        <v>0</v>
      </c>
      <c r="B309" s="74">
        <f>'PLANTILLA V6'!B309</f>
        <v>0</v>
      </c>
      <c r="C309" s="37">
        <f>'PLANTILLA V6'!C309</f>
        <v>1</v>
      </c>
      <c r="D309" s="74" t="str">
        <f>'PLANTILLA V6'!D309</f>
        <v>pza</v>
      </c>
      <c r="E309" s="37">
        <v>0</v>
      </c>
      <c r="F309" s="74" t="b">
        <v>0</v>
      </c>
      <c r="G309" s="74" t="b">
        <v>0</v>
      </c>
      <c r="H309" s="74" t="b">
        <v>0</v>
      </c>
      <c r="I309" s="74" t="b">
        <v>0</v>
      </c>
      <c r="J309" s="92">
        <f>(('PLANTILLA V6'!Tot_alumnos*F309)+('PLANTILLA V6'!X_parejas*G309)+('PLANTILLA V6'!x_equipo_4* H309)+('PLANTILLA V6'!Grupal*I309))*E309</f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5.75" customHeight="1" x14ac:dyDescent="0.45">
      <c r="A310" s="70">
        <f>'PLANTILLA V6'!A310</f>
        <v>0</v>
      </c>
      <c r="B310" s="74">
        <f>'PLANTILLA V6'!B310</f>
        <v>0</v>
      </c>
      <c r="C310" s="37">
        <f>'PLANTILLA V6'!C310</f>
        <v>1</v>
      </c>
      <c r="D310" s="74" t="str">
        <f>'PLANTILLA V6'!D310</f>
        <v>pza</v>
      </c>
      <c r="E310" s="37">
        <v>0</v>
      </c>
      <c r="F310" s="74" t="b">
        <v>0</v>
      </c>
      <c r="G310" s="74" t="b">
        <v>0</v>
      </c>
      <c r="H310" s="74" t="b">
        <v>0</v>
      </c>
      <c r="I310" s="74" t="b">
        <v>0</v>
      </c>
      <c r="J310" s="92">
        <f>(('PLANTILLA V6'!Tot_alumnos*F310)+('PLANTILLA V6'!X_parejas*G310)+('PLANTILLA V6'!x_equipo_4* H310)+('PLANTILLA V6'!Grupal*I310))*E310</f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5.75" customHeight="1" x14ac:dyDescent="0.45">
      <c r="A311" s="74">
        <f>'PLANTILLA V6'!A311</f>
        <v>0</v>
      </c>
      <c r="B311" s="74">
        <f>'PLANTILLA V6'!B311</f>
        <v>0</v>
      </c>
      <c r="C311" s="37">
        <f>'PLANTILLA V6'!C311</f>
        <v>1</v>
      </c>
      <c r="D311" s="74" t="str">
        <f>'PLANTILLA V6'!D311</f>
        <v>pza</v>
      </c>
      <c r="E311" s="37">
        <v>0</v>
      </c>
      <c r="F311" s="74" t="b">
        <v>0</v>
      </c>
      <c r="G311" s="74" t="b">
        <v>0</v>
      </c>
      <c r="H311" s="74" t="b">
        <v>0</v>
      </c>
      <c r="I311" s="74" t="b">
        <v>0</v>
      </c>
      <c r="J311" s="92">
        <f>(('PLANTILLA V6'!Tot_alumnos*F311)+('PLANTILLA V6'!X_parejas*G311)+('PLANTILLA V6'!x_equipo_4* H311)+('PLANTILLA V6'!Grupal*I311))*E311</f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5.75" customHeight="1" x14ac:dyDescent="0.45">
      <c r="A312" s="74">
        <f>'PLANTILLA V6'!A312</f>
        <v>0</v>
      </c>
      <c r="B312" s="74">
        <f>'PLANTILLA V6'!B312</f>
        <v>0</v>
      </c>
      <c r="C312" s="37">
        <f>'PLANTILLA V6'!C312</f>
        <v>1</v>
      </c>
      <c r="D312" s="74" t="str">
        <f>'PLANTILLA V6'!D312</f>
        <v>pza</v>
      </c>
      <c r="E312" s="37">
        <v>0</v>
      </c>
      <c r="F312" s="74" t="b">
        <v>0</v>
      </c>
      <c r="G312" s="74" t="b">
        <v>0</v>
      </c>
      <c r="H312" s="74" t="b">
        <v>0</v>
      </c>
      <c r="I312" s="74" t="b">
        <v>0</v>
      </c>
      <c r="J312" s="92">
        <f>(('PLANTILLA V6'!Tot_alumnos*F312)+('PLANTILLA V6'!X_parejas*G312)+('PLANTILLA V6'!x_equipo_4* H312)+('PLANTILLA V6'!Grupal*I312))*E312</f>
        <v>0</v>
      </c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5.75" customHeight="1" x14ac:dyDescent="0.45">
      <c r="A313" s="74">
        <f>'PLANTILLA V6'!A313</f>
        <v>0</v>
      </c>
      <c r="B313" s="74">
        <f>'PLANTILLA V6'!B313</f>
        <v>0</v>
      </c>
      <c r="C313" s="37">
        <f>'PLANTILLA V6'!C313</f>
        <v>1</v>
      </c>
      <c r="D313" s="74" t="str">
        <f>'PLANTILLA V6'!D313</f>
        <v>pza</v>
      </c>
      <c r="E313" s="37">
        <v>0</v>
      </c>
      <c r="F313" s="74" t="b">
        <v>0</v>
      </c>
      <c r="G313" s="74" t="b">
        <v>0</v>
      </c>
      <c r="H313" s="74" t="b">
        <v>0</v>
      </c>
      <c r="I313" s="74" t="b">
        <v>0</v>
      </c>
      <c r="J313" s="92">
        <f>(('PLANTILLA V6'!Tot_alumnos*F313)+('PLANTILLA V6'!X_parejas*G313)+('PLANTILLA V6'!x_equipo_4* H313)+('PLANTILLA V6'!Grupal*I313))*E313</f>
        <v>0</v>
      </c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5.75" customHeight="1" x14ac:dyDescent="0.45">
      <c r="A314" s="74">
        <f>'PLANTILLA V6'!A314</f>
        <v>0</v>
      </c>
      <c r="B314" s="74">
        <f>'PLANTILLA V6'!B314</f>
        <v>0</v>
      </c>
      <c r="C314" s="37">
        <f>'PLANTILLA V6'!C314</f>
        <v>1</v>
      </c>
      <c r="D314" s="74" t="str">
        <f>'PLANTILLA V6'!D314</f>
        <v>pza</v>
      </c>
      <c r="E314" s="37">
        <v>0</v>
      </c>
      <c r="F314" s="74" t="b">
        <v>0</v>
      </c>
      <c r="G314" s="74" t="b">
        <v>0</v>
      </c>
      <c r="H314" s="74" t="b">
        <v>0</v>
      </c>
      <c r="I314" s="74" t="b">
        <v>0</v>
      </c>
      <c r="J314" s="92">
        <f>(('PLANTILLA V6'!Tot_alumnos*F314)+('PLANTILLA V6'!X_parejas*G314)+('PLANTILLA V6'!x_equipo_4* H314)+('PLANTILLA V6'!Grupal*I314))*E314</f>
        <v>0</v>
      </c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5.75" customHeight="1" x14ac:dyDescent="0.45">
      <c r="A315" s="74">
        <f>'PLANTILLA V6'!A315</f>
        <v>0</v>
      </c>
      <c r="B315" s="74">
        <f>'PLANTILLA V6'!B315</f>
        <v>0</v>
      </c>
      <c r="C315" s="37">
        <f>'PLANTILLA V6'!C315</f>
        <v>1</v>
      </c>
      <c r="D315" s="74" t="str">
        <f>'PLANTILLA V6'!D315</f>
        <v>pza</v>
      </c>
      <c r="E315" s="37">
        <v>0</v>
      </c>
      <c r="F315" s="74" t="b">
        <v>0</v>
      </c>
      <c r="G315" s="74" t="b">
        <v>0</v>
      </c>
      <c r="H315" s="74" t="b">
        <v>0</v>
      </c>
      <c r="I315" s="74" t="b">
        <v>0</v>
      </c>
      <c r="J315" s="92">
        <f>(('PLANTILLA V6'!Tot_alumnos*F315)+('PLANTILLA V6'!X_parejas*G315)+('PLANTILLA V6'!x_equipo_4* H315)+('PLANTILLA V6'!Grupal*I315))*E315</f>
        <v>0</v>
      </c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5.75" customHeight="1" x14ac:dyDescent="0.45">
      <c r="A316" s="74">
        <f>'PLANTILLA V6'!A316</f>
        <v>0</v>
      </c>
      <c r="B316" s="74">
        <f>'PLANTILLA V6'!B316</f>
        <v>0</v>
      </c>
      <c r="C316" s="37">
        <f>'PLANTILLA V6'!C316</f>
        <v>1</v>
      </c>
      <c r="D316" s="74" t="str">
        <f>'PLANTILLA V6'!D316</f>
        <v>pza</v>
      </c>
      <c r="E316" s="37">
        <v>0</v>
      </c>
      <c r="F316" s="74" t="b">
        <v>0</v>
      </c>
      <c r="G316" s="74" t="b">
        <v>0</v>
      </c>
      <c r="H316" s="74" t="b">
        <v>0</v>
      </c>
      <c r="I316" s="74" t="b">
        <v>0</v>
      </c>
      <c r="J316" s="92">
        <f>(('PLANTILLA V6'!Tot_alumnos*F316)+('PLANTILLA V6'!X_parejas*G316)+('PLANTILLA V6'!x_equipo_4* H316)+('PLANTILLA V6'!Grupal*I316))*E316</f>
        <v>0</v>
      </c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5.75" customHeight="1" x14ac:dyDescent="0.45">
      <c r="A317" s="74">
        <f>'PLANTILLA V6'!A317</f>
        <v>0</v>
      </c>
      <c r="B317" s="74">
        <f>'PLANTILLA V6'!B317</f>
        <v>0</v>
      </c>
      <c r="C317" s="37">
        <f>'PLANTILLA V6'!C317</f>
        <v>1</v>
      </c>
      <c r="D317" s="74" t="str">
        <f>'PLANTILLA V6'!D317</f>
        <v>pza</v>
      </c>
      <c r="E317" s="37">
        <v>0</v>
      </c>
      <c r="F317" s="74" t="b">
        <v>0</v>
      </c>
      <c r="G317" s="74" t="b">
        <v>0</v>
      </c>
      <c r="H317" s="74" t="b">
        <v>0</v>
      </c>
      <c r="I317" s="74" t="b">
        <v>0</v>
      </c>
      <c r="J317" s="92">
        <f>(('PLANTILLA V6'!Tot_alumnos*F317)+('PLANTILLA V6'!X_parejas*G317)+('PLANTILLA V6'!x_equipo_4* H317)+('PLANTILLA V6'!Grupal*I317))*E317</f>
        <v>0</v>
      </c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5.75" customHeight="1" x14ac:dyDescent="0.45">
      <c r="A318" s="74">
        <f>'PLANTILLA V6'!A318</f>
        <v>0</v>
      </c>
      <c r="B318" s="74">
        <f>'PLANTILLA V6'!B318</f>
        <v>0</v>
      </c>
      <c r="C318" s="37">
        <f>'PLANTILLA V6'!C318</f>
        <v>1</v>
      </c>
      <c r="D318" s="74" t="str">
        <f>'PLANTILLA V6'!D318</f>
        <v>pza</v>
      </c>
      <c r="E318" s="37">
        <v>0</v>
      </c>
      <c r="F318" s="74" t="b">
        <v>0</v>
      </c>
      <c r="G318" s="74" t="b">
        <v>0</v>
      </c>
      <c r="H318" s="74" t="b">
        <v>0</v>
      </c>
      <c r="I318" s="74" t="b">
        <v>0</v>
      </c>
      <c r="J318" s="92">
        <f>(('PLANTILLA V6'!Tot_alumnos*F318)+('PLANTILLA V6'!X_parejas*G318)+('PLANTILLA V6'!x_equipo_4* H318)+('PLANTILLA V6'!Grupal*I318))*E318</f>
        <v>0</v>
      </c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5.75" customHeight="1" x14ac:dyDescent="0.45">
      <c r="A319" s="74">
        <f>'PLANTILLA V6'!A319</f>
        <v>0</v>
      </c>
      <c r="B319" s="74">
        <f>'PLANTILLA V6'!B319</f>
        <v>0</v>
      </c>
      <c r="C319" s="37">
        <f>'PLANTILLA V6'!C319</f>
        <v>1</v>
      </c>
      <c r="D319" s="74" t="str">
        <f>'PLANTILLA V6'!D319</f>
        <v>pza</v>
      </c>
      <c r="E319" s="37">
        <v>0</v>
      </c>
      <c r="F319" s="74" t="b">
        <v>0</v>
      </c>
      <c r="G319" s="74" t="b">
        <v>0</v>
      </c>
      <c r="H319" s="74" t="b">
        <v>0</v>
      </c>
      <c r="I319" s="74" t="b">
        <v>0</v>
      </c>
      <c r="J319" s="92">
        <f>(('PLANTILLA V6'!Tot_alumnos*F319)+('PLANTILLA V6'!X_parejas*G319)+('PLANTILLA V6'!x_equipo_4* H319)+('PLANTILLA V6'!Grupal*I319))*E319</f>
        <v>0</v>
      </c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5.75" customHeight="1" x14ac:dyDescent="0.45">
      <c r="A320" s="74">
        <f>'PLANTILLA V6'!A320</f>
        <v>0</v>
      </c>
      <c r="B320" s="74">
        <f>'PLANTILLA V6'!B320</f>
        <v>0</v>
      </c>
      <c r="C320" s="37">
        <f>'PLANTILLA V6'!C320</f>
        <v>1</v>
      </c>
      <c r="D320" s="74" t="str">
        <f>'PLANTILLA V6'!D320</f>
        <v>pza</v>
      </c>
      <c r="E320" s="37">
        <v>0</v>
      </c>
      <c r="F320" s="74" t="b">
        <v>0</v>
      </c>
      <c r="G320" s="74" t="b">
        <v>0</v>
      </c>
      <c r="H320" s="74" t="b">
        <v>0</v>
      </c>
      <c r="I320" s="74" t="b">
        <v>0</v>
      </c>
      <c r="J320" s="92">
        <f>(('PLANTILLA V6'!Tot_alumnos*F320)+('PLANTILLA V6'!X_parejas*G320)+('PLANTILLA V6'!x_equipo_4* H320)+('PLANTILLA V6'!Grupal*I320))*E320</f>
        <v>0</v>
      </c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5.75" customHeight="1" x14ac:dyDescent="0.45">
      <c r="A321" s="74">
        <f>'PLANTILLA V6'!A321</f>
        <v>0</v>
      </c>
      <c r="B321" s="74">
        <f>'PLANTILLA V6'!B321</f>
        <v>0</v>
      </c>
      <c r="C321" s="37">
        <f>'PLANTILLA V6'!C321</f>
        <v>1</v>
      </c>
      <c r="D321" s="74" t="str">
        <f>'PLANTILLA V6'!D321</f>
        <v>pza</v>
      </c>
      <c r="E321" s="37">
        <v>0</v>
      </c>
      <c r="F321" s="74" t="b">
        <v>0</v>
      </c>
      <c r="G321" s="74" t="b">
        <v>0</v>
      </c>
      <c r="H321" s="74" t="b">
        <v>0</v>
      </c>
      <c r="I321" s="74" t="b">
        <v>0</v>
      </c>
      <c r="J321" s="92">
        <f>(('PLANTILLA V6'!Tot_alumnos*F321)+('PLANTILLA V6'!X_parejas*G321)+('PLANTILLA V6'!x_equipo_4* H321)+('PLANTILLA V6'!Grupal*I321))*E321</f>
        <v>0</v>
      </c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5.75" customHeight="1" x14ac:dyDescent="0.45">
      <c r="A322" s="74">
        <f>'PLANTILLA V6'!A322</f>
        <v>0</v>
      </c>
      <c r="B322" s="74">
        <f>'PLANTILLA V6'!B322</f>
        <v>0</v>
      </c>
      <c r="C322" s="37">
        <f>'PLANTILLA V6'!C322</f>
        <v>1</v>
      </c>
      <c r="D322" s="74" t="str">
        <f>'PLANTILLA V6'!D322</f>
        <v>pza</v>
      </c>
      <c r="E322" s="37">
        <v>0</v>
      </c>
      <c r="F322" s="74" t="b">
        <v>0</v>
      </c>
      <c r="G322" s="74" t="b">
        <v>0</v>
      </c>
      <c r="H322" s="74" t="b">
        <v>0</v>
      </c>
      <c r="I322" s="74" t="b">
        <v>0</v>
      </c>
      <c r="J322" s="92">
        <f>(('PLANTILLA V6'!Tot_alumnos*F322)+('PLANTILLA V6'!X_parejas*G322)+('PLANTILLA V6'!x_equipo_4* H322)+('PLANTILLA V6'!Grupal*I322))*E322</f>
        <v>0</v>
      </c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5.75" customHeight="1" x14ac:dyDescent="0.45">
      <c r="A323" s="74">
        <f>'PLANTILLA V6'!A323</f>
        <v>0</v>
      </c>
      <c r="B323" s="74">
        <f>'PLANTILLA V6'!B323</f>
        <v>0</v>
      </c>
      <c r="C323" s="37">
        <f>'PLANTILLA V6'!C323</f>
        <v>1</v>
      </c>
      <c r="D323" s="74" t="str">
        <f>'PLANTILLA V6'!D323</f>
        <v>pza</v>
      </c>
      <c r="E323" s="37">
        <v>0</v>
      </c>
      <c r="F323" s="74" t="b">
        <v>0</v>
      </c>
      <c r="G323" s="74" t="b">
        <v>0</v>
      </c>
      <c r="H323" s="74" t="b">
        <v>0</v>
      </c>
      <c r="I323" s="74" t="b">
        <v>0</v>
      </c>
      <c r="J323" s="92">
        <f>(('PLANTILLA V6'!Tot_alumnos*F323)+('PLANTILLA V6'!X_parejas*G323)+('PLANTILLA V6'!x_equipo_4* H323)+('PLANTILLA V6'!Grupal*I323))*E323</f>
        <v>0</v>
      </c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5.75" customHeight="1" x14ac:dyDescent="0.45">
      <c r="A324" s="74">
        <f>'PLANTILLA V6'!A324</f>
        <v>0</v>
      </c>
      <c r="B324" s="74">
        <f>'PLANTILLA V6'!B324</f>
        <v>0</v>
      </c>
      <c r="C324" s="37">
        <f>'PLANTILLA V6'!C324</f>
        <v>1</v>
      </c>
      <c r="D324" s="74" t="str">
        <f>'PLANTILLA V6'!D324</f>
        <v>pza</v>
      </c>
      <c r="E324" s="37">
        <v>0</v>
      </c>
      <c r="F324" s="74" t="b">
        <v>0</v>
      </c>
      <c r="G324" s="74" t="b">
        <v>0</v>
      </c>
      <c r="H324" s="74" t="b">
        <v>0</v>
      </c>
      <c r="I324" s="74" t="b">
        <v>0</v>
      </c>
      <c r="J324" s="92">
        <f>(('PLANTILLA V6'!Tot_alumnos*F324)+('PLANTILLA V6'!X_parejas*G324)+('PLANTILLA V6'!x_equipo_4* H324)+('PLANTILLA V6'!Grupal*I324))*E324</f>
        <v>0</v>
      </c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5.75" customHeight="1" x14ac:dyDescent="0.45">
      <c r="A325" s="74">
        <f>'PLANTILLA V6'!A325</f>
        <v>0</v>
      </c>
      <c r="B325" s="74">
        <f>'PLANTILLA V6'!B325</f>
        <v>0</v>
      </c>
      <c r="C325" s="37">
        <f>'PLANTILLA V6'!C325</f>
        <v>1</v>
      </c>
      <c r="D325" s="74" t="str">
        <f>'PLANTILLA V6'!D325</f>
        <v>pza</v>
      </c>
      <c r="E325" s="37">
        <v>0</v>
      </c>
      <c r="F325" s="74" t="b">
        <v>0</v>
      </c>
      <c r="G325" s="74" t="b">
        <v>0</v>
      </c>
      <c r="H325" s="74" t="b">
        <v>0</v>
      </c>
      <c r="I325" s="74" t="b">
        <v>0</v>
      </c>
      <c r="J325" s="92">
        <f>(('PLANTILLA V6'!Tot_alumnos*F325)+('PLANTILLA V6'!X_parejas*G325)+('PLANTILLA V6'!x_equipo_4* H325)+('PLANTILLA V6'!Grupal*I325))*E325</f>
        <v>0</v>
      </c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5.75" customHeight="1" x14ac:dyDescent="0.45">
      <c r="A326" s="74">
        <f>'PLANTILLA V6'!A326</f>
        <v>0</v>
      </c>
      <c r="B326" s="74">
        <f>'PLANTILLA V6'!B326</f>
        <v>0</v>
      </c>
      <c r="C326" s="37">
        <f>'PLANTILLA V6'!C326</f>
        <v>1</v>
      </c>
      <c r="D326" s="74" t="str">
        <f>'PLANTILLA V6'!D326</f>
        <v>pza</v>
      </c>
      <c r="E326" s="37">
        <v>0</v>
      </c>
      <c r="F326" s="74" t="b">
        <v>0</v>
      </c>
      <c r="G326" s="74" t="b">
        <v>0</v>
      </c>
      <c r="H326" s="74" t="b">
        <v>0</v>
      </c>
      <c r="I326" s="74" t="b">
        <v>0</v>
      </c>
      <c r="J326" s="92">
        <f>(('PLANTILLA V6'!Tot_alumnos*F326)+('PLANTILLA V6'!X_parejas*G326)+('PLANTILLA V6'!x_equipo_4* H326)+('PLANTILLA V6'!Grupal*I326))*E326</f>
        <v>0</v>
      </c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5.75" customHeight="1" x14ac:dyDescent="0.45">
      <c r="A327" s="74">
        <f>'PLANTILLA V6'!A327</f>
        <v>0</v>
      </c>
      <c r="B327" s="74">
        <f>'PLANTILLA V6'!B327</f>
        <v>0</v>
      </c>
      <c r="C327" s="37">
        <f>'PLANTILLA V6'!C327</f>
        <v>1</v>
      </c>
      <c r="D327" s="74" t="str">
        <f>'PLANTILLA V6'!D327</f>
        <v>pza</v>
      </c>
      <c r="E327" s="37">
        <v>0</v>
      </c>
      <c r="F327" s="74" t="b">
        <v>0</v>
      </c>
      <c r="G327" s="74" t="b">
        <v>0</v>
      </c>
      <c r="H327" s="74" t="b">
        <v>0</v>
      </c>
      <c r="I327" s="74" t="b">
        <v>0</v>
      </c>
      <c r="J327" s="92">
        <f>(('PLANTILLA V6'!Tot_alumnos*F327)+('PLANTILLA V6'!X_parejas*G327)+('PLANTILLA V6'!x_equipo_4* H327)+('PLANTILLA V6'!Grupal*I327))*E327</f>
        <v>0</v>
      </c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5.75" customHeight="1" x14ac:dyDescent="0.45">
      <c r="A328" s="74">
        <f>'PLANTILLA V6'!A328</f>
        <v>0</v>
      </c>
      <c r="B328" s="74">
        <f>'PLANTILLA V6'!B328</f>
        <v>0</v>
      </c>
      <c r="C328" s="37">
        <f>'PLANTILLA V6'!C328</f>
        <v>1</v>
      </c>
      <c r="D328" s="74" t="str">
        <f>'PLANTILLA V6'!D328</f>
        <v>pza</v>
      </c>
      <c r="E328" s="37">
        <v>0</v>
      </c>
      <c r="F328" s="74" t="b">
        <v>0</v>
      </c>
      <c r="G328" s="74" t="b">
        <v>0</v>
      </c>
      <c r="H328" s="74" t="b">
        <v>0</v>
      </c>
      <c r="I328" s="74" t="b">
        <v>0</v>
      </c>
      <c r="J328" s="92">
        <f>(('PLANTILLA V6'!Tot_alumnos*F328)+('PLANTILLA V6'!X_parejas*G328)+('PLANTILLA V6'!x_equipo_4* H328)+('PLANTILLA V6'!Grupal*I328))*E328</f>
        <v>0</v>
      </c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5.75" customHeight="1" x14ac:dyDescent="0.45">
      <c r="A329" s="74">
        <f>'PLANTILLA V6'!A329</f>
        <v>0</v>
      </c>
      <c r="B329" s="74">
        <f>'PLANTILLA V6'!B329</f>
        <v>0</v>
      </c>
      <c r="C329" s="37">
        <f>'PLANTILLA V6'!C329</f>
        <v>1</v>
      </c>
      <c r="D329" s="74" t="str">
        <f>'PLANTILLA V6'!D329</f>
        <v>pza</v>
      </c>
      <c r="E329" s="37">
        <v>0</v>
      </c>
      <c r="F329" s="74" t="b">
        <v>0</v>
      </c>
      <c r="G329" s="74" t="b">
        <v>0</v>
      </c>
      <c r="H329" s="74" t="b">
        <v>0</v>
      </c>
      <c r="I329" s="74" t="b">
        <v>0</v>
      </c>
      <c r="J329" s="92">
        <f>(('PLANTILLA V6'!Tot_alumnos*F329)+('PLANTILLA V6'!X_parejas*G329)+('PLANTILLA V6'!x_equipo_4* H329)+('PLANTILLA V6'!Grupal*I329))*E329</f>
        <v>0</v>
      </c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5.75" customHeight="1" x14ac:dyDescent="0.45">
      <c r="A330" s="74">
        <f>'PLANTILLA V6'!A330</f>
        <v>0</v>
      </c>
      <c r="B330" s="74">
        <f>'PLANTILLA V6'!B330</f>
        <v>0</v>
      </c>
      <c r="C330" s="37">
        <f>'PLANTILLA V6'!C330</f>
        <v>1</v>
      </c>
      <c r="D330" s="74" t="str">
        <f>'PLANTILLA V6'!D330</f>
        <v>pza</v>
      </c>
      <c r="E330" s="37">
        <v>0</v>
      </c>
      <c r="F330" s="74" t="b">
        <v>0</v>
      </c>
      <c r="G330" s="74" t="b">
        <v>0</v>
      </c>
      <c r="H330" s="74" t="b">
        <v>0</v>
      </c>
      <c r="I330" s="74" t="b">
        <v>0</v>
      </c>
      <c r="J330" s="92">
        <f>(('PLANTILLA V6'!Tot_alumnos*F330)+('PLANTILLA V6'!X_parejas*G330)+('PLANTILLA V6'!x_equipo_4* H330)+('PLANTILLA V6'!Grupal*I330))*E330</f>
        <v>0</v>
      </c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5.75" customHeight="1" x14ac:dyDescent="0.45">
      <c r="A331" s="74">
        <f>'PLANTILLA V6'!A331</f>
        <v>0</v>
      </c>
      <c r="B331" s="74">
        <f>'PLANTILLA V6'!B331</f>
        <v>0</v>
      </c>
      <c r="C331" s="37">
        <f>'PLANTILLA V6'!C331</f>
        <v>1</v>
      </c>
      <c r="D331" s="74" t="str">
        <f>'PLANTILLA V6'!D331</f>
        <v>pza</v>
      </c>
      <c r="E331" s="37">
        <v>0</v>
      </c>
      <c r="F331" s="74" t="b">
        <v>0</v>
      </c>
      <c r="G331" s="74" t="b">
        <v>0</v>
      </c>
      <c r="H331" s="74" t="b">
        <v>0</v>
      </c>
      <c r="I331" s="74" t="b">
        <v>0</v>
      </c>
      <c r="J331" s="92">
        <f>(('PLANTILLA V6'!Tot_alumnos*F331)+('PLANTILLA V6'!X_parejas*G331)+('PLANTILLA V6'!x_equipo_4* H331)+('PLANTILLA V6'!Grupal*I331))*E331</f>
        <v>0</v>
      </c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5.75" customHeight="1" x14ac:dyDescent="0.45">
      <c r="A332" s="74">
        <f>'PLANTILLA V6'!A332</f>
        <v>0</v>
      </c>
      <c r="B332" s="74">
        <f>'PLANTILLA V6'!B332</f>
        <v>0</v>
      </c>
      <c r="C332" s="37">
        <f>'PLANTILLA V6'!C332</f>
        <v>1</v>
      </c>
      <c r="D332" s="74" t="str">
        <f>'PLANTILLA V6'!D332</f>
        <v>pza</v>
      </c>
      <c r="E332" s="37">
        <v>0</v>
      </c>
      <c r="F332" s="74" t="b">
        <v>0</v>
      </c>
      <c r="G332" s="74" t="b">
        <v>0</v>
      </c>
      <c r="H332" s="74" t="b">
        <v>0</v>
      </c>
      <c r="I332" s="74" t="b">
        <v>0</v>
      </c>
      <c r="J332" s="92">
        <f>(('PLANTILLA V6'!Tot_alumnos*F332)+('PLANTILLA V6'!X_parejas*G332)+('PLANTILLA V6'!x_equipo_4* H332)+('PLANTILLA V6'!Grupal*I332))*E332</f>
        <v>0</v>
      </c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5.75" customHeight="1" x14ac:dyDescent="0.45">
      <c r="A333" s="74">
        <f>'PLANTILLA V6'!A333</f>
        <v>0</v>
      </c>
      <c r="B333" s="74">
        <f>'PLANTILLA V6'!B333</f>
        <v>0</v>
      </c>
      <c r="C333" s="37">
        <f>'PLANTILLA V6'!C333</f>
        <v>1</v>
      </c>
      <c r="D333" s="74" t="str">
        <f>'PLANTILLA V6'!D333</f>
        <v>pza</v>
      </c>
      <c r="E333" s="37">
        <v>0</v>
      </c>
      <c r="F333" s="74" t="b">
        <v>0</v>
      </c>
      <c r="G333" s="74" t="b">
        <v>0</v>
      </c>
      <c r="H333" s="74" t="b">
        <v>0</v>
      </c>
      <c r="I333" s="74" t="b">
        <v>0</v>
      </c>
      <c r="J333" s="92">
        <f>(('PLANTILLA V6'!Tot_alumnos*F333)+('PLANTILLA V6'!X_parejas*G333)+('PLANTILLA V6'!x_equipo_4* H333)+('PLANTILLA V6'!Grupal*I333))*E333</f>
        <v>0</v>
      </c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5.75" customHeight="1" x14ac:dyDescent="0.45">
      <c r="A334" s="74">
        <f>'PLANTILLA V6'!A334</f>
        <v>0</v>
      </c>
      <c r="B334" s="74">
        <f>'PLANTILLA V6'!B334</f>
        <v>0</v>
      </c>
      <c r="C334" s="37">
        <f>'PLANTILLA V6'!C334</f>
        <v>1</v>
      </c>
      <c r="D334" s="74" t="str">
        <f>'PLANTILLA V6'!D334</f>
        <v>pza</v>
      </c>
      <c r="E334" s="37">
        <v>0</v>
      </c>
      <c r="F334" s="74" t="b">
        <v>0</v>
      </c>
      <c r="G334" s="74" t="b">
        <v>0</v>
      </c>
      <c r="H334" s="74" t="b">
        <v>0</v>
      </c>
      <c r="I334" s="74" t="b">
        <v>0</v>
      </c>
      <c r="J334" s="92">
        <f>(('PLANTILLA V6'!Tot_alumnos*F334)+('PLANTILLA V6'!X_parejas*G334)+('PLANTILLA V6'!x_equipo_4* H334)+('PLANTILLA V6'!Grupal*I334))*E334</f>
        <v>0</v>
      </c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5.75" customHeight="1" x14ac:dyDescent="0.45">
      <c r="A335" s="74">
        <f>'PLANTILLA V6'!A335</f>
        <v>0</v>
      </c>
      <c r="B335" s="74">
        <f>'PLANTILLA V6'!B335</f>
        <v>0</v>
      </c>
      <c r="C335" s="37">
        <f>'PLANTILLA V6'!C335</f>
        <v>1</v>
      </c>
      <c r="D335" s="74" t="str">
        <f>'PLANTILLA V6'!D335</f>
        <v>pza</v>
      </c>
      <c r="E335" s="37">
        <v>0</v>
      </c>
      <c r="F335" s="74" t="b">
        <v>0</v>
      </c>
      <c r="G335" s="74" t="b">
        <v>0</v>
      </c>
      <c r="H335" s="74" t="b">
        <v>0</v>
      </c>
      <c r="I335" s="74" t="b">
        <v>0</v>
      </c>
      <c r="J335" s="92">
        <f>(('PLANTILLA V6'!Tot_alumnos*F335)+('PLANTILLA V6'!X_parejas*G335)+('PLANTILLA V6'!x_equipo_4* H335)+('PLANTILLA V6'!Grupal*I335))*E335</f>
        <v>0</v>
      </c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5.75" customHeight="1" x14ac:dyDescent="0.45">
      <c r="A336" s="74">
        <f>'PLANTILLA V6'!A336</f>
        <v>0</v>
      </c>
      <c r="B336" s="74">
        <f>'PLANTILLA V6'!B336</f>
        <v>0</v>
      </c>
      <c r="C336" s="37">
        <f>'PLANTILLA V6'!C336</f>
        <v>1</v>
      </c>
      <c r="D336" s="74" t="str">
        <f>'PLANTILLA V6'!D336</f>
        <v>pza</v>
      </c>
      <c r="E336" s="37">
        <v>0</v>
      </c>
      <c r="F336" s="74" t="b">
        <v>0</v>
      </c>
      <c r="G336" s="74" t="b">
        <v>0</v>
      </c>
      <c r="H336" s="74" t="b">
        <v>0</v>
      </c>
      <c r="I336" s="74" t="b">
        <v>0</v>
      </c>
      <c r="J336" s="92">
        <f>(('PLANTILLA V6'!Tot_alumnos*F336)+('PLANTILLA V6'!X_parejas*G336)+('PLANTILLA V6'!x_equipo_4* H336)+('PLANTILLA V6'!Grupal*I336))*E336</f>
        <v>0</v>
      </c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5.75" customHeight="1" x14ac:dyDescent="0.45">
      <c r="A337" s="74">
        <f>'PLANTILLA V6'!A337</f>
        <v>0</v>
      </c>
      <c r="B337" s="74">
        <f>'PLANTILLA V6'!B337</f>
        <v>0</v>
      </c>
      <c r="C337" s="37">
        <f>'PLANTILLA V6'!C337</f>
        <v>1</v>
      </c>
      <c r="D337" s="74" t="str">
        <f>'PLANTILLA V6'!D337</f>
        <v>pza</v>
      </c>
      <c r="E337" s="37">
        <v>0</v>
      </c>
      <c r="F337" s="74" t="b">
        <v>0</v>
      </c>
      <c r="G337" s="74" t="b">
        <v>0</v>
      </c>
      <c r="H337" s="74" t="b">
        <v>0</v>
      </c>
      <c r="I337" s="74" t="b">
        <v>0</v>
      </c>
      <c r="J337" s="92">
        <f>(('PLANTILLA V6'!Tot_alumnos*F337)+('PLANTILLA V6'!X_parejas*G337)+('PLANTILLA V6'!x_equipo_4* H337)+('PLANTILLA V6'!Grupal*I337))*E337</f>
        <v>0</v>
      </c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5.75" customHeight="1" x14ac:dyDescent="0.45">
      <c r="A338" s="74">
        <f>'PLANTILLA V6'!A338</f>
        <v>0</v>
      </c>
      <c r="B338" s="74">
        <f>'PLANTILLA V6'!B338</f>
        <v>0</v>
      </c>
      <c r="C338" s="37">
        <f>'PLANTILLA V6'!C338</f>
        <v>1</v>
      </c>
      <c r="D338" s="74" t="str">
        <f>'PLANTILLA V6'!D338</f>
        <v>pza</v>
      </c>
      <c r="E338" s="37">
        <v>0</v>
      </c>
      <c r="F338" s="74" t="b">
        <v>0</v>
      </c>
      <c r="G338" s="74" t="b">
        <v>0</v>
      </c>
      <c r="H338" s="74" t="b">
        <v>0</v>
      </c>
      <c r="I338" s="74" t="b">
        <v>0</v>
      </c>
      <c r="J338" s="92">
        <f>(('PLANTILLA V6'!Tot_alumnos*F338)+('PLANTILLA V6'!X_parejas*G338)+('PLANTILLA V6'!x_equipo_4* H338)+('PLANTILLA V6'!Grupal*I338))*E338</f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5.75" customHeight="1" x14ac:dyDescent="0.45">
      <c r="A339" s="74">
        <f>'PLANTILLA V6'!A339</f>
        <v>0</v>
      </c>
      <c r="B339" s="74">
        <f>'PLANTILLA V6'!B339</f>
        <v>0</v>
      </c>
      <c r="C339" s="74">
        <f>'PLANTILLA V6'!C339</f>
        <v>0</v>
      </c>
      <c r="D339" s="74">
        <f>'PLANTILLA V6'!D339</f>
        <v>0</v>
      </c>
      <c r="E339" s="37"/>
      <c r="F339" s="74"/>
      <c r="G339" s="74"/>
      <c r="H339" s="74"/>
      <c r="I339" s="74"/>
      <c r="J339" s="92">
        <f>(('PLANTILLA V6'!Tot_alumnos*F339)+('PLANTILLA V6'!X_parejas*G339)+('PLANTILLA V6'!x_equipo_4* H339)+('PLANTILLA V6'!Grupal*I339))*E339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5.75" customHeight="1" x14ac:dyDescent="0.45">
      <c r="A340" s="74">
        <f>'PLANTILLA V6'!A340</f>
        <v>0</v>
      </c>
      <c r="B340" s="74">
        <f>'PLANTILLA V6'!B340</f>
        <v>0</v>
      </c>
      <c r="C340" s="74">
        <f>'PLANTILLA V6'!C340</f>
        <v>0</v>
      </c>
      <c r="D340" s="74">
        <f>'PLANTILLA V6'!D340</f>
        <v>0</v>
      </c>
      <c r="E340" s="37"/>
      <c r="F340" s="74"/>
      <c r="G340" s="74"/>
      <c r="H340" s="74"/>
      <c r="I340" s="74"/>
      <c r="J340" s="92">
        <f>(('PLANTILLA V6'!Tot_alumnos*F340)+('PLANTILLA V6'!X_parejas*G340)+('PLANTILLA V6'!x_equipo_4* H340)+('PLANTILLA V6'!Grupal*I340))*E340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5.75" customHeight="1" x14ac:dyDescent="0.45">
      <c r="A341" s="74">
        <f>'PLANTILLA V6'!A341</f>
        <v>0</v>
      </c>
      <c r="B341" s="74">
        <f>'PLANTILLA V6'!B341</f>
        <v>0</v>
      </c>
      <c r="C341" s="74">
        <f>'PLANTILLA V6'!C341</f>
        <v>0</v>
      </c>
      <c r="D341" s="74">
        <f>'PLANTILLA V6'!D341</f>
        <v>0</v>
      </c>
      <c r="E341" s="37"/>
      <c r="F341" s="74"/>
      <c r="G341" s="74"/>
      <c r="H341" s="74"/>
      <c r="I341" s="74"/>
      <c r="J341" s="92">
        <f>(('PLANTILLA V6'!Tot_alumnos*F341)+('PLANTILLA V6'!X_parejas*G341)+('PLANTILLA V6'!x_equipo_4* H341)+('PLANTILLA V6'!Grupal*I341))*E341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5.75" customHeight="1" x14ac:dyDescent="0.45">
      <c r="A342" s="74">
        <f>'PLANTILLA V6'!A342</f>
        <v>0</v>
      </c>
      <c r="B342" s="74">
        <f>'PLANTILLA V6'!B342</f>
        <v>0</v>
      </c>
      <c r="C342" s="74">
        <f>'PLANTILLA V6'!C342</f>
        <v>0</v>
      </c>
      <c r="D342" s="74">
        <f>'PLANTILLA V6'!D342</f>
        <v>0</v>
      </c>
      <c r="E342" s="37"/>
      <c r="F342" s="74"/>
      <c r="G342" s="74"/>
      <c r="H342" s="74"/>
      <c r="I342" s="74"/>
      <c r="J342" s="92">
        <f>(('PLANTILLA V6'!Tot_alumnos*F342)+('PLANTILLA V6'!X_parejas*G342)+('PLANTILLA V6'!x_equipo_4* H342)+('PLANTILLA V6'!Grupal*I342))*E342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5.75" customHeight="1" x14ac:dyDescent="0.45">
      <c r="A343" s="74">
        <f>'PLANTILLA V6'!A343</f>
        <v>0</v>
      </c>
      <c r="B343" s="74">
        <f>'PLANTILLA V6'!B343</f>
        <v>0</v>
      </c>
      <c r="C343" s="74">
        <f>'PLANTILLA V6'!C343</f>
        <v>0</v>
      </c>
      <c r="D343" s="74">
        <f>'PLANTILLA V6'!D343</f>
        <v>0</v>
      </c>
      <c r="E343" s="37"/>
      <c r="F343" s="74"/>
      <c r="G343" s="74"/>
      <c r="H343" s="74"/>
      <c r="I343" s="74"/>
      <c r="J343" s="92">
        <f>(('PLANTILLA V6'!Tot_alumnos*F343)+('PLANTILLA V6'!X_parejas*G343)+('PLANTILLA V6'!x_equipo_4* H343)+('PLANTILLA V6'!Grupal*I343))*E343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5.75" customHeight="1" x14ac:dyDescent="0.45">
      <c r="A344" s="74">
        <f>'PLANTILLA V6'!A344</f>
        <v>0</v>
      </c>
      <c r="B344" s="74">
        <f>'PLANTILLA V6'!B344</f>
        <v>0</v>
      </c>
      <c r="C344" s="74">
        <f>'PLANTILLA V6'!C344</f>
        <v>0</v>
      </c>
      <c r="D344" s="74">
        <f>'PLANTILLA V6'!D344</f>
        <v>0</v>
      </c>
      <c r="E344" s="37"/>
      <c r="F344" s="74"/>
      <c r="G344" s="74"/>
      <c r="H344" s="74"/>
      <c r="I344" s="74"/>
      <c r="J344" s="92">
        <f>(('PLANTILLA V6'!Tot_alumnos*F344)+('PLANTILLA V6'!X_parejas*G344)+('PLANTILLA V6'!x_equipo_4* H344)+('PLANTILLA V6'!Grupal*I344))*E344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5.75" customHeight="1" x14ac:dyDescent="0.45">
      <c r="A345" s="74">
        <f>'PLANTILLA V6'!A345</f>
        <v>0</v>
      </c>
      <c r="B345" s="74">
        <f>'PLANTILLA V6'!B345</f>
        <v>0</v>
      </c>
      <c r="C345" s="74">
        <f>'PLANTILLA V6'!C345</f>
        <v>0</v>
      </c>
      <c r="D345" s="74">
        <f>'PLANTILLA V6'!D345</f>
        <v>0</v>
      </c>
      <c r="E345" s="37"/>
      <c r="F345" s="74"/>
      <c r="G345" s="74"/>
      <c r="H345" s="74"/>
      <c r="I345" s="74"/>
      <c r="J345" s="92">
        <f>(('PLANTILLA V6'!Tot_alumnos*F345)+('PLANTILLA V6'!X_parejas*G345)+('PLANTILLA V6'!x_equipo_4* H345)+('PLANTILLA V6'!Grupal*I345))*E345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5.75" customHeight="1" x14ac:dyDescent="0.45">
      <c r="A346" s="74">
        <f>'PLANTILLA V6'!A346</f>
        <v>0</v>
      </c>
      <c r="B346" s="74">
        <f>'PLANTILLA V6'!B346</f>
        <v>0</v>
      </c>
      <c r="C346" s="74">
        <f>'PLANTILLA V6'!C346</f>
        <v>0</v>
      </c>
      <c r="D346" s="74">
        <f>'PLANTILLA V6'!D346</f>
        <v>0</v>
      </c>
      <c r="E346" s="37"/>
      <c r="F346" s="74"/>
      <c r="G346" s="74"/>
      <c r="H346" s="74"/>
      <c r="I346" s="74"/>
      <c r="J346" s="92">
        <f>(('PLANTILLA V6'!Tot_alumnos*F346)+('PLANTILLA V6'!X_parejas*G346)+('PLANTILLA V6'!x_equipo_4* H346)+('PLANTILLA V6'!Grupal*I346))*E346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5.75" customHeight="1" x14ac:dyDescent="0.45">
      <c r="A347" s="74">
        <f>'PLANTILLA V6'!A347</f>
        <v>0</v>
      </c>
      <c r="B347" s="74">
        <f>'PLANTILLA V6'!B347</f>
        <v>0</v>
      </c>
      <c r="C347" s="74">
        <f>'PLANTILLA V6'!C347</f>
        <v>0</v>
      </c>
      <c r="D347" s="74">
        <f>'PLANTILLA V6'!D347</f>
        <v>0</v>
      </c>
      <c r="E347" s="37"/>
      <c r="F347" s="74"/>
      <c r="G347" s="74"/>
      <c r="H347" s="74"/>
      <c r="I347" s="74"/>
      <c r="J347" s="92">
        <f>(('PLANTILLA V6'!Tot_alumnos*F347)+('PLANTILLA V6'!X_parejas*G347)+('PLANTILLA V6'!x_equipo_4* H347)+('PLANTILLA V6'!Grupal*I347))*E347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5.75" customHeight="1" x14ac:dyDescent="0.45">
      <c r="A348" s="74">
        <f>'PLANTILLA V6'!A348</f>
        <v>0</v>
      </c>
      <c r="B348" s="74">
        <f>'PLANTILLA V6'!B348</f>
        <v>0</v>
      </c>
      <c r="C348" s="74">
        <f>'PLANTILLA V6'!C348</f>
        <v>0</v>
      </c>
      <c r="D348" s="74">
        <f>'PLANTILLA V6'!D348</f>
        <v>0</v>
      </c>
      <c r="E348" s="37"/>
      <c r="F348" s="74"/>
      <c r="G348" s="74"/>
      <c r="H348" s="74"/>
      <c r="I348" s="74"/>
      <c r="J348" s="92">
        <f>(('PLANTILLA V6'!Tot_alumnos*F348)+('PLANTILLA V6'!X_parejas*G348)+('PLANTILLA V6'!x_equipo_4* H348)+('PLANTILLA V6'!Grupal*I348))*E348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5.75" customHeight="1" x14ac:dyDescent="0.45">
      <c r="A349" s="74">
        <f>'PLANTILLA V6'!A349</f>
        <v>0</v>
      </c>
      <c r="B349" s="74">
        <f>'PLANTILLA V6'!B349</f>
        <v>0</v>
      </c>
      <c r="C349" s="74">
        <f>'PLANTILLA V6'!C349</f>
        <v>0</v>
      </c>
      <c r="D349" s="74">
        <f>'PLANTILLA V6'!D349</f>
        <v>0</v>
      </c>
      <c r="E349" s="37"/>
      <c r="F349" s="74"/>
      <c r="G349" s="74"/>
      <c r="H349" s="74"/>
      <c r="I349" s="74"/>
      <c r="J349" s="92">
        <f>(('PLANTILLA V6'!Tot_alumnos*F349)+('PLANTILLA V6'!X_parejas*G349)+('PLANTILLA V6'!x_equipo_4* H349)+('PLANTILLA V6'!Grupal*I349))*E349</f>
        <v>0</v>
      </c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5.75" customHeight="1" x14ac:dyDescent="0.45">
      <c r="A350" s="74">
        <f>'PLANTILLA V6'!A350</f>
        <v>0</v>
      </c>
      <c r="B350" s="74">
        <f>'PLANTILLA V6'!B350</f>
        <v>0</v>
      </c>
      <c r="C350" s="74">
        <f>'PLANTILLA V6'!C350</f>
        <v>0</v>
      </c>
      <c r="D350" s="74">
        <f>'PLANTILLA V6'!D350</f>
        <v>0</v>
      </c>
      <c r="E350" s="37"/>
      <c r="F350" s="74"/>
      <c r="G350" s="74"/>
      <c r="H350" s="74"/>
      <c r="I350" s="74"/>
      <c r="J350" s="92">
        <f>(('PLANTILLA V6'!Tot_alumnos*F350)+('PLANTILLA V6'!X_parejas*G350)+('PLANTILLA V6'!x_equipo_4* H350)+('PLANTILLA V6'!Grupal*I350))*E350</f>
        <v>0</v>
      </c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5.75" customHeight="1" x14ac:dyDescent="0.45">
      <c r="A351" s="74">
        <f>'PLANTILLA V6'!A351</f>
        <v>0</v>
      </c>
      <c r="B351" s="74">
        <f>'PLANTILLA V6'!B351</f>
        <v>0</v>
      </c>
      <c r="C351" s="74">
        <f>'PLANTILLA V6'!C351</f>
        <v>0</v>
      </c>
      <c r="D351" s="74">
        <f>'PLANTILLA V6'!D351</f>
        <v>0</v>
      </c>
      <c r="E351" s="37"/>
      <c r="F351" s="74"/>
      <c r="G351" s="74"/>
      <c r="H351" s="74"/>
      <c r="I351" s="74"/>
      <c r="J351" s="92">
        <f>(('PLANTILLA V6'!Tot_alumnos*F351)+('PLANTILLA V6'!X_parejas*G351)+('PLANTILLA V6'!x_equipo_4* H351)+('PLANTILLA V6'!Grupal*I351))*E351</f>
        <v>0</v>
      </c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5.75" customHeight="1" x14ac:dyDescent="0.45">
      <c r="A352" s="74">
        <f>'PLANTILLA V6'!A352</f>
        <v>0</v>
      </c>
      <c r="B352" s="74">
        <f>'PLANTILLA V6'!B352</f>
        <v>0</v>
      </c>
      <c r="C352" s="74">
        <f>'PLANTILLA V6'!C352</f>
        <v>0</v>
      </c>
      <c r="D352" s="74">
        <f>'PLANTILLA V6'!D352</f>
        <v>0</v>
      </c>
      <c r="E352" s="37"/>
      <c r="F352" s="74"/>
      <c r="G352" s="74"/>
      <c r="H352" s="74"/>
      <c r="I352" s="74"/>
      <c r="J352" s="92">
        <f>(('PLANTILLA V6'!Tot_alumnos*F352)+('PLANTILLA V6'!X_parejas*G352)+('PLANTILLA V6'!x_equipo_4* H352)+('PLANTILLA V6'!Grupal*I352))*E352</f>
        <v>0</v>
      </c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5.75" customHeight="1" x14ac:dyDescent="0.45">
      <c r="A353" s="74">
        <f>'PLANTILLA V6'!A353</f>
        <v>0</v>
      </c>
      <c r="B353" s="74">
        <f>'PLANTILLA V6'!B353</f>
        <v>0</v>
      </c>
      <c r="C353" s="74">
        <f>'PLANTILLA V6'!C353</f>
        <v>0</v>
      </c>
      <c r="D353" s="74">
        <f>'PLANTILLA V6'!D353</f>
        <v>0</v>
      </c>
      <c r="E353" s="37"/>
      <c r="F353" s="74"/>
      <c r="G353" s="74"/>
      <c r="H353" s="74"/>
      <c r="I353" s="74"/>
      <c r="J353" s="92">
        <f>(('PLANTILLA V6'!Tot_alumnos*F353)+('PLANTILLA V6'!X_parejas*G353)+('PLANTILLA V6'!x_equipo_4* H353)+('PLANTILLA V6'!Grupal*I353))*E353</f>
        <v>0</v>
      </c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5.75" customHeight="1" x14ac:dyDescent="0.45">
      <c r="A354" s="74">
        <f>'PLANTILLA V6'!A354</f>
        <v>0</v>
      </c>
      <c r="B354" s="74">
        <f>'PLANTILLA V6'!B354</f>
        <v>0</v>
      </c>
      <c r="C354" s="74">
        <f>'PLANTILLA V6'!C354</f>
        <v>0</v>
      </c>
      <c r="D354" s="74">
        <f>'PLANTILLA V6'!D354</f>
        <v>0</v>
      </c>
      <c r="E354" s="37"/>
      <c r="F354" s="74"/>
      <c r="G354" s="74"/>
      <c r="H354" s="74"/>
      <c r="I354" s="74"/>
      <c r="J354" s="92">
        <f>(('PLANTILLA V6'!Tot_alumnos*F354)+('PLANTILLA V6'!X_parejas*G354)+('PLANTILLA V6'!x_equipo_4* H354)+('PLANTILLA V6'!Grupal*I354))*E354</f>
        <v>0</v>
      </c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5.75" customHeight="1" x14ac:dyDescent="0.45">
      <c r="A355" s="74">
        <f>'PLANTILLA V6'!A355</f>
        <v>0</v>
      </c>
      <c r="B355" s="74">
        <f>'PLANTILLA V6'!B355</f>
        <v>0</v>
      </c>
      <c r="C355" s="74">
        <f>'PLANTILLA V6'!C355</f>
        <v>0</v>
      </c>
      <c r="D355" s="74">
        <f>'PLANTILLA V6'!D355</f>
        <v>0</v>
      </c>
      <c r="E355" s="37"/>
      <c r="F355" s="74"/>
      <c r="G355" s="74"/>
      <c r="H355" s="74"/>
      <c r="I355" s="74"/>
      <c r="J355" s="92">
        <f>(('PLANTILLA V6'!Tot_alumnos*F355)+('PLANTILLA V6'!X_parejas*G355)+('PLANTILLA V6'!x_equipo_4* H355)+('PLANTILLA V6'!Grupal*I355))*E355</f>
        <v>0</v>
      </c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5.75" customHeight="1" x14ac:dyDescent="0.45">
      <c r="A356" s="74">
        <f>'PLANTILLA V6'!A356</f>
        <v>0</v>
      </c>
      <c r="B356" s="74">
        <f>'PLANTILLA V6'!B356</f>
        <v>0</v>
      </c>
      <c r="C356" s="74">
        <f>'PLANTILLA V6'!C356</f>
        <v>0</v>
      </c>
      <c r="D356" s="74">
        <f>'PLANTILLA V6'!D356</f>
        <v>0</v>
      </c>
      <c r="E356" s="37"/>
      <c r="F356" s="74"/>
      <c r="G356" s="74"/>
      <c r="H356" s="74"/>
      <c r="I356" s="74"/>
      <c r="J356" s="92">
        <f>(('PLANTILLA V6'!Tot_alumnos*F356)+('PLANTILLA V6'!X_parejas*G356)+('PLANTILLA V6'!x_equipo_4* H356)+('PLANTILLA V6'!Grupal*I356))*E356</f>
        <v>0</v>
      </c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5.75" customHeight="1" x14ac:dyDescent="0.45">
      <c r="A357" s="74">
        <f>'PLANTILLA V6'!A357</f>
        <v>0</v>
      </c>
      <c r="B357" s="74">
        <f>'PLANTILLA V6'!B357</f>
        <v>0</v>
      </c>
      <c r="C357" s="74">
        <f>'PLANTILLA V6'!C357</f>
        <v>0</v>
      </c>
      <c r="D357" s="74">
        <f>'PLANTILLA V6'!D357</f>
        <v>0</v>
      </c>
      <c r="E357" s="37"/>
      <c r="F357" s="74"/>
      <c r="G357" s="74"/>
      <c r="H357" s="74"/>
      <c r="I357" s="74"/>
      <c r="J357" s="92">
        <f>(('PLANTILLA V6'!Tot_alumnos*F357)+('PLANTILLA V6'!X_parejas*G357)+('PLANTILLA V6'!x_equipo_4* H357)+('PLANTILLA V6'!Grupal*I357))*E357</f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5.75" customHeight="1" x14ac:dyDescent="0.45">
      <c r="A358" s="74">
        <f>'PLANTILLA V6'!A358</f>
        <v>0</v>
      </c>
      <c r="B358" s="74">
        <f>'PLANTILLA V6'!B358</f>
        <v>0</v>
      </c>
      <c r="C358" s="74">
        <f>'PLANTILLA V6'!C358</f>
        <v>0</v>
      </c>
      <c r="D358" s="74">
        <f>'PLANTILLA V6'!D358</f>
        <v>0</v>
      </c>
      <c r="E358" s="37"/>
      <c r="F358" s="74"/>
      <c r="G358" s="74"/>
      <c r="H358" s="74"/>
      <c r="I358" s="74"/>
      <c r="J358" s="92">
        <f>(('PLANTILLA V6'!Tot_alumnos*F358)+('PLANTILLA V6'!X_parejas*G358)+('PLANTILLA V6'!x_equipo_4* H358)+('PLANTILLA V6'!Grupal*I358))*E358</f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5.75" customHeight="1" x14ac:dyDescent="0.45">
      <c r="A359" s="74">
        <f>'PLANTILLA V6'!A359</f>
        <v>0</v>
      </c>
      <c r="B359" s="74">
        <f>'PLANTILLA V6'!B359</f>
        <v>0</v>
      </c>
      <c r="C359" s="74">
        <f>'PLANTILLA V6'!C359</f>
        <v>0</v>
      </c>
      <c r="D359" s="74">
        <f>'PLANTILLA V6'!D359</f>
        <v>0</v>
      </c>
      <c r="E359" s="37"/>
      <c r="F359" s="74"/>
      <c r="G359" s="74"/>
      <c r="H359" s="74"/>
      <c r="I359" s="74"/>
      <c r="J359" s="92">
        <f>(('PLANTILLA V6'!Tot_alumnos*F359)+('PLANTILLA V6'!X_parejas*G359)+('PLANTILLA V6'!x_equipo_4* H359)+('PLANTILLA V6'!Grupal*I359))*E359</f>
        <v>0</v>
      </c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5.75" customHeight="1" x14ac:dyDescent="0.45">
      <c r="A360" s="74">
        <f>'PLANTILLA V6'!A360</f>
        <v>0</v>
      </c>
      <c r="B360" s="74">
        <f>'PLANTILLA V6'!B360</f>
        <v>0</v>
      </c>
      <c r="C360" s="74">
        <f>'PLANTILLA V6'!C360</f>
        <v>0</v>
      </c>
      <c r="D360" s="74">
        <f>'PLANTILLA V6'!D360</f>
        <v>0</v>
      </c>
      <c r="E360" s="37"/>
      <c r="F360" s="74"/>
      <c r="G360" s="74"/>
      <c r="H360" s="74"/>
      <c r="I360" s="74"/>
      <c r="J360" s="92">
        <f>(('PLANTILLA V6'!Tot_alumnos*F360)+('PLANTILLA V6'!X_parejas*G360)+('PLANTILLA V6'!x_equipo_4* H360)+('PLANTILLA V6'!Grupal*I360))*E360</f>
        <v>0</v>
      </c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5.75" customHeight="1" x14ac:dyDescent="0.45">
      <c r="A361" s="74">
        <f>'PLANTILLA V6'!A361</f>
        <v>0</v>
      </c>
      <c r="B361" s="74">
        <f>'PLANTILLA V6'!B361</f>
        <v>0</v>
      </c>
      <c r="C361" s="74">
        <f>'PLANTILLA V6'!C361</f>
        <v>0</v>
      </c>
      <c r="D361" s="74">
        <f>'PLANTILLA V6'!D361</f>
        <v>0</v>
      </c>
      <c r="E361" s="37"/>
      <c r="F361" s="74"/>
      <c r="G361" s="74"/>
      <c r="H361" s="74"/>
      <c r="I361" s="74"/>
      <c r="J361" s="92">
        <f>(('PLANTILLA V6'!Tot_alumnos*F361)+('PLANTILLA V6'!X_parejas*G361)+('PLANTILLA V6'!x_equipo_4* H361)+('PLANTILLA V6'!Grupal*I361))*E361</f>
        <v>0</v>
      </c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5.75" customHeight="1" x14ac:dyDescent="0.45">
      <c r="A362" s="74">
        <f>'PLANTILLA V6'!A362</f>
        <v>0</v>
      </c>
      <c r="B362" s="74">
        <f>'PLANTILLA V6'!B362</f>
        <v>0</v>
      </c>
      <c r="C362" s="74">
        <f>'PLANTILLA V6'!C362</f>
        <v>0</v>
      </c>
      <c r="D362" s="74">
        <f>'PLANTILLA V6'!D362</f>
        <v>0</v>
      </c>
      <c r="E362" s="37"/>
      <c r="F362" s="74"/>
      <c r="G362" s="74"/>
      <c r="H362" s="74"/>
      <c r="I362" s="74"/>
      <c r="J362" s="92">
        <f>(('PLANTILLA V6'!Tot_alumnos*F362)+('PLANTILLA V6'!X_parejas*G362)+('PLANTILLA V6'!x_equipo_4* H362)+('PLANTILLA V6'!Grupal*I362))*E362</f>
        <v>0</v>
      </c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5.75" customHeight="1" x14ac:dyDescent="0.45">
      <c r="A363" s="74">
        <f>'PLANTILLA V6'!A363</f>
        <v>0</v>
      </c>
      <c r="B363" s="74">
        <f>'PLANTILLA V6'!B363</f>
        <v>0</v>
      </c>
      <c r="C363" s="74">
        <f>'PLANTILLA V6'!C363</f>
        <v>0</v>
      </c>
      <c r="D363" s="74">
        <f>'PLANTILLA V6'!D363</f>
        <v>0</v>
      </c>
      <c r="E363" s="37"/>
      <c r="F363" s="74"/>
      <c r="G363" s="74"/>
      <c r="H363" s="74"/>
      <c r="I363" s="74"/>
      <c r="J363" s="92">
        <f>(('PLANTILLA V6'!Tot_alumnos*F363)+('PLANTILLA V6'!X_parejas*G363)+('PLANTILLA V6'!x_equipo_4* H363)+('PLANTILLA V6'!Grupal*I363))*E363</f>
        <v>0</v>
      </c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5.75" customHeight="1" x14ac:dyDescent="0.45">
      <c r="A364" s="74">
        <f>'PLANTILLA V6'!A364</f>
        <v>0</v>
      </c>
      <c r="B364" s="74">
        <f>'PLANTILLA V6'!B364</f>
        <v>0</v>
      </c>
      <c r="C364" s="74">
        <f>'PLANTILLA V6'!C364</f>
        <v>0</v>
      </c>
      <c r="D364" s="74">
        <f>'PLANTILLA V6'!D364</f>
        <v>0</v>
      </c>
      <c r="E364" s="37"/>
      <c r="F364" s="74"/>
      <c r="G364" s="74"/>
      <c r="H364" s="74"/>
      <c r="I364" s="74"/>
      <c r="J364" s="92">
        <f>(('PLANTILLA V6'!Tot_alumnos*F364)+('PLANTILLA V6'!X_parejas*G364)+('PLANTILLA V6'!x_equipo_4* H364)+('PLANTILLA V6'!Grupal*I364))*E364</f>
        <v>0</v>
      </c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5.75" customHeight="1" x14ac:dyDescent="0.45">
      <c r="A365" s="74">
        <f>'PLANTILLA V6'!A365</f>
        <v>0</v>
      </c>
      <c r="B365" s="74">
        <f>'PLANTILLA V6'!B365</f>
        <v>0</v>
      </c>
      <c r="C365" s="74">
        <f>'PLANTILLA V6'!C365</f>
        <v>0</v>
      </c>
      <c r="D365" s="74">
        <f>'PLANTILLA V6'!D365</f>
        <v>0</v>
      </c>
      <c r="E365" s="37"/>
      <c r="F365" s="74"/>
      <c r="G365" s="74"/>
      <c r="H365" s="74"/>
      <c r="I365" s="74"/>
      <c r="J365" s="92">
        <f>(('PLANTILLA V6'!Tot_alumnos*F365)+('PLANTILLA V6'!X_parejas*G365)+('PLANTILLA V6'!x_equipo_4* H365)+('PLANTILLA V6'!Grupal*I365))*E365</f>
        <v>0</v>
      </c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5.75" customHeight="1" x14ac:dyDescent="0.45">
      <c r="A366" s="74">
        <f>'PLANTILLA V6'!A366</f>
        <v>0</v>
      </c>
      <c r="B366" s="74">
        <f>'PLANTILLA V6'!B366</f>
        <v>0</v>
      </c>
      <c r="C366" s="74">
        <f>'PLANTILLA V6'!C366</f>
        <v>0</v>
      </c>
      <c r="D366" s="74">
        <f>'PLANTILLA V6'!D366</f>
        <v>0</v>
      </c>
      <c r="E366" s="37"/>
      <c r="F366" s="74"/>
      <c r="G366" s="74"/>
      <c r="H366" s="74"/>
      <c r="I366" s="74"/>
      <c r="J366" s="92">
        <f>(('PLANTILLA V6'!Tot_alumnos*F366)+('PLANTILLA V6'!X_parejas*G366)+('PLANTILLA V6'!x_equipo_4* H366)+('PLANTILLA V6'!Grupal*I366))*E366</f>
        <v>0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5.75" customHeight="1" x14ac:dyDescent="0.45">
      <c r="A367" s="74">
        <f>'PLANTILLA V6'!A367</f>
        <v>0</v>
      </c>
      <c r="B367" s="74">
        <f>'PLANTILLA V6'!B367</f>
        <v>0</v>
      </c>
      <c r="C367" s="74">
        <f>'PLANTILLA V6'!C367</f>
        <v>0</v>
      </c>
      <c r="D367" s="74"/>
      <c r="E367" s="110"/>
      <c r="F367" s="74"/>
      <c r="G367" s="74"/>
      <c r="H367" s="74"/>
      <c r="I367" s="74"/>
      <c r="J367" s="92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 x14ac:dyDescent="0.45">
      <c r="A368" s="74">
        <f>'PLANTILLA V6'!A368</f>
        <v>0</v>
      </c>
      <c r="B368" s="74">
        <f>'PLANTILLA V6'!B368</f>
        <v>0</v>
      </c>
      <c r="C368" s="74">
        <f>'PLANTILLA V6'!C368</f>
        <v>0</v>
      </c>
      <c r="D368" s="74"/>
      <c r="E368" s="110"/>
      <c r="F368" s="74"/>
      <c r="G368" s="74"/>
      <c r="H368" s="74"/>
      <c r="I368" s="74"/>
      <c r="J368" s="92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 x14ac:dyDescent="0.45">
      <c r="A369" s="74">
        <f>'PLANTILLA V6'!A369</f>
        <v>0</v>
      </c>
      <c r="B369" s="74">
        <f>'PLANTILLA V6'!B369</f>
        <v>0</v>
      </c>
      <c r="C369" s="74">
        <f>'PLANTILLA V6'!C369</f>
        <v>0</v>
      </c>
      <c r="D369" s="74"/>
      <c r="E369" s="110"/>
      <c r="F369" s="74"/>
      <c r="G369" s="74"/>
      <c r="H369" s="74"/>
      <c r="I369" s="74"/>
      <c r="J369" s="92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 x14ac:dyDescent="0.45">
      <c r="A370" s="74">
        <f>'PLANTILLA V6'!A370</f>
        <v>0</v>
      </c>
      <c r="B370" s="74">
        <f>'PLANTILLA V6'!B370</f>
        <v>0</v>
      </c>
      <c r="C370" s="74">
        <f>'PLANTILLA V6'!C370</f>
        <v>0</v>
      </c>
      <c r="D370" s="74"/>
      <c r="E370" s="110"/>
      <c r="F370" s="74"/>
      <c r="G370" s="74"/>
      <c r="H370" s="74"/>
      <c r="I370" s="74"/>
      <c r="J370" s="92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 x14ac:dyDescent="0.45">
      <c r="A371" s="74">
        <f>'PLANTILLA V6'!A371</f>
        <v>0</v>
      </c>
      <c r="B371" s="74">
        <f>'PLANTILLA V6'!B371</f>
        <v>0</v>
      </c>
      <c r="C371" s="74">
        <f>'PLANTILLA V6'!C371</f>
        <v>0</v>
      </c>
      <c r="D371" s="74"/>
      <c r="E371" s="110"/>
      <c r="F371" s="74"/>
      <c r="G371" s="74"/>
      <c r="H371" s="74"/>
      <c r="I371" s="74"/>
      <c r="J371" s="92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 x14ac:dyDescent="0.45">
      <c r="A372" s="74">
        <f>'PLANTILLA V6'!A372</f>
        <v>0</v>
      </c>
      <c r="B372" s="74">
        <f>'PLANTILLA V6'!B372</f>
        <v>0</v>
      </c>
      <c r="C372" s="74">
        <f>'PLANTILLA V6'!C372</f>
        <v>0</v>
      </c>
      <c r="D372" s="74"/>
      <c r="E372" s="110"/>
      <c r="F372" s="74"/>
      <c r="G372" s="74"/>
      <c r="H372" s="74"/>
      <c r="I372" s="74"/>
      <c r="J372" s="92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 x14ac:dyDescent="0.45">
      <c r="A373" s="74">
        <f>'PLANTILLA V6'!A373</f>
        <v>0</v>
      </c>
      <c r="B373" s="74">
        <f>'PLANTILLA V6'!B373</f>
        <v>0</v>
      </c>
      <c r="C373" s="74">
        <f>'PLANTILLA V6'!C373</f>
        <v>0</v>
      </c>
      <c r="D373" s="74"/>
      <c r="E373" s="110"/>
      <c r="F373" s="74"/>
      <c r="G373" s="74"/>
      <c r="H373" s="74"/>
      <c r="I373" s="74"/>
      <c r="J373" s="92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 x14ac:dyDescent="0.45">
      <c r="A374" s="74">
        <f>'PLANTILLA V6'!A374</f>
        <v>0</v>
      </c>
      <c r="B374" s="74">
        <f>'PLANTILLA V6'!B374</f>
        <v>0</v>
      </c>
      <c r="C374" s="74">
        <f>'PLANTILLA V6'!C374</f>
        <v>0</v>
      </c>
      <c r="D374" s="74"/>
      <c r="E374" s="110"/>
      <c r="F374" s="74"/>
      <c r="G374" s="74"/>
      <c r="H374" s="74"/>
      <c r="I374" s="74"/>
      <c r="J374" s="92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 x14ac:dyDescent="0.45">
      <c r="A375" s="74">
        <f>'PLANTILLA V6'!A375</f>
        <v>0</v>
      </c>
      <c r="B375" s="74">
        <f>'PLANTILLA V6'!B375</f>
        <v>0</v>
      </c>
      <c r="C375" s="74">
        <f>'PLANTILLA V6'!C375</f>
        <v>0</v>
      </c>
      <c r="D375" s="74"/>
      <c r="E375" s="110"/>
      <c r="F375" s="74"/>
      <c r="G375" s="74"/>
      <c r="H375" s="74"/>
      <c r="I375" s="74"/>
      <c r="J375" s="92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 x14ac:dyDescent="0.45">
      <c r="A376" s="74">
        <f>'PLANTILLA V6'!A376</f>
        <v>0</v>
      </c>
      <c r="B376" s="74">
        <f>'PLANTILLA V6'!B376</f>
        <v>0</v>
      </c>
      <c r="C376" s="74">
        <f>'PLANTILLA V6'!C376</f>
        <v>0</v>
      </c>
      <c r="D376" s="74"/>
      <c r="E376" s="110"/>
      <c r="F376" s="74"/>
      <c r="G376" s="74"/>
      <c r="H376" s="74"/>
      <c r="I376" s="74"/>
      <c r="J376" s="92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 x14ac:dyDescent="0.45">
      <c r="A377" s="74">
        <f>'PLANTILLA V6'!A377</f>
        <v>0</v>
      </c>
      <c r="B377" s="74">
        <f>'PLANTILLA V6'!B377</f>
        <v>0</v>
      </c>
      <c r="C377" s="74">
        <f>'PLANTILLA V6'!C377</f>
        <v>0</v>
      </c>
      <c r="D377" s="74"/>
      <c r="E377" s="37"/>
      <c r="F377" s="74"/>
      <c r="G377" s="74"/>
      <c r="H377" s="74"/>
      <c r="I377" s="74"/>
      <c r="J377" s="92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 x14ac:dyDescent="0.45">
      <c r="A378" s="74">
        <f>'PLANTILLA V6'!A378</f>
        <v>0</v>
      </c>
      <c r="B378" s="74">
        <f>'PLANTILLA V6'!B378</f>
        <v>0</v>
      </c>
      <c r="C378" s="74">
        <f>'PLANTILLA V6'!C378</f>
        <v>0</v>
      </c>
      <c r="D378" s="74"/>
      <c r="E378" s="37"/>
      <c r="F378" s="74"/>
      <c r="G378" s="74"/>
      <c r="H378" s="74"/>
      <c r="I378" s="74"/>
      <c r="J378" s="92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 x14ac:dyDescent="0.45">
      <c r="A379" s="74">
        <f>'PLANTILLA V6'!A379</f>
        <v>0</v>
      </c>
      <c r="B379" s="74">
        <f>'PLANTILLA V6'!B379</f>
        <v>0</v>
      </c>
      <c r="C379" s="74">
        <f>'PLANTILLA V6'!C379</f>
        <v>0</v>
      </c>
      <c r="D379" s="74"/>
      <c r="E379" s="37"/>
      <c r="F379" s="74"/>
      <c r="G379" s="74"/>
      <c r="H379" s="74"/>
      <c r="I379" s="74"/>
      <c r="J379" s="92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 x14ac:dyDescent="0.45">
      <c r="A380" s="74">
        <f>'PLANTILLA V6'!A380</f>
        <v>0</v>
      </c>
      <c r="B380" s="74">
        <f>'PLANTILLA V6'!B380</f>
        <v>0</v>
      </c>
      <c r="C380" s="74">
        <f>'PLANTILLA V6'!C380</f>
        <v>0</v>
      </c>
      <c r="D380" s="74"/>
      <c r="E380" s="37"/>
      <c r="F380" s="74"/>
      <c r="G380" s="74"/>
      <c r="H380" s="74"/>
      <c r="I380" s="74"/>
      <c r="J380" s="92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 x14ac:dyDescent="0.45">
      <c r="A381" s="74">
        <f>'PLANTILLA V6'!A381</f>
        <v>0</v>
      </c>
      <c r="B381" s="74">
        <f>'PLANTILLA V6'!B381</f>
        <v>0</v>
      </c>
      <c r="C381" s="74">
        <f>'PLANTILLA V6'!C381</f>
        <v>0</v>
      </c>
      <c r="D381" s="74"/>
      <c r="E381" s="37"/>
      <c r="F381" s="74"/>
      <c r="G381" s="74"/>
      <c r="H381" s="74"/>
      <c r="I381" s="74"/>
      <c r="J381" s="10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 x14ac:dyDescent="0.45">
      <c r="A382" s="74">
        <f>'PLANTILLA V6'!A382</f>
        <v>0</v>
      </c>
      <c r="B382" s="74">
        <f>'PLANTILLA V6'!B382</f>
        <v>0</v>
      </c>
      <c r="C382" s="74">
        <f>'PLANTILLA V6'!C382</f>
        <v>0</v>
      </c>
      <c r="D382" s="74"/>
      <c r="E382" s="37"/>
      <c r="F382" s="74"/>
      <c r="G382" s="74"/>
      <c r="H382" s="74"/>
      <c r="I382" s="74"/>
      <c r="J382" s="10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 x14ac:dyDescent="0.45">
      <c r="A383" s="74">
        <f>'PLANTILLA V6'!A383</f>
        <v>0</v>
      </c>
      <c r="B383" s="74">
        <f>'PLANTILLA V6'!B383</f>
        <v>0</v>
      </c>
      <c r="C383" s="74">
        <f>'PLANTILLA V6'!C383</f>
        <v>0</v>
      </c>
      <c r="D383" s="74"/>
      <c r="E383" s="37"/>
      <c r="F383" s="74"/>
      <c r="G383" s="74"/>
      <c r="H383" s="74"/>
      <c r="I383" s="74"/>
      <c r="J383" s="10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 x14ac:dyDescent="0.45">
      <c r="A384" s="74">
        <f>'PLANTILLA V6'!A384</f>
        <v>0</v>
      </c>
      <c r="B384" s="74">
        <f>'PLANTILLA V6'!B384</f>
        <v>0</v>
      </c>
      <c r="C384" s="74">
        <f>'PLANTILLA V6'!C384</f>
        <v>0</v>
      </c>
      <c r="D384" s="74"/>
      <c r="E384" s="37"/>
      <c r="F384" s="74"/>
      <c r="G384" s="74"/>
      <c r="H384" s="74"/>
      <c r="I384" s="74"/>
      <c r="J384" s="10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 x14ac:dyDescent="0.45">
      <c r="A385" s="74">
        <f>'PLANTILLA V6'!A385</f>
        <v>0</v>
      </c>
      <c r="B385" s="74">
        <f>'PLANTILLA V6'!B385</f>
        <v>0</v>
      </c>
      <c r="C385" s="74">
        <f>'PLANTILLA V6'!C385</f>
        <v>0</v>
      </c>
      <c r="D385" s="74"/>
      <c r="E385" s="37"/>
      <c r="F385" s="74"/>
      <c r="G385" s="74"/>
      <c r="H385" s="74"/>
      <c r="I385" s="74"/>
      <c r="J385" s="10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 x14ac:dyDescent="0.45">
      <c r="A386" s="74">
        <f>'PLANTILLA V6'!A386</f>
        <v>0</v>
      </c>
      <c r="B386" s="74">
        <f>'PLANTILLA V6'!B386</f>
        <v>0</v>
      </c>
      <c r="C386" s="74">
        <f>'PLANTILLA V6'!C386</f>
        <v>0</v>
      </c>
      <c r="D386" s="74">
        <f>'PLANTILLA V6'!D386</f>
        <v>0</v>
      </c>
      <c r="E386" s="37">
        <f>'PLANTILLA V6'!E386</f>
        <v>0</v>
      </c>
      <c r="F386" s="74">
        <f>'PLANTILLA V6'!F386</f>
        <v>0</v>
      </c>
      <c r="G386" s="74">
        <f>'PLANTILLA V6'!G386</f>
        <v>0</v>
      </c>
      <c r="H386" s="74">
        <f>'PLANTILLA V6'!H386</f>
        <v>0</v>
      </c>
      <c r="I386" s="74">
        <f>'PLANTILLA V6'!I386</f>
        <v>0</v>
      </c>
      <c r="J386" s="104">
        <f>'PLANTILLA V6'!J386</f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 x14ac:dyDescent="0.45">
      <c r="A387" s="74">
        <f>'PLANTILLA V6'!A387</f>
        <v>0</v>
      </c>
      <c r="B387" s="74">
        <f>'PLANTILLA V6'!B387</f>
        <v>0</v>
      </c>
      <c r="C387" s="74">
        <f>'PLANTILLA V6'!C387</f>
        <v>0</v>
      </c>
      <c r="D387" s="74">
        <f>'PLANTILLA V6'!D387</f>
        <v>0</v>
      </c>
      <c r="E387" s="37">
        <f>'PLANTILLA V6'!E387</f>
        <v>0</v>
      </c>
      <c r="F387" s="74">
        <f>'PLANTILLA V6'!F387</f>
        <v>0</v>
      </c>
      <c r="G387" s="74">
        <f>'PLANTILLA V6'!G387</f>
        <v>0</v>
      </c>
      <c r="H387" s="74">
        <f>'PLANTILLA V6'!H387</f>
        <v>0</v>
      </c>
      <c r="I387" s="74">
        <f>'PLANTILLA V6'!I387</f>
        <v>0</v>
      </c>
      <c r="J387" s="104">
        <f>'PLANTILLA V6'!J387</f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 x14ac:dyDescent="0.45">
      <c r="A388" s="74">
        <f>'PLANTILLA V6'!A388</f>
        <v>0</v>
      </c>
      <c r="B388" s="74">
        <f>'PLANTILLA V6'!B388</f>
        <v>0</v>
      </c>
      <c r="C388" s="74">
        <f>'PLANTILLA V6'!C388</f>
        <v>0</v>
      </c>
      <c r="D388" s="74">
        <f>'PLANTILLA V6'!D388</f>
        <v>0</v>
      </c>
      <c r="E388" s="37">
        <f>'PLANTILLA V6'!E388</f>
        <v>0</v>
      </c>
      <c r="F388" s="74">
        <f>'PLANTILLA V6'!F388</f>
        <v>0</v>
      </c>
      <c r="G388" s="74">
        <f>'PLANTILLA V6'!G388</f>
        <v>0</v>
      </c>
      <c r="H388" s="74">
        <f>'PLANTILLA V6'!H388</f>
        <v>0</v>
      </c>
      <c r="I388" s="74">
        <f>'PLANTILLA V6'!I388</f>
        <v>0</v>
      </c>
      <c r="J388" s="104">
        <f>'PLANTILLA V6'!J388</f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 x14ac:dyDescent="0.45">
      <c r="A389" s="74">
        <f>'PLANTILLA V6'!A389</f>
        <v>0</v>
      </c>
      <c r="B389" s="74">
        <f>'PLANTILLA V6'!B389</f>
        <v>0</v>
      </c>
      <c r="C389" s="74">
        <f>'PLANTILLA V6'!C389</f>
        <v>0</v>
      </c>
      <c r="D389" s="74">
        <f>'PLANTILLA V6'!D389</f>
        <v>0</v>
      </c>
      <c r="E389" s="37">
        <f>'PLANTILLA V6'!E389</f>
        <v>0</v>
      </c>
      <c r="F389" s="74">
        <f>'PLANTILLA V6'!F389</f>
        <v>0</v>
      </c>
      <c r="G389" s="74">
        <f>'PLANTILLA V6'!G389</f>
        <v>0</v>
      </c>
      <c r="H389" s="74">
        <f>'PLANTILLA V6'!H389</f>
        <v>0</v>
      </c>
      <c r="I389" s="74">
        <f>'PLANTILLA V6'!I389</f>
        <v>0</v>
      </c>
      <c r="J389" s="104">
        <f>'PLANTILLA V6'!J389</f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 x14ac:dyDescent="0.45">
      <c r="A390" s="74">
        <f>'PLANTILLA V6'!A390</f>
        <v>0</v>
      </c>
      <c r="B390" s="74">
        <f>'PLANTILLA V6'!B390</f>
        <v>0</v>
      </c>
      <c r="C390" s="74">
        <f>'PLANTILLA V6'!C390</f>
        <v>0</v>
      </c>
      <c r="D390" s="74">
        <f>'PLANTILLA V6'!D390</f>
        <v>0</v>
      </c>
      <c r="E390" s="37">
        <f>'PLANTILLA V6'!E390</f>
        <v>0</v>
      </c>
      <c r="F390" s="74">
        <f>'PLANTILLA V6'!F390</f>
        <v>0</v>
      </c>
      <c r="G390" s="74">
        <f>'PLANTILLA V6'!G390</f>
        <v>0</v>
      </c>
      <c r="H390" s="74">
        <f>'PLANTILLA V6'!H390</f>
        <v>0</v>
      </c>
      <c r="I390" s="74">
        <f>'PLANTILLA V6'!I390</f>
        <v>0</v>
      </c>
      <c r="J390" s="104">
        <f>'PLANTILLA V6'!J390</f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 x14ac:dyDescent="0.45">
      <c r="A391" s="74">
        <f>'PLANTILLA V6'!A391</f>
        <v>0</v>
      </c>
      <c r="B391" s="74">
        <f>'PLANTILLA V6'!B391</f>
        <v>0</v>
      </c>
      <c r="C391" s="74">
        <f>'PLANTILLA V6'!C391</f>
        <v>0</v>
      </c>
      <c r="D391" s="74">
        <f>'PLANTILLA V6'!D391</f>
        <v>0</v>
      </c>
      <c r="E391" s="37">
        <f>'PLANTILLA V6'!E391</f>
        <v>0</v>
      </c>
      <c r="F391" s="74">
        <f>'PLANTILLA V6'!F391</f>
        <v>0</v>
      </c>
      <c r="G391" s="74">
        <f>'PLANTILLA V6'!G391</f>
        <v>0</v>
      </c>
      <c r="H391" s="74">
        <f>'PLANTILLA V6'!H391</f>
        <v>0</v>
      </c>
      <c r="I391" s="74">
        <f>'PLANTILLA V6'!I391</f>
        <v>0</v>
      </c>
      <c r="J391" s="104">
        <f>'PLANTILLA V6'!J391</f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 x14ac:dyDescent="0.45">
      <c r="A392" s="74">
        <f>'PLANTILLA V6'!A392</f>
        <v>0</v>
      </c>
      <c r="B392" s="74">
        <f>'PLANTILLA V6'!B392</f>
        <v>0</v>
      </c>
      <c r="C392" s="74">
        <f>'PLANTILLA V6'!C392</f>
        <v>0</v>
      </c>
      <c r="D392" s="74">
        <f>'PLANTILLA V6'!D392</f>
        <v>0</v>
      </c>
      <c r="E392" s="37">
        <f>'PLANTILLA V6'!E392</f>
        <v>0</v>
      </c>
      <c r="F392" s="74">
        <f>'PLANTILLA V6'!F392</f>
        <v>0</v>
      </c>
      <c r="G392" s="74">
        <f>'PLANTILLA V6'!G392</f>
        <v>0</v>
      </c>
      <c r="H392" s="74">
        <f>'PLANTILLA V6'!H392</f>
        <v>0</v>
      </c>
      <c r="I392" s="74">
        <f>'PLANTILLA V6'!I392</f>
        <v>0</v>
      </c>
      <c r="J392" s="104">
        <f>'PLANTILLA V6'!J392</f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 x14ac:dyDescent="0.45">
      <c r="A393" s="74">
        <f>'PLANTILLA V6'!A393</f>
        <v>0</v>
      </c>
      <c r="B393" s="74">
        <f>'PLANTILLA V6'!B393</f>
        <v>0</v>
      </c>
      <c r="C393" s="74">
        <f>'PLANTILLA V6'!C393</f>
        <v>0</v>
      </c>
      <c r="D393" s="74">
        <f>'PLANTILLA V6'!D393</f>
        <v>0</v>
      </c>
      <c r="E393" s="37">
        <f>'PLANTILLA V6'!E393</f>
        <v>0</v>
      </c>
      <c r="F393" s="74">
        <f>'PLANTILLA V6'!F393</f>
        <v>0</v>
      </c>
      <c r="G393" s="74">
        <f>'PLANTILLA V6'!G393</f>
        <v>0</v>
      </c>
      <c r="H393" s="74">
        <f>'PLANTILLA V6'!H393</f>
        <v>0</v>
      </c>
      <c r="I393" s="74">
        <f>'PLANTILLA V6'!I393</f>
        <v>0</v>
      </c>
      <c r="J393" s="104">
        <f>'PLANTILLA V6'!J393</f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 x14ac:dyDescent="0.45">
      <c r="A394" s="74">
        <f>'PLANTILLA V6'!A394</f>
        <v>0</v>
      </c>
      <c r="B394" s="74">
        <f>'PLANTILLA V6'!B394</f>
        <v>0</v>
      </c>
      <c r="C394" s="74">
        <f>'PLANTILLA V6'!C394</f>
        <v>0</v>
      </c>
      <c r="D394" s="74">
        <f>'PLANTILLA V6'!D394</f>
        <v>0</v>
      </c>
      <c r="E394" s="37">
        <f>'PLANTILLA V6'!E394</f>
        <v>0</v>
      </c>
      <c r="F394" s="74">
        <f>'PLANTILLA V6'!F394</f>
        <v>0</v>
      </c>
      <c r="G394" s="74">
        <f>'PLANTILLA V6'!G394</f>
        <v>0</v>
      </c>
      <c r="H394" s="74">
        <f>'PLANTILLA V6'!H394</f>
        <v>0</v>
      </c>
      <c r="I394" s="74">
        <f>'PLANTILLA V6'!I394</f>
        <v>0</v>
      </c>
      <c r="J394" s="104">
        <f>'PLANTILLA V6'!J394</f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 x14ac:dyDescent="0.45">
      <c r="A395" s="74">
        <f>'PLANTILLA V6'!A395</f>
        <v>0</v>
      </c>
      <c r="B395" s="74">
        <f>'PLANTILLA V6'!B395</f>
        <v>0</v>
      </c>
      <c r="C395" s="74">
        <f>'PLANTILLA V6'!C395</f>
        <v>0</v>
      </c>
      <c r="D395" s="74">
        <f>'PLANTILLA V6'!D395</f>
        <v>0</v>
      </c>
      <c r="E395" s="37">
        <f>'PLANTILLA V6'!E395</f>
        <v>0</v>
      </c>
      <c r="F395" s="74">
        <f>'PLANTILLA V6'!F395</f>
        <v>0</v>
      </c>
      <c r="G395" s="74">
        <f>'PLANTILLA V6'!G395</f>
        <v>0</v>
      </c>
      <c r="H395" s="74">
        <f>'PLANTILLA V6'!H395</f>
        <v>0</v>
      </c>
      <c r="I395" s="74">
        <f>'PLANTILLA V6'!I395</f>
        <v>0</v>
      </c>
      <c r="J395" s="104">
        <f>'PLANTILLA V6'!J395</f>
        <v>0</v>
      </c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 x14ac:dyDescent="0.45">
      <c r="A396" s="74">
        <f>'PLANTILLA V6'!A396</f>
        <v>0</v>
      </c>
      <c r="B396" s="74">
        <f>'PLANTILLA V6'!B396</f>
        <v>0</v>
      </c>
      <c r="C396" s="74">
        <f>'PLANTILLA V6'!C396</f>
        <v>0</v>
      </c>
      <c r="D396" s="74">
        <f>'PLANTILLA V6'!D396</f>
        <v>0</v>
      </c>
      <c r="E396" s="37">
        <f>'PLANTILLA V6'!E396</f>
        <v>0</v>
      </c>
      <c r="F396" s="74">
        <f>'PLANTILLA V6'!F396</f>
        <v>0</v>
      </c>
      <c r="G396" s="74">
        <f>'PLANTILLA V6'!G396</f>
        <v>0</v>
      </c>
      <c r="H396" s="74">
        <f>'PLANTILLA V6'!H396</f>
        <v>0</v>
      </c>
      <c r="I396" s="74">
        <f>'PLANTILLA V6'!I396</f>
        <v>0</v>
      </c>
      <c r="J396" s="104">
        <f>'PLANTILLA V6'!J396</f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 x14ac:dyDescent="0.45">
      <c r="A397" s="74">
        <f>'PLANTILLA V6'!A397</f>
        <v>0</v>
      </c>
      <c r="B397" s="74">
        <f>'PLANTILLA V6'!B397</f>
        <v>0</v>
      </c>
      <c r="C397" s="74">
        <f>'PLANTILLA V6'!C397</f>
        <v>0</v>
      </c>
      <c r="D397" s="74">
        <f>'PLANTILLA V6'!D397</f>
        <v>0</v>
      </c>
      <c r="E397" s="37">
        <f>'PLANTILLA V6'!E397</f>
        <v>0</v>
      </c>
      <c r="F397" s="74">
        <f>'PLANTILLA V6'!F397</f>
        <v>0</v>
      </c>
      <c r="G397" s="74">
        <f>'PLANTILLA V6'!G397</f>
        <v>0</v>
      </c>
      <c r="H397" s="74">
        <f>'PLANTILLA V6'!H397</f>
        <v>0</v>
      </c>
      <c r="I397" s="74">
        <f>'PLANTILLA V6'!I397</f>
        <v>0</v>
      </c>
      <c r="J397" s="104">
        <f>'PLANTILLA V6'!J397</f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 x14ac:dyDescent="0.45">
      <c r="A398" s="74">
        <f>'PLANTILLA V6'!A398</f>
        <v>0</v>
      </c>
      <c r="B398" s="74">
        <f>'PLANTILLA V6'!B398</f>
        <v>0</v>
      </c>
      <c r="C398" s="74">
        <f>'PLANTILLA V6'!C398</f>
        <v>0</v>
      </c>
      <c r="D398" s="74">
        <f>'PLANTILLA V6'!D398</f>
        <v>0</v>
      </c>
      <c r="E398" s="37">
        <f>'PLANTILLA V6'!E398</f>
        <v>0</v>
      </c>
      <c r="F398" s="74">
        <f>'PLANTILLA V6'!F398</f>
        <v>0</v>
      </c>
      <c r="G398" s="74">
        <f>'PLANTILLA V6'!G398</f>
        <v>0</v>
      </c>
      <c r="H398" s="74">
        <f>'PLANTILLA V6'!H398</f>
        <v>0</v>
      </c>
      <c r="I398" s="74">
        <f>'PLANTILLA V6'!I398</f>
        <v>0</v>
      </c>
      <c r="J398" s="104">
        <f>'PLANTILLA V6'!J398</f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 x14ac:dyDescent="0.45">
      <c r="A399" s="74">
        <f>'PLANTILLA V6'!A399</f>
        <v>0</v>
      </c>
      <c r="B399" s="74">
        <f>'PLANTILLA V6'!B399</f>
        <v>0</v>
      </c>
      <c r="C399" s="74">
        <f>'PLANTILLA V6'!C399</f>
        <v>0</v>
      </c>
      <c r="D399" s="74">
        <f>'PLANTILLA V6'!D399</f>
        <v>0</v>
      </c>
      <c r="E399" s="37">
        <f>'PLANTILLA V6'!E399</f>
        <v>0</v>
      </c>
      <c r="F399" s="74">
        <f>'PLANTILLA V6'!F399</f>
        <v>0</v>
      </c>
      <c r="G399" s="74">
        <f>'PLANTILLA V6'!G399</f>
        <v>0</v>
      </c>
      <c r="H399" s="74">
        <f>'PLANTILLA V6'!H399</f>
        <v>0</v>
      </c>
      <c r="I399" s="74">
        <f>'PLANTILLA V6'!I399</f>
        <v>0</v>
      </c>
      <c r="J399" s="104">
        <f>'PLANTILLA V6'!J399</f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 x14ac:dyDescent="0.45">
      <c r="A400" s="74">
        <f>'PLANTILLA V6'!A400</f>
        <v>0</v>
      </c>
      <c r="B400" s="74">
        <f>'PLANTILLA V6'!B400</f>
        <v>0</v>
      </c>
      <c r="C400" s="74">
        <f>'PLANTILLA V6'!C400</f>
        <v>0</v>
      </c>
      <c r="D400" s="74">
        <f>'PLANTILLA V6'!D400</f>
        <v>0</v>
      </c>
      <c r="E400" s="37">
        <f>'PLANTILLA V6'!E400</f>
        <v>0</v>
      </c>
      <c r="F400" s="74">
        <f>'PLANTILLA V6'!F400</f>
        <v>0</v>
      </c>
      <c r="G400" s="74">
        <f>'PLANTILLA V6'!G400</f>
        <v>0</v>
      </c>
      <c r="H400" s="74">
        <f>'PLANTILLA V6'!H400</f>
        <v>0</v>
      </c>
      <c r="I400" s="74">
        <f>'PLANTILLA V6'!I400</f>
        <v>0</v>
      </c>
      <c r="J400" s="104">
        <f>'PLANTILLA V6'!J400</f>
        <v>0</v>
      </c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 x14ac:dyDescent="0.45">
      <c r="A401" s="74">
        <f>'PLANTILLA V6'!A401</f>
        <v>0</v>
      </c>
      <c r="B401" s="74">
        <f>'PLANTILLA V6'!B401</f>
        <v>0</v>
      </c>
      <c r="C401" s="74">
        <f>'PLANTILLA V6'!C401</f>
        <v>0</v>
      </c>
      <c r="D401" s="74">
        <f>'PLANTILLA V6'!D401</f>
        <v>0</v>
      </c>
      <c r="E401" s="37">
        <f>'PLANTILLA V6'!E401</f>
        <v>0</v>
      </c>
      <c r="F401" s="74">
        <f>'PLANTILLA V6'!F401</f>
        <v>0</v>
      </c>
      <c r="G401" s="74">
        <f>'PLANTILLA V6'!G401</f>
        <v>0</v>
      </c>
      <c r="H401" s="74">
        <f>'PLANTILLA V6'!H401</f>
        <v>0</v>
      </c>
      <c r="I401" s="74">
        <f>'PLANTILLA V6'!I401</f>
        <v>0</v>
      </c>
      <c r="J401" s="104">
        <f>'PLANTILLA V6'!J401</f>
        <v>0</v>
      </c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 x14ac:dyDescent="0.45">
      <c r="A402" s="74">
        <f>'PLANTILLA V6'!A402</f>
        <v>0</v>
      </c>
      <c r="B402" s="74">
        <f>'PLANTILLA V6'!B402</f>
        <v>0</v>
      </c>
      <c r="C402" s="74">
        <f>'PLANTILLA V6'!C402</f>
        <v>0</v>
      </c>
      <c r="D402" s="74">
        <f>'PLANTILLA V6'!D402</f>
        <v>0</v>
      </c>
      <c r="E402" s="37">
        <f>'PLANTILLA V6'!E402</f>
        <v>0</v>
      </c>
      <c r="F402" s="74">
        <f>'PLANTILLA V6'!F402</f>
        <v>0</v>
      </c>
      <c r="G402" s="74">
        <f>'PLANTILLA V6'!G402</f>
        <v>0</v>
      </c>
      <c r="H402" s="74">
        <f>'PLANTILLA V6'!H402</f>
        <v>0</v>
      </c>
      <c r="I402" s="74">
        <f>'PLANTILLA V6'!I402</f>
        <v>0</v>
      </c>
      <c r="J402" s="104">
        <f>'PLANTILLA V6'!J402</f>
        <v>0</v>
      </c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 x14ac:dyDescent="0.45">
      <c r="A403" s="74">
        <f>'PLANTILLA V6'!A403</f>
        <v>0</v>
      </c>
      <c r="B403" s="74">
        <f>'PLANTILLA V6'!B403</f>
        <v>0</v>
      </c>
      <c r="C403" s="74">
        <f>'PLANTILLA V6'!C403</f>
        <v>0</v>
      </c>
      <c r="D403" s="74">
        <f>'PLANTILLA V6'!D403</f>
        <v>0</v>
      </c>
      <c r="E403" s="37">
        <f>'PLANTILLA V6'!E403</f>
        <v>0</v>
      </c>
      <c r="F403" s="74">
        <f>'PLANTILLA V6'!F403</f>
        <v>0</v>
      </c>
      <c r="G403" s="74">
        <f>'PLANTILLA V6'!G403</f>
        <v>0</v>
      </c>
      <c r="H403" s="74">
        <f>'PLANTILLA V6'!H403</f>
        <v>0</v>
      </c>
      <c r="I403" s="74">
        <f>'PLANTILLA V6'!I403</f>
        <v>0</v>
      </c>
      <c r="J403" s="104">
        <f>'PLANTILLA V6'!J403</f>
        <v>0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 x14ac:dyDescent="0.45">
      <c r="A404" s="74">
        <f>'PLANTILLA V6'!A404</f>
        <v>0</v>
      </c>
      <c r="B404" s="74">
        <f>'PLANTILLA V6'!B404</f>
        <v>0</v>
      </c>
      <c r="C404" s="74">
        <f>'PLANTILLA V6'!C404</f>
        <v>0</v>
      </c>
      <c r="D404" s="74">
        <f>'PLANTILLA V6'!D404</f>
        <v>0</v>
      </c>
      <c r="E404" s="37">
        <f>'PLANTILLA V6'!E404</f>
        <v>0</v>
      </c>
      <c r="F404" s="74">
        <f>'PLANTILLA V6'!F404</f>
        <v>0</v>
      </c>
      <c r="G404" s="74">
        <f>'PLANTILLA V6'!G404</f>
        <v>0</v>
      </c>
      <c r="H404" s="74">
        <f>'PLANTILLA V6'!H404</f>
        <v>0</v>
      </c>
      <c r="I404" s="74">
        <f>'PLANTILLA V6'!I404</f>
        <v>0</v>
      </c>
      <c r="J404" s="104">
        <f>'PLANTILLA V6'!J404</f>
        <v>0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 x14ac:dyDescent="0.45">
      <c r="A405" s="74">
        <f>'PLANTILLA V6'!A405</f>
        <v>0</v>
      </c>
      <c r="B405" s="74">
        <f>'PLANTILLA V6'!B405</f>
        <v>0</v>
      </c>
      <c r="C405" s="74">
        <f>'PLANTILLA V6'!C405</f>
        <v>0</v>
      </c>
      <c r="D405" s="74">
        <f>'PLANTILLA V6'!D405</f>
        <v>0</v>
      </c>
      <c r="E405" s="37">
        <f>'PLANTILLA V6'!E405</f>
        <v>0</v>
      </c>
      <c r="F405" s="74">
        <f>'PLANTILLA V6'!F405</f>
        <v>0</v>
      </c>
      <c r="G405" s="74">
        <f>'PLANTILLA V6'!G405</f>
        <v>0</v>
      </c>
      <c r="H405" s="74">
        <f>'PLANTILLA V6'!H405</f>
        <v>0</v>
      </c>
      <c r="I405" s="74">
        <f>'PLANTILLA V6'!I405</f>
        <v>0</v>
      </c>
      <c r="J405" s="104">
        <f>'PLANTILLA V6'!J405</f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 x14ac:dyDescent="0.45">
      <c r="A406" s="74">
        <f>'PLANTILLA V6'!A406</f>
        <v>0</v>
      </c>
      <c r="B406" s="74">
        <f>'PLANTILLA V6'!B406</f>
        <v>0</v>
      </c>
      <c r="C406" s="74">
        <f>'PLANTILLA V6'!C406</f>
        <v>0</v>
      </c>
      <c r="D406" s="74">
        <f>'PLANTILLA V6'!D406</f>
        <v>0</v>
      </c>
      <c r="E406" s="37">
        <f>'PLANTILLA V6'!E406</f>
        <v>0</v>
      </c>
      <c r="F406" s="74">
        <f>'PLANTILLA V6'!F406</f>
        <v>0</v>
      </c>
      <c r="G406" s="74">
        <f>'PLANTILLA V6'!G406</f>
        <v>0</v>
      </c>
      <c r="H406" s="74">
        <f>'PLANTILLA V6'!H406</f>
        <v>0</v>
      </c>
      <c r="I406" s="74">
        <f>'PLANTILLA V6'!I406</f>
        <v>0</v>
      </c>
      <c r="J406" s="104">
        <f>'PLANTILLA V6'!J406</f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 x14ac:dyDescent="0.45">
      <c r="A407" s="74">
        <f>'PLANTILLA V6'!A407</f>
        <v>0</v>
      </c>
      <c r="B407" s="74">
        <f>'PLANTILLA V6'!B407</f>
        <v>0</v>
      </c>
      <c r="C407" s="74">
        <f>'PLANTILLA V6'!C407</f>
        <v>0</v>
      </c>
      <c r="D407" s="74">
        <f>'PLANTILLA V6'!D407</f>
        <v>0</v>
      </c>
      <c r="E407" s="37">
        <f>'PLANTILLA V6'!E407</f>
        <v>0</v>
      </c>
      <c r="F407" s="74">
        <f>'PLANTILLA V6'!F407</f>
        <v>0</v>
      </c>
      <c r="G407" s="74">
        <f>'PLANTILLA V6'!G407</f>
        <v>0</v>
      </c>
      <c r="H407" s="74">
        <f>'PLANTILLA V6'!H407</f>
        <v>0</v>
      </c>
      <c r="I407" s="74">
        <f>'PLANTILLA V6'!I407</f>
        <v>0</v>
      </c>
      <c r="J407" s="104">
        <f>'PLANTILLA V6'!J407</f>
        <v>0</v>
      </c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 x14ac:dyDescent="0.45">
      <c r="A408" s="74">
        <f>'PLANTILLA V6'!A408</f>
        <v>0</v>
      </c>
      <c r="B408" s="74">
        <f>'PLANTILLA V6'!B408</f>
        <v>0</v>
      </c>
      <c r="C408" s="74">
        <f>'PLANTILLA V6'!C408</f>
        <v>0</v>
      </c>
      <c r="D408" s="74">
        <f>'PLANTILLA V6'!D408</f>
        <v>0</v>
      </c>
      <c r="E408" s="37">
        <f>'PLANTILLA V6'!E408</f>
        <v>0</v>
      </c>
      <c r="F408" s="74">
        <f>'PLANTILLA V6'!F408</f>
        <v>0</v>
      </c>
      <c r="G408" s="74">
        <f>'PLANTILLA V6'!G408</f>
        <v>0</v>
      </c>
      <c r="H408" s="74">
        <f>'PLANTILLA V6'!H408</f>
        <v>0</v>
      </c>
      <c r="I408" s="74">
        <f>'PLANTILLA V6'!I408</f>
        <v>0</v>
      </c>
      <c r="J408" s="104">
        <f>'PLANTILLA V6'!J408</f>
        <v>0</v>
      </c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 x14ac:dyDescent="0.45">
      <c r="A409" s="74">
        <f>'PLANTILLA V6'!A409</f>
        <v>0</v>
      </c>
      <c r="B409" s="74">
        <f>'PLANTILLA V6'!B409</f>
        <v>0</v>
      </c>
      <c r="C409" s="74">
        <f>'PLANTILLA V6'!C409</f>
        <v>0</v>
      </c>
      <c r="D409" s="74">
        <f>'PLANTILLA V6'!D409</f>
        <v>0</v>
      </c>
      <c r="E409" s="37">
        <f>'PLANTILLA V6'!E409</f>
        <v>0</v>
      </c>
      <c r="F409" s="74">
        <f>'PLANTILLA V6'!F409</f>
        <v>0</v>
      </c>
      <c r="G409" s="74">
        <f>'PLANTILLA V6'!G409</f>
        <v>0</v>
      </c>
      <c r="H409" s="74">
        <f>'PLANTILLA V6'!H409</f>
        <v>0</v>
      </c>
      <c r="I409" s="74">
        <f>'PLANTILLA V6'!I409</f>
        <v>0</v>
      </c>
      <c r="J409" s="104">
        <f>'PLANTILLA V6'!J409</f>
        <v>0</v>
      </c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 x14ac:dyDescent="0.45">
      <c r="A410" s="74">
        <f>'PLANTILLA V6'!A410</f>
        <v>0</v>
      </c>
      <c r="B410" s="74">
        <f>'PLANTILLA V6'!B410</f>
        <v>0</v>
      </c>
      <c r="C410" s="74">
        <f>'PLANTILLA V6'!C410</f>
        <v>0</v>
      </c>
      <c r="D410" s="74">
        <f>'PLANTILLA V6'!D410</f>
        <v>0</v>
      </c>
      <c r="E410" s="37">
        <f>'PLANTILLA V6'!E410</f>
        <v>0</v>
      </c>
      <c r="F410" s="74">
        <f>'PLANTILLA V6'!F410</f>
        <v>0</v>
      </c>
      <c r="G410" s="74">
        <f>'PLANTILLA V6'!G410</f>
        <v>0</v>
      </c>
      <c r="H410" s="74">
        <f>'PLANTILLA V6'!H410</f>
        <v>0</v>
      </c>
      <c r="I410" s="74">
        <f>'PLANTILLA V6'!I410</f>
        <v>0</v>
      </c>
      <c r="J410" s="104">
        <f>'PLANTILLA V6'!J410</f>
        <v>0</v>
      </c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 x14ac:dyDescent="0.45">
      <c r="A411" s="74">
        <f>'PLANTILLA V6'!A411</f>
        <v>0</v>
      </c>
      <c r="B411" s="74">
        <f>'PLANTILLA V6'!B411</f>
        <v>0</v>
      </c>
      <c r="C411" s="74">
        <f>'PLANTILLA V6'!C411</f>
        <v>0</v>
      </c>
      <c r="D411" s="74">
        <f>'PLANTILLA V6'!D411</f>
        <v>0</v>
      </c>
      <c r="E411" s="37">
        <f>'PLANTILLA V6'!E411</f>
        <v>0</v>
      </c>
      <c r="F411" s="74">
        <f>'PLANTILLA V6'!F411</f>
        <v>0</v>
      </c>
      <c r="G411" s="74">
        <f>'PLANTILLA V6'!G411</f>
        <v>0</v>
      </c>
      <c r="H411" s="74">
        <f>'PLANTILLA V6'!H411</f>
        <v>0</v>
      </c>
      <c r="I411" s="74">
        <f>'PLANTILLA V6'!I411</f>
        <v>0</v>
      </c>
      <c r="J411" s="104">
        <f>'PLANTILLA V6'!J411</f>
        <v>0</v>
      </c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 x14ac:dyDescent="0.45">
      <c r="A412" s="74">
        <f>'PLANTILLA V6'!A412</f>
        <v>0</v>
      </c>
      <c r="B412" s="74">
        <f>'PLANTILLA V6'!B412</f>
        <v>0</v>
      </c>
      <c r="C412" s="74">
        <f>'PLANTILLA V6'!C412</f>
        <v>0</v>
      </c>
      <c r="D412" s="74">
        <f>'PLANTILLA V6'!D412</f>
        <v>0</v>
      </c>
      <c r="E412" s="37">
        <f>'PLANTILLA V6'!E412</f>
        <v>0</v>
      </c>
      <c r="F412" s="74">
        <f>'PLANTILLA V6'!F412</f>
        <v>0</v>
      </c>
      <c r="G412" s="74">
        <f>'PLANTILLA V6'!G412</f>
        <v>0</v>
      </c>
      <c r="H412" s="74">
        <f>'PLANTILLA V6'!H412</f>
        <v>0</v>
      </c>
      <c r="I412" s="74">
        <f>'PLANTILLA V6'!I412</f>
        <v>0</v>
      </c>
      <c r="J412" s="104">
        <f>'PLANTILLA V6'!J412</f>
        <v>0</v>
      </c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 x14ac:dyDescent="0.45">
      <c r="A413" s="74">
        <f>'PLANTILLA V6'!A413</f>
        <v>0</v>
      </c>
      <c r="B413" s="74">
        <f>'PLANTILLA V6'!B413</f>
        <v>0</v>
      </c>
      <c r="C413" s="74">
        <f>'PLANTILLA V6'!C413</f>
        <v>0</v>
      </c>
      <c r="D413" s="74">
        <f>'PLANTILLA V6'!D413</f>
        <v>0</v>
      </c>
      <c r="E413" s="37">
        <f>'PLANTILLA V6'!E413</f>
        <v>0</v>
      </c>
      <c r="F413" s="74">
        <f>'PLANTILLA V6'!F413</f>
        <v>0</v>
      </c>
      <c r="G413" s="74">
        <f>'PLANTILLA V6'!G413</f>
        <v>0</v>
      </c>
      <c r="H413" s="74">
        <f>'PLANTILLA V6'!H413</f>
        <v>0</v>
      </c>
      <c r="I413" s="74">
        <f>'PLANTILLA V6'!I413</f>
        <v>0</v>
      </c>
      <c r="J413" s="104">
        <f>'PLANTILLA V6'!J413</f>
        <v>0</v>
      </c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 x14ac:dyDescent="0.45">
      <c r="A414" s="74">
        <f>'PLANTILLA V6'!A414</f>
        <v>0</v>
      </c>
      <c r="B414" s="74">
        <f>'PLANTILLA V6'!B414</f>
        <v>0</v>
      </c>
      <c r="C414" s="74">
        <f>'PLANTILLA V6'!C414</f>
        <v>0</v>
      </c>
      <c r="D414" s="74">
        <f>'PLANTILLA V6'!D414</f>
        <v>0</v>
      </c>
      <c r="E414" s="37">
        <f>'PLANTILLA V6'!E414</f>
        <v>0</v>
      </c>
      <c r="F414" s="74">
        <f>'PLANTILLA V6'!F414</f>
        <v>0</v>
      </c>
      <c r="G414" s="74">
        <f>'PLANTILLA V6'!G414</f>
        <v>0</v>
      </c>
      <c r="H414" s="74">
        <f>'PLANTILLA V6'!H414</f>
        <v>0</v>
      </c>
      <c r="I414" s="74">
        <f>'PLANTILLA V6'!I414</f>
        <v>0</v>
      </c>
      <c r="J414" s="104">
        <f>'PLANTILLA V6'!J414</f>
        <v>0</v>
      </c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 x14ac:dyDescent="0.45">
      <c r="A415" s="74">
        <f>'PLANTILLA V6'!A415</f>
        <v>0</v>
      </c>
      <c r="B415" s="74">
        <f>'PLANTILLA V6'!B415</f>
        <v>0</v>
      </c>
      <c r="C415" s="74">
        <f>'PLANTILLA V6'!C415</f>
        <v>0</v>
      </c>
      <c r="D415" s="74">
        <f>'PLANTILLA V6'!D415</f>
        <v>0</v>
      </c>
      <c r="E415" s="37">
        <f>'PLANTILLA V6'!E415</f>
        <v>0</v>
      </c>
      <c r="F415" s="74">
        <f>'PLANTILLA V6'!F415</f>
        <v>0</v>
      </c>
      <c r="G415" s="74">
        <f>'PLANTILLA V6'!G415</f>
        <v>0</v>
      </c>
      <c r="H415" s="74">
        <f>'PLANTILLA V6'!H415</f>
        <v>0</v>
      </c>
      <c r="I415" s="74">
        <f>'PLANTILLA V6'!I415</f>
        <v>0</v>
      </c>
      <c r="J415" s="104">
        <f>'PLANTILLA V6'!J415</f>
        <v>0</v>
      </c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 x14ac:dyDescent="0.45">
      <c r="A416" s="74">
        <f>'PLANTILLA V6'!A416</f>
        <v>0</v>
      </c>
      <c r="B416" s="74">
        <f>'PLANTILLA V6'!B416</f>
        <v>0</v>
      </c>
      <c r="C416" s="74">
        <f>'PLANTILLA V6'!C416</f>
        <v>0</v>
      </c>
      <c r="D416" s="74">
        <f>'PLANTILLA V6'!D416</f>
        <v>0</v>
      </c>
      <c r="E416" s="37">
        <f>'PLANTILLA V6'!E416</f>
        <v>0</v>
      </c>
      <c r="F416" s="74">
        <f>'PLANTILLA V6'!F416</f>
        <v>0</v>
      </c>
      <c r="G416" s="74">
        <f>'PLANTILLA V6'!G416</f>
        <v>0</v>
      </c>
      <c r="H416" s="74">
        <f>'PLANTILLA V6'!H416</f>
        <v>0</v>
      </c>
      <c r="I416" s="74">
        <f>'PLANTILLA V6'!I416</f>
        <v>0</v>
      </c>
      <c r="J416" s="104">
        <f>'PLANTILLA V6'!J416</f>
        <v>0</v>
      </c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 x14ac:dyDescent="0.45">
      <c r="A417" s="74">
        <f>'PLANTILLA V6'!A417</f>
        <v>0</v>
      </c>
      <c r="B417" s="74">
        <f>'PLANTILLA V6'!B417</f>
        <v>0</v>
      </c>
      <c r="C417" s="74">
        <f>'PLANTILLA V6'!C417</f>
        <v>0</v>
      </c>
      <c r="D417" s="74">
        <f>'PLANTILLA V6'!D417</f>
        <v>0</v>
      </c>
      <c r="E417" s="37">
        <f>'PLANTILLA V6'!E417</f>
        <v>0</v>
      </c>
      <c r="F417" s="74">
        <f>'PLANTILLA V6'!F417</f>
        <v>0</v>
      </c>
      <c r="G417" s="74">
        <f>'PLANTILLA V6'!G417</f>
        <v>0</v>
      </c>
      <c r="H417" s="74">
        <f>'PLANTILLA V6'!H417</f>
        <v>0</v>
      </c>
      <c r="I417" s="74">
        <f>'PLANTILLA V6'!I417</f>
        <v>0</v>
      </c>
      <c r="J417" s="104">
        <f>'PLANTILLA V6'!J417</f>
        <v>0</v>
      </c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 x14ac:dyDescent="0.45">
      <c r="A418" s="74">
        <f>'PLANTILLA V6'!A418</f>
        <v>0</v>
      </c>
      <c r="B418" s="74">
        <f>'PLANTILLA V6'!B418</f>
        <v>0</v>
      </c>
      <c r="C418" s="74">
        <f>'PLANTILLA V6'!C418</f>
        <v>0</v>
      </c>
      <c r="D418" s="74">
        <f>'PLANTILLA V6'!D418</f>
        <v>0</v>
      </c>
      <c r="E418" s="37">
        <f>'PLANTILLA V6'!E418</f>
        <v>0</v>
      </c>
      <c r="F418" s="74">
        <f>'PLANTILLA V6'!F418</f>
        <v>0</v>
      </c>
      <c r="G418" s="74">
        <f>'PLANTILLA V6'!G418</f>
        <v>0</v>
      </c>
      <c r="H418" s="74">
        <f>'PLANTILLA V6'!H418</f>
        <v>0</v>
      </c>
      <c r="I418" s="74">
        <f>'PLANTILLA V6'!I418</f>
        <v>0</v>
      </c>
      <c r="J418" s="104">
        <f>'PLANTILLA V6'!J418</f>
        <v>0</v>
      </c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 x14ac:dyDescent="0.45">
      <c r="A419" s="74">
        <f>'PLANTILLA V6'!A419</f>
        <v>0</v>
      </c>
      <c r="B419" s="74">
        <f>'PLANTILLA V6'!B419</f>
        <v>0</v>
      </c>
      <c r="C419" s="74">
        <f>'PLANTILLA V6'!C419</f>
        <v>0</v>
      </c>
      <c r="D419" s="74">
        <f>'PLANTILLA V6'!D419</f>
        <v>0</v>
      </c>
      <c r="E419" s="37">
        <f>'PLANTILLA V6'!E419</f>
        <v>0</v>
      </c>
      <c r="F419" s="74">
        <f>'PLANTILLA V6'!F419</f>
        <v>0</v>
      </c>
      <c r="G419" s="74">
        <f>'PLANTILLA V6'!G419</f>
        <v>0</v>
      </c>
      <c r="H419" s="74">
        <f>'PLANTILLA V6'!H419</f>
        <v>0</v>
      </c>
      <c r="I419" s="74">
        <f>'PLANTILLA V6'!I419</f>
        <v>0</v>
      </c>
      <c r="J419" s="104">
        <f>'PLANTILLA V6'!J419</f>
        <v>0</v>
      </c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 x14ac:dyDescent="0.45">
      <c r="A420" s="74">
        <f>'PLANTILLA V6'!A420</f>
        <v>0</v>
      </c>
      <c r="B420" s="74">
        <f>'PLANTILLA V6'!B420</f>
        <v>0</v>
      </c>
      <c r="C420" s="74">
        <f>'PLANTILLA V6'!C420</f>
        <v>0</v>
      </c>
      <c r="D420" s="74">
        <f>'PLANTILLA V6'!D420</f>
        <v>0</v>
      </c>
      <c r="E420" s="37">
        <f>'PLANTILLA V6'!E420</f>
        <v>0</v>
      </c>
      <c r="F420" s="74">
        <f>'PLANTILLA V6'!F420</f>
        <v>0</v>
      </c>
      <c r="G420" s="74">
        <f>'PLANTILLA V6'!G420</f>
        <v>0</v>
      </c>
      <c r="H420" s="74">
        <f>'PLANTILLA V6'!H420</f>
        <v>0</v>
      </c>
      <c r="I420" s="74">
        <f>'PLANTILLA V6'!I420</f>
        <v>0</v>
      </c>
      <c r="J420" s="104">
        <f>'PLANTILLA V6'!J420</f>
        <v>0</v>
      </c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 x14ac:dyDescent="0.45">
      <c r="A421" s="74">
        <f>'PLANTILLA V6'!A421</f>
        <v>0</v>
      </c>
      <c r="B421" s="74">
        <f>'PLANTILLA V6'!B421</f>
        <v>0</v>
      </c>
      <c r="C421" s="74">
        <f>'PLANTILLA V6'!C421</f>
        <v>0</v>
      </c>
      <c r="D421" s="74">
        <f>'PLANTILLA V6'!D421</f>
        <v>0</v>
      </c>
      <c r="E421" s="37">
        <f>'PLANTILLA V6'!E421</f>
        <v>0</v>
      </c>
      <c r="F421" s="74">
        <f>'PLANTILLA V6'!F421</f>
        <v>0</v>
      </c>
      <c r="G421" s="74">
        <f>'PLANTILLA V6'!G421</f>
        <v>0</v>
      </c>
      <c r="H421" s="74">
        <f>'PLANTILLA V6'!H421</f>
        <v>0</v>
      </c>
      <c r="I421" s="74">
        <f>'PLANTILLA V6'!I421</f>
        <v>0</v>
      </c>
      <c r="J421" s="104">
        <f>'PLANTILLA V6'!J421</f>
        <v>0</v>
      </c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 x14ac:dyDescent="0.45">
      <c r="A422" s="74">
        <f>'PLANTILLA V6'!A422</f>
        <v>0</v>
      </c>
      <c r="B422" s="74">
        <f>'PLANTILLA V6'!B422</f>
        <v>0</v>
      </c>
      <c r="C422" s="74">
        <f>'PLANTILLA V6'!C422</f>
        <v>0</v>
      </c>
      <c r="D422" s="74">
        <f>'PLANTILLA V6'!D422</f>
        <v>0</v>
      </c>
      <c r="E422" s="37">
        <f>'PLANTILLA V6'!E422</f>
        <v>0</v>
      </c>
      <c r="F422" s="74">
        <f>'PLANTILLA V6'!F422</f>
        <v>0</v>
      </c>
      <c r="G422" s="74">
        <f>'PLANTILLA V6'!G422</f>
        <v>0</v>
      </c>
      <c r="H422" s="74">
        <f>'PLANTILLA V6'!H422</f>
        <v>0</v>
      </c>
      <c r="I422" s="74">
        <f>'PLANTILLA V6'!I422</f>
        <v>0</v>
      </c>
      <c r="J422" s="104">
        <f>'PLANTILLA V6'!J422</f>
        <v>0</v>
      </c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 x14ac:dyDescent="0.45">
      <c r="A423" s="74">
        <f>'PLANTILLA V6'!A423</f>
        <v>0</v>
      </c>
      <c r="B423" s="74">
        <f>'PLANTILLA V6'!B423</f>
        <v>0</v>
      </c>
      <c r="C423" s="74">
        <f>'PLANTILLA V6'!C423</f>
        <v>0</v>
      </c>
      <c r="D423" s="74">
        <f>'PLANTILLA V6'!D423</f>
        <v>0</v>
      </c>
      <c r="E423" s="37">
        <f>'PLANTILLA V6'!E423</f>
        <v>0</v>
      </c>
      <c r="F423" s="74">
        <f>'PLANTILLA V6'!F423</f>
        <v>0</v>
      </c>
      <c r="G423" s="74">
        <f>'PLANTILLA V6'!G423</f>
        <v>0</v>
      </c>
      <c r="H423" s="74">
        <f>'PLANTILLA V6'!H423</f>
        <v>0</v>
      </c>
      <c r="I423" s="74">
        <f>'PLANTILLA V6'!I423</f>
        <v>0</v>
      </c>
      <c r="J423" s="104">
        <f>'PLANTILLA V6'!J423</f>
        <v>0</v>
      </c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 x14ac:dyDescent="0.45">
      <c r="A424" s="74">
        <f>'PLANTILLA V6'!A424</f>
        <v>0</v>
      </c>
      <c r="B424" s="74">
        <f>'PLANTILLA V6'!B424</f>
        <v>0</v>
      </c>
      <c r="C424" s="74">
        <f>'PLANTILLA V6'!C424</f>
        <v>0</v>
      </c>
      <c r="D424" s="74">
        <f>'PLANTILLA V6'!D424</f>
        <v>0</v>
      </c>
      <c r="E424" s="37">
        <f>'PLANTILLA V6'!E424</f>
        <v>0</v>
      </c>
      <c r="F424" s="74">
        <f>'PLANTILLA V6'!F424</f>
        <v>0</v>
      </c>
      <c r="G424" s="74">
        <f>'PLANTILLA V6'!G424</f>
        <v>0</v>
      </c>
      <c r="H424" s="74">
        <f>'PLANTILLA V6'!H424</f>
        <v>0</v>
      </c>
      <c r="I424" s="74">
        <f>'PLANTILLA V6'!I424</f>
        <v>0</v>
      </c>
      <c r="J424" s="104">
        <f>'PLANTILLA V6'!J424</f>
        <v>0</v>
      </c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 x14ac:dyDescent="0.45">
      <c r="A425" s="74">
        <f>'PLANTILLA V6'!A425</f>
        <v>0</v>
      </c>
      <c r="B425" s="74">
        <f>'PLANTILLA V6'!B425</f>
        <v>0</v>
      </c>
      <c r="C425" s="74">
        <f>'PLANTILLA V6'!C425</f>
        <v>0</v>
      </c>
      <c r="D425" s="74">
        <f>'PLANTILLA V6'!D425</f>
        <v>0</v>
      </c>
      <c r="E425" s="37">
        <f>'PLANTILLA V6'!E425</f>
        <v>0</v>
      </c>
      <c r="F425" s="74">
        <f>'PLANTILLA V6'!F425</f>
        <v>0</v>
      </c>
      <c r="G425" s="74">
        <f>'PLANTILLA V6'!G425</f>
        <v>0</v>
      </c>
      <c r="H425" s="74">
        <f>'PLANTILLA V6'!H425</f>
        <v>0</v>
      </c>
      <c r="I425" s="74">
        <f>'PLANTILLA V6'!I425</f>
        <v>0</v>
      </c>
      <c r="J425" s="104">
        <f>'PLANTILLA V6'!J425</f>
        <v>0</v>
      </c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 x14ac:dyDescent="0.45">
      <c r="A426" s="74">
        <f>'PLANTILLA V6'!A426</f>
        <v>0</v>
      </c>
      <c r="B426" s="74">
        <f>'PLANTILLA V6'!B426</f>
        <v>0</v>
      </c>
      <c r="C426" s="74">
        <f>'PLANTILLA V6'!C426</f>
        <v>0</v>
      </c>
      <c r="D426" s="74">
        <f>'PLANTILLA V6'!D426</f>
        <v>0</v>
      </c>
      <c r="E426" s="37">
        <f>'PLANTILLA V6'!E426</f>
        <v>0</v>
      </c>
      <c r="F426" s="74">
        <f>'PLANTILLA V6'!F426</f>
        <v>0</v>
      </c>
      <c r="G426" s="74">
        <f>'PLANTILLA V6'!G426</f>
        <v>0</v>
      </c>
      <c r="H426" s="74">
        <f>'PLANTILLA V6'!H426</f>
        <v>0</v>
      </c>
      <c r="I426" s="74">
        <f>'PLANTILLA V6'!I426</f>
        <v>0</v>
      </c>
      <c r="J426" s="104">
        <f>'PLANTILLA V6'!J426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 x14ac:dyDescent="0.45">
      <c r="A427" s="74">
        <f>'PLANTILLA V6'!A427</f>
        <v>0</v>
      </c>
      <c r="B427" s="74">
        <f>'PLANTILLA V6'!B427</f>
        <v>0</v>
      </c>
      <c r="C427" s="74">
        <f>'PLANTILLA V6'!C427</f>
        <v>0</v>
      </c>
      <c r="D427" s="74">
        <f>'PLANTILLA V6'!D427</f>
        <v>0</v>
      </c>
      <c r="E427" s="37">
        <f>'PLANTILLA V6'!E427</f>
        <v>0</v>
      </c>
      <c r="F427" s="74">
        <f>'PLANTILLA V6'!F427</f>
        <v>0</v>
      </c>
      <c r="G427" s="74">
        <f>'PLANTILLA V6'!G427</f>
        <v>0</v>
      </c>
      <c r="H427" s="74">
        <f>'PLANTILLA V6'!H427</f>
        <v>0</v>
      </c>
      <c r="I427" s="74">
        <f>'PLANTILLA V6'!I427</f>
        <v>0</v>
      </c>
      <c r="J427" s="104">
        <f>'PLANTILLA V6'!J427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 x14ac:dyDescent="0.45">
      <c r="A428" s="74">
        <f>'PLANTILLA V6'!A428</f>
        <v>0</v>
      </c>
      <c r="B428" s="74">
        <f>'PLANTILLA V6'!B428</f>
        <v>0</v>
      </c>
      <c r="C428" s="74">
        <f>'PLANTILLA V6'!C428</f>
        <v>0</v>
      </c>
      <c r="D428" s="74">
        <f>'PLANTILLA V6'!D428</f>
        <v>0</v>
      </c>
      <c r="E428" s="37">
        <f>'PLANTILLA V6'!E428</f>
        <v>0</v>
      </c>
      <c r="F428" s="74">
        <f>'PLANTILLA V6'!F428</f>
        <v>0</v>
      </c>
      <c r="G428" s="74">
        <f>'PLANTILLA V6'!G428</f>
        <v>0</v>
      </c>
      <c r="H428" s="74">
        <f>'PLANTILLA V6'!H428</f>
        <v>0</v>
      </c>
      <c r="I428" s="74">
        <f>'PLANTILLA V6'!I428</f>
        <v>0</v>
      </c>
      <c r="J428" s="104">
        <f>'PLANTILLA V6'!J428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 x14ac:dyDescent="0.45">
      <c r="A429" s="74">
        <f>'PLANTILLA V6'!A429</f>
        <v>0</v>
      </c>
      <c r="B429" s="74">
        <f>'PLANTILLA V6'!B429</f>
        <v>0</v>
      </c>
      <c r="C429" s="74">
        <f>'PLANTILLA V6'!C429</f>
        <v>0</v>
      </c>
      <c r="D429" s="74">
        <f>'PLANTILLA V6'!D429</f>
        <v>0</v>
      </c>
      <c r="E429" s="37">
        <f>'PLANTILLA V6'!E429</f>
        <v>0</v>
      </c>
      <c r="F429" s="74">
        <f>'PLANTILLA V6'!F429</f>
        <v>0</v>
      </c>
      <c r="G429" s="74">
        <f>'PLANTILLA V6'!G429</f>
        <v>0</v>
      </c>
      <c r="H429" s="74">
        <f>'PLANTILLA V6'!H429</f>
        <v>0</v>
      </c>
      <c r="I429" s="74">
        <f>'PLANTILLA V6'!I429</f>
        <v>0</v>
      </c>
      <c r="J429" s="83">
        <f>'PLANTILLA V6'!J429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 x14ac:dyDescent="0.45">
      <c r="A430" s="74">
        <f>'PLANTILLA V6'!A430</f>
        <v>0</v>
      </c>
      <c r="B430" s="74">
        <f>'PLANTILLA V6'!B430</f>
        <v>0</v>
      </c>
      <c r="C430" s="74">
        <f>'PLANTILLA V6'!C430</f>
        <v>0</v>
      </c>
      <c r="D430" s="74">
        <f>'PLANTILLA V6'!D430</f>
        <v>0</v>
      </c>
      <c r="E430" s="37">
        <f>'PLANTILLA V6'!E430</f>
        <v>0</v>
      </c>
      <c r="F430" s="74">
        <f>'PLANTILLA V6'!F430</f>
        <v>0</v>
      </c>
      <c r="G430" s="74">
        <f>'PLANTILLA V6'!G430</f>
        <v>0</v>
      </c>
      <c r="H430" s="74">
        <f>'PLANTILLA V6'!H430</f>
        <v>0</v>
      </c>
      <c r="I430" s="74">
        <f>'PLANTILLA V6'!I430</f>
        <v>0</v>
      </c>
      <c r="J430" s="83">
        <f>'PLANTILLA V6'!J430</f>
        <v>0</v>
      </c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 x14ac:dyDescent="0.45">
      <c r="A431" s="74">
        <f>'PLANTILLA V6'!A431</f>
        <v>0</v>
      </c>
      <c r="B431" s="74">
        <f>'PLANTILLA V6'!B431</f>
        <v>0</v>
      </c>
      <c r="C431" s="74">
        <f>'PLANTILLA V6'!C431</f>
        <v>0</v>
      </c>
      <c r="D431" s="74">
        <f>'PLANTILLA V6'!D431</f>
        <v>0</v>
      </c>
      <c r="E431" s="37">
        <f>'PLANTILLA V6'!E431</f>
        <v>0</v>
      </c>
      <c r="F431" s="74">
        <f>'PLANTILLA V6'!F431</f>
        <v>0</v>
      </c>
      <c r="G431" s="74">
        <f>'PLANTILLA V6'!G431</f>
        <v>0</v>
      </c>
      <c r="H431" s="74">
        <f>'PLANTILLA V6'!H431</f>
        <v>0</v>
      </c>
      <c r="I431" s="74">
        <f>'PLANTILLA V6'!I431</f>
        <v>0</v>
      </c>
      <c r="J431" s="83">
        <f>'PLANTILLA V6'!J431</f>
        <v>0</v>
      </c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 x14ac:dyDescent="0.45">
      <c r="A432" s="74">
        <f>'PLANTILLA V6'!A432</f>
        <v>0</v>
      </c>
      <c r="B432" s="74">
        <f>'PLANTILLA V6'!B432</f>
        <v>0</v>
      </c>
      <c r="C432" s="74">
        <f>'PLANTILLA V6'!C432</f>
        <v>0</v>
      </c>
      <c r="D432" s="74">
        <f>'PLANTILLA V6'!D432</f>
        <v>0</v>
      </c>
      <c r="E432" s="37">
        <f>'PLANTILLA V6'!E432</f>
        <v>0</v>
      </c>
      <c r="F432" s="74">
        <f>'PLANTILLA V6'!F432</f>
        <v>0</v>
      </c>
      <c r="G432" s="74">
        <f>'PLANTILLA V6'!G432</f>
        <v>0</v>
      </c>
      <c r="H432" s="74">
        <f>'PLANTILLA V6'!H432</f>
        <v>0</v>
      </c>
      <c r="I432" s="74">
        <f>'PLANTILLA V6'!I432</f>
        <v>0</v>
      </c>
      <c r="J432" s="83">
        <f>'PLANTILLA V6'!J432</f>
        <v>0</v>
      </c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 x14ac:dyDescent="0.45">
      <c r="A433" s="74">
        <f>'PLANTILLA V6'!A433</f>
        <v>0</v>
      </c>
      <c r="B433" s="74">
        <f>'PLANTILLA V6'!B433</f>
        <v>0</v>
      </c>
      <c r="C433" s="74">
        <f>'PLANTILLA V6'!C433</f>
        <v>0</v>
      </c>
      <c r="D433" s="74">
        <f>'PLANTILLA V6'!D433</f>
        <v>0</v>
      </c>
      <c r="E433" s="37">
        <f>'PLANTILLA V6'!E433</f>
        <v>0</v>
      </c>
      <c r="F433" s="74">
        <f>'PLANTILLA V6'!F433</f>
        <v>0</v>
      </c>
      <c r="G433" s="74">
        <f>'PLANTILLA V6'!G433</f>
        <v>0</v>
      </c>
      <c r="H433" s="74">
        <f>'PLANTILLA V6'!H433</f>
        <v>0</v>
      </c>
      <c r="I433" s="74">
        <f>'PLANTILLA V6'!I433</f>
        <v>0</v>
      </c>
      <c r="J433" s="83">
        <f>'PLANTILLA V6'!J433</f>
        <v>0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 x14ac:dyDescent="0.45">
      <c r="A434" s="74">
        <f>'PLANTILLA V6'!A434</f>
        <v>0</v>
      </c>
      <c r="B434" s="74">
        <f>'PLANTILLA V6'!B434</f>
        <v>0</v>
      </c>
      <c r="C434" s="74">
        <f>'PLANTILLA V6'!C434</f>
        <v>0</v>
      </c>
      <c r="D434" s="74">
        <f>'PLANTILLA V6'!D434</f>
        <v>0</v>
      </c>
      <c r="E434" s="37">
        <f>'PLANTILLA V6'!E434</f>
        <v>0</v>
      </c>
      <c r="F434" s="74">
        <f>'PLANTILLA V6'!F434</f>
        <v>0</v>
      </c>
      <c r="G434" s="74">
        <f>'PLANTILLA V6'!G434</f>
        <v>0</v>
      </c>
      <c r="H434" s="74">
        <f>'PLANTILLA V6'!H434</f>
        <v>0</v>
      </c>
      <c r="I434" s="74">
        <f>'PLANTILLA V6'!I434</f>
        <v>0</v>
      </c>
      <c r="J434" s="83">
        <f>'PLANTILLA V6'!J434</f>
        <v>0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 x14ac:dyDescent="0.45">
      <c r="A435" s="74">
        <f>'PLANTILLA V6'!A435</f>
        <v>0</v>
      </c>
      <c r="B435" s="74">
        <f>'PLANTILLA V6'!B435</f>
        <v>0</v>
      </c>
      <c r="C435" s="74">
        <f>'PLANTILLA V6'!C435</f>
        <v>0</v>
      </c>
      <c r="D435" s="74">
        <f>'PLANTILLA V6'!D435</f>
        <v>0</v>
      </c>
      <c r="E435" s="37">
        <f>'PLANTILLA V6'!E435</f>
        <v>0</v>
      </c>
      <c r="F435" s="74">
        <f>'PLANTILLA V6'!F435</f>
        <v>0</v>
      </c>
      <c r="G435" s="74">
        <f>'PLANTILLA V6'!G435</f>
        <v>0</v>
      </c>
      <c r="H435" s="74">
        <f>'PLANTILLA V6'!H435</f>
        <v>0</v>
      </c>
      <c r="I435" s="74">
        <f>'PLANTILLA V6'!I435</f>
        <v>0</v>
      </c>
      <c r="J435" s="83">
        <f>'PLANTILLA V6'!J435</f>
        <v>0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 x14ac:dyDescent="0.45">
      <c r="A436" s="74">
        <f>'PLANTILLA V6'!A436</f>
        <v>0</v>
      </c>
      <c r="B436" s="74">
        <f>'PLANTILLA V6'!B436</f>
        <v>0</v>
      </c>
      <c r="C436" s="74">
        <f>'PLANTILLA V6'!C436</f>
        <v>0</v>
      </c>
      <c r="D436" s="74">
        <f>'PLANTILLA V6'!D436</f>
        <v>0</v>
      </c>
      <c r="E436" s="37">
        <f>'PLANTILLA V6'!E436</f>
        <v>0</v>
      </c>
      <c r="F436" s="74">
        <f>'PLANTILLA V6'!F436</f>
        <v>0</v>
      </c>
      <c r="G436" s="74">
        <f>'PLANTILLA V6'!G436</f>
        <v>0</v>
      </c>
      <c r="H436" s="74">
        <f>'PLANTILLA V6'!H436</f>
        <v>0</v>
      </c>
      <c r="I436" s="74">
        <f>'PLANTILLA V6'!I436</f>
        <v>0</v>
      </c>
      <c r="J436" s="83">
        <f>'PLANTILLA V6'!J436</f>
        <v>0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 x14ac:dyDescent="0.45">
      <c r="A437" s="74">
        <f>'PLANTILLA V6'!A437</f>
        <v>0</v>
      </c>
      <c r="B437" s="74">
        <f>'PLANTILLA V6'!B437</f>
        <v>0</v>
      </c>
      <c r="C437" s="74">
        <f>'PLANTILLA V6'!C437</f>
        <v>0</v>
      </c>
      <c r="D437" s="74">
        <f>'PLANTILLA V6'!D437</f>
        <v>0</v>
      </c>
      <c r="E437" s="37">
        <f>'PLANTILLA V6'!E437</f>
        <v>0</v>
      </c>
      <c r="F437" s="74">
        <f>'PLANTILLA V6'!F437</f>
        <v>0</v>
      </c>
      <c r="G437" s="74">
        <f>'PLANTILLA V6'!G437</f>
        <v>0</v>
      </c>
      <c r="H437" s="74">
        <f>'PLANTILLA V6'!H437</f>
        <v>0</v>
      </c>
      <c r="I437" s="74">
        <f>'PLANTILLA V6'!I437</f>
        <v>0</v>
      </c>
      <c r="J437" s="83">
        <f>'PLANTILLA V6'!J437</f>
        <v>0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 x14ac:dyDescent="0.45">
      <c r="A438" s="74">
        <f>'PLANTILLA V6'!A438</f>
        <v>0</v>
      </c>
      <c r="B438" s="74">
        <f>'PLANTILLA V6'!B438</f>
        <v>0</v>
      </c>
      <c r="C438" s="74">
        <f>'PLANTILLA V6'!C438</f>
        <v>0</v>
      </c>
      <c r="D438" s="74">
        <f>'PLANTILLA V6'!D438</f>
        <v>0</v>
      </c>
      <c r="E438" s="37">
        <f>'PLANTILLA V6'!E438</f>
        <v>0</v>
      </c>
      <c r="F438" s="74">
        <f>'PLANTILLA V6'!F438</f>
        <v>0</v>
      </c>
      <c r="G438" s="74">
        <f>'PLANTILLA V6'!G438</f>
        <v>0</v>
      </c>
      <c r="H438" s="74">
        <f>'PLANTILLA V6'!H438</f>
        <v>0</v>
      </c>
      <c r="I438" s="74">
        <f>'PLANTILLA V6'!I438</f>
        <v>0</v>
      </c>
      <c r="J438" s="83">
        <f>'PLANTILLA V6'!J438</f>
        <v>0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 x14ac:dyDescent="0.45">
      <c r="A439" s="74"/>
      <c r="B439" s="74"/>
      <c r="C439" s="74"/>
      <c r="D439" s="74"/>
      <c r="E439" s="37"/>
      <c r="F439" s="74"/>
      <c r="G439" s="74"/>
      <c r="H439" s="74"/>
      <c r="I439" s="74"/>
      <c r="J439" s="83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 x14ac:dyDescent="0.45">
      <c r="A440" s="74"/>
      <c r="B440" s="74"/>
      <c r="C440" s="74"/>
      <c r="D440" s="74"/>
      <c r="E440" s="37"/>
      <c r="F440" s="74"/>
      <c r="G440" s="74"/>
      <c r="H440" s="74"/>
      <c r="I440" s="74"/>
      <c r="J440" s="83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 x14ac:dyDescent="0.45">
      <c r="A441" s="74"/>
      <c r="B441" s="74"/>
      <c r="C441" s="74"/>
      <c r="D441" s="74"/>
      <c r="E441" s="37"/>
      <c r="F441" s="74"/>
      <c r="G441" s="74"/>
      <c r="H441" s="74"/>
      <c r="I441" s="74"/>
      <c r="J441" s="83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 x14ac:dyDescent="0.45">
      <c r="A442" s="74"/>
      <c r="B442" s="74"/>
      <c r="C442" s="74"/>
      <c r="D442" s="74"/>
      <c r="E442" s="37"/>
      <c r="F442" s="74"/>
      <c r="G442" s="74"/>
      <c r="H442" s="74"/>
      <c r="I442" s="74"/>
      <c r="J442" s="83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 x14ac:dyDescent="0.45">
      <c r="A443" s="74"/>
      <c r="B443" s="74"/>
      <c r="C443" s="74"/>
      <c r="D443" s="74"/>
      <c r="E443" s="37"/>
      <c r="F443" s="74"/>
      <c r="G443" s="74"/>
      <c r="H443" s="74"/>
      <c r="I443" s="74"/>
      <c r="J443" s="83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 x14ac:dyDescent="0.45">
      <c r="A444" s="74"/>
      <c r="B444" s="74"/>
      <c r="C444" s="74"/>
      <c r="D444" s="74"/>
      <c r="E444" s="37"/>
      <c r="F444" s="74"/>
      <c r="G444" s="74"/>
      <c r="H444" s="74"/>
      <c r="I444" s="74"/>
      <c r="J444" s="83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 x14ac:dyDescent="0.45">
      <c r="A445" s="74"/>
      <c r="B445" s="74"/>
      <c r="C445" s="74"/>
      <c r="D445" s="74"/>
      <c r="E445" s="37"/>
      <c r="F445" s="74"/>
      <c r="G445" s="74"/>
      <c r="H445" s="74"/>
      <c r="I445" s="74"/>
      <c r="J445" s="83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 x14ac:dyDescent="0.45">
      <c r="A446" s="74"/>
      <c r="B446" s="74"/>
      <c r="C446" s="74"/>
      <c r="D446" s="74"/>
      <c r="E446" s="37"/>
      <c r="F446" s="74"/>
      <c r="G446" s="74"/>
      <c r="H446" s="74"/>
      <c r="I446" s="74"/>
      <c r="J446" s="83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 x14ac:dyDescent="0.45">
      <c r="A447" s="74"/>
      <c r="B447" s="74"/>
      <c r="C447" s="74"/>
      <c r="D447" s="74"/>
      <c r="E447" s="37"/>
      <c r="F447" s="74"/>
      <c r="G447" s="74"/>
      <c r="H447" s="74"/>
      <c r="I447" s="74"/>
      <c r="J447" s="83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 x14ac:dyDescent="0.45">
      <c r="A448" s="74"/>
      <c r="B448" s="74"/>
      <c r="C448" s="74"/>
      <c r="D448" s="74"/>
      <c r="E448" s="37"/>
      <c r="F448" s="74"/>
      <c r="G448" s="74"/>
      <c r="H448" s="74"/>
      <c r="I448" s="74"/>
      <c r="J448" s="83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 x14ac:dyDescent="0.45">
      <c r="A449" s="74"/>
      <c r="B449" s="74"/>
      <c r="C449" s="74"/>
      <c r="D449" s="74"/>
      <c r="E449" s="37"/>
      <c r="F449" s="74"/>
      <c r="G449" s="74"/>
      <c r="H449" s="74"/>
      <c r="I449" s="74"/>
      <c r="J449" s="83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 x14ac:dyDescent="0.45">
      <c r="A450" s="74"/>
      <c r="B450" s="74"/>
      <c r="C450" s="74"/>
      <c r="D450" s="74"/>
      <c r="E450" s="37"/>
      <c r="F450" s="74"/>
      <c r="G450" s="74"/>
      <c r="H450" s="74"/>
      <c r="I450" s="74"/>
      <c r="J450" s="83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 x14ac:dyDescent="0.45">
      <c r="A451" s="74"/>
      <c r="B451" s="74"/>
      <c r="C451" s="74"/>
      <c r="D451" s="74"/>
      <c r="E451" s="37"/>
      <c r="F451" s="74"/>
      <c r="G451" s="74"/>
      <c r="H451" s="74"/>
      <c r="I451" s="74"/>
      <c r="J451" s="83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 x14ac:dyDescent="0.45">
      <c r="A452" s="74"/>
      <c r="B452" s="74"/>
      <c r="C452" s="74"/>
      <c r="D452" s="74"/>
      <c r="E452" s="37"/>
      <c r="F452" s="74"/>
      <c r="G452" s="74"/>
      <c r="H452" s="74"/>
      <c r="I452" s="74"/>
      <c r="J452" s="83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 x14ac:dyDescent="0.45">
      <c r="A453" s="74"/>
      <c r="B453" s="74"/>
      <c r="C453" s="74"/>
      <c r="D453" s="74"/>
      <c r="E453" s="37"/>
      <c r="F453" s="74"/>
      <c r="G453" s="74"/>
      <c r="H453" s="74"/>
      <c r="I453" s="74"/>
      <c r="J453" s="83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 x14ac:dyDescent="0.45">
      <c r="A454" s="74"/>
      <c r="B454" s="74"/>
      <c r="C454" s="74"/>
      <c r="D454" s="74"/>
      <c r="E454" s="37"/>
      <c r="F454" s="74"/>
      <c r="G454" s="74"/>
      <c r="H454" s="74"/>
      <c r="I454" s="74"/>
      <c r="J454" s="83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 x14ac:dyDescent="0.45">
      <c r="A455" s="74"/>
      <c r="B455" s="74"/>
      <c r="C455" s="74"/>
      <c r="D455" s="74"/>
      <c r="E455" s="37"/>
      <c r="F455" s="74"/>
      <c r="G455" s="74"/>
      <c r="H455" s="74"/>
      <c r="I455" s="74"/>
      <c r="J455" s="83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 x14ac:dyDescent="0.45">
      <c r="A456" s="74"/>
      <c r="B456" s="74"/>
      <c r="C456" s="74"/>
      <c r="D456" s="74"/>
      <c r="E456" s="37"/>
      <c r="F456" s="74"/>
      <c r="G456" s="74"/>
      <c r="H456" s="74"/>
      <c r="I456" s="74"/>
      <c r="J456" s="83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 x14ac:dyDescent="0.45">
      <c r="A457" s="74"/>
      <c r="B457" s="74"/>
      <c r="C457" s="74"/>
      <c r="D457" s="74"/>
      <c r="E457" s="37"/>
      <c r="F457" s="74"/>
      <c r="G457" s="74"/>
      <c r="H457" s="74"/>
      <c r="I457" s="74"/>
      <c r="J457" s="83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 x14ac:dyDescent="0.45">
      <c r="A458" s="74"/>
      <c r="B458" s="74"/>
      <c r="C458" s="74"/>
      <c r="D458" s="74"/>
      <c r="E458" s="37"/>
      <c r="F458" s="74"/>
      <c r="G458" s="74"/>
      <c r="H458" s="74"/>
      <c r="I458" s="74"/>
      <c r="J458" s="83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 x14ac:dyDescent="0.45">
      <c r="A459" s="74"/>
      <c r="B459" s="74"/>
      <c r="C459" s="74"/>
      <c r="D459" s="74"/>
      <c r="E459" s="37"/>
      <c r="F459" s="74"/>
      <c r="G459" s="74"/>
      <c r="H459" s="74"/>
      <c r="I459" s="74"/>
      <c r="J459" s="83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 x14ac:dyDescent="0.45">
      <c r="A460" s="74"/>
      <c r="B460" s="74"/>
      <c r="C460" s="74"/>
      <c r="D460" s="74"/>
      <c r="E460" s="37"/>
      <c r="F460" s="74"/>
      <c r="G460" s="74"/>
      <c r="H460" s="74"/>
      <c r="I460" s="74"/>
      <c r="J460" s="83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 x14ac:dyDescent="0.45">
      <c r="A461" s="74"/>
      <c r="B461" s="74"/>
      <c r="C461" s="74"/>
      <c r="D461" s="74"/>
      <c r="E461" s="37"/>
      <c r="F461" s="74"/>
      <c r="G461" s="74"/>
      <c r="H461" s="74"/>
      <c r="I461" s="74"/>
      <c r="J461" s="83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 x14ac:dyDescent="0.45">
      <c r="A462" s="74"/>
      <c r="B462" s="74"/>
      <c r="C462" s="74"/>
      <c r="D462" s="74"/>
      <c r="E462" s="37"/>
      <c r="F462" s="74"/>
      <c r="G462" s="74"/>
      <c r="H462" s="74"/>
      <c r="I462" s="74"/>
      <c r="J462" s="83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 x14ac:dyDescent="0.45">
      <c r="A463" s="74"/>
      <c r="B463" s="74"/>
      <c r="C463" s="74"/>
      <c r="D463" s="74"/>
      <c r="E463" s="37"/>
      <c r="F463" s="74"/>
      <c r="G463" s="74"/>
      <c r="H463" s="74"/>
      <c r="I463" s="74"/>
      <c r="J463" s="83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 x14ac:dyDescent="0.45">
      <c r="A464" s="74"/>
      <c r="B464" s="74"/>
      <c r="C464" s="74"/>
      <c r="D464" s="74"/>
      <c r="E464" s="37"/>
      <c r="F464" s="74"/>
      <c r="G464" s="74"/>
      <c r="H464" s="74"/>
      <c r="I464" s="74"/>
      <c r="J464" s="83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 x14ac:dyDescent="0.45">
      <c r="A465" s="74"/>
      <c r="B465" s="74"/>
      <c r="C465" s="74"/>
      <c r="D465" s="74"/>
      <c r="E465" s="37"/>
      <c r="F465" s="74"/>
      <c r="G465" s="74"/>
      <c r="H465" s="74"/>
      <c r="I465" s="74"/>
      <c r="J465" s="83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 x14ac:dyDescent="0.45">
      <c r="A466" s="74"/>
      <c r="B466" s="74"/>
      <c r="C466" s="74"/>
      <c r="D466" s="74"/>
      <c r="E466" s="37"/>
      <c r="F466" s="74"/>
      <c r="G466" s="74"/>
      <c r="H466" s="74"/>
      <c r="I466" s="74"/>
      <c r="J466" s="83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 x14ac:dyDescent="0.45">
      <c r="A467" s="74"/>
      <c r="B467" s="74"/>
      <c r="C467" s="74"/>
      <c r="D467" s="74"/>
      <c r="E467" s="37"/>
      <c r="F467" s="74"/>
      <c r="G467" s="74"/>
      <c r="H467" s="74"/>
      <c r="I467" s="74"/>
      <c r="J467" s="83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 x14ac:dyDescent="0.45">
      <c r="A468" s="74"/>
      <c r="B468" s="74"/>
      <c r="C468" s="74"/>
      <c r="D468" s="74"/>
      <c r="E468" s="37"/>
      <c r="F468" s="74"/>
      <c r="G468" s="74"/>
      <c r="H468" s="74"/>
      <c r="I468" s="74"/>
      <c r="J468" s="83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 x14ac:dyDescent="0.45">
      <c r="A469" s="74"/>
      <c r="B469" s="74"/>
      <c r="C469" s="74"/>
      <c r="D469" s="74"/>
      <c r="E469" s="37"/>
      <c r="F469" s="74"/>
      <c r="G469" s="74"/>
      <c r="H469" s="74"/>
      <c r="I469" s="74"/>
      <c r="J469" s="83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 x14ac:dyDescent="0.45">
      <c r="A470" s="74"/>
      <c r="B470" s="74"/>
      <c r="C470" s="74"/>
      <c r="D470" s="74"/>
      <c r="E470" s="37"/>
      <c r="F470" s="74"/>
      <c r="G470" s="74"/>
      <c r="H470" s="74"/>
      <c r="I470" s="74"/>
      <c r="J470" s="83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 x14ac:dyDescent="0.45">
      <c r="A471" s="74"/>
      <c r="B471" s="74"/>
      <c r="C471" s="74"/>
      <c r="D471" s="74"/>
      <c r="E471" s="37"/>
      <c r="F471" s="74"/>
      <c r="G471" s="74"/>
      <c r="H471" s="74"/>
      <c r="I471" s="74"/>
      <c r="J471" s="83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 x14ac:dyDescent="0.45">
      <c r="A472" s="74"/>
      <c r="B472" s="74"/>
      <c r="C472" s="74"/>
      <c r="D472" s="74"/>
      <c r="E472" s="37"/>
      <c r="F472" s="74"/>
      <c r="G472" s="74"/>
      <c r="H472" s="74"/>
      <c r="I472" s="74"/>
      <c r="J472" s="83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 x14ac:dyDescent="0.45">
      <c r="A473" s="74"/>
      <c r="B473" s="74"/>
      <c r="C473" s="74"/>
      <c r="D473" s="74"/>
      <c r="E473" s="37"/>
      <c r="F473" s="74"/>
      <c r="G473" s="74"/>
      <c r="H473" s="74"/>
      <c r="I473" s="74"/>
      <c r="J473" s="83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 x14ac:dyDescent="0.45">
      <c r="A474" s="74"/>
      <c r="B474" s="74"/>
      <c r="C474" s="74"/>
      <c r="D474" s="74"/>
      <c r="E474" s="37"/>
      <c r="F474" s="74"/>
      <c r="G474" s="74"/>
      <c r="H474" s="74"/>
      <c r="I474" s="74"/>
      <c r="J474" s="83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 x14ac:dyDescent="0.45">
      <c r="A475" s="74"/>
      <c r="B475" s="74"/>
      <c r="C475" s="74"/>
      <c r="D475" s="74"/>
      <c r="E475" s="37"/>
      <c r="F475" s="74"/>
      <c r="G475" s="74"/>
      <c r="H475" s="74"/>
      <c r="I475" s="74"/>
      <c r="J475" s="83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 x14ac:dyDescent="0.45">
      <c r="A476" s="74"/>
      <c r="B476" s="74"/>
      <c r="C476" s="74"/>
      <c r="D476" s="74"/>
      <c r="E476" s="37"/>
      <c r="F476" s="74"/>
      <c r="G476" s="74"/>
      <c r="H476" s="74"/>
      <c r="I476" s="74"/>
      <c r="J476" s="83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 x14ac:dyDescent="0.45">
      <c r="A477" s="74"/>
      <c r="B477" s="74"/>
      <c r="C477" s="74"/>
      <c r="D477" s="74"/>
      <c r="E477" s="37"/>
      <c r="F477" s="74"/>
      <c r="G477" s="74"/>
      <c r="H477" s="74"/>
      <c r="I477" s="74"/>
      <c r="J477" s="83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 x14ac:dyDescent="0.45">
      <c r="A478" s="74"/>
      <c r="B478" s="74"/>
      <c r="C478" s="74"/>
      <c r="D478" s="74"/>
      <c r="E478" s="37"/>
      <c r="F478" s="74"/>
      <c r="G478" s="74"/>
      <c r="H478" s="74"/>
      <c r="I478" s="74"/>
      <c r="J478" s="83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 x14ac:dyDescent="0.45">
      <c r="A479" s="74"/>
      <c r="B479" s="74"/>
      <c r="C479" s="74"/>
      <c r="D479" s="74"/>
      <c r="E479" s="37"/>
      <c r="F479" s="74"/>
      <c r="G479" s="74"/>
      <c r="H479" s="74"/>
      <c r="I479" s="74"/>
      <c r="J479" s="83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 x14ac:dyDescent="0.45">
      <c r="A480" s="74"/>
      <c r="B480" s="74"/>
      <c r="C480" s="74"/>
      <c r="D480" s="74"/>
      <c r="E480" s="37"/>
      <c r="F480" s="74"/>
      <c r="G480" s="74"/>
      <c r="H480" s="74"/>
      <c r="I480" s="74"/>
      <c r="J480" s="83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 x14ac:dyDescent="0.45">
      <c r="A481" s="74"/>
      <c r="B481" s="74"/>
      <c r="C481" s="74"/>
      <c r="D481" s="74"/>
      <c r="E481" s="37"/>
      <c r="F481" s="74"/>
      <c r="G481" s="74"/>
      <c r="H481" s="74"/>
      <c r="I481" s="74"/>
      <c r="J481" s="83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 x14ac:dyDescent="0.45">
      <c r="A482" s="74"/>
      <c r="B482" s="74"/>
      <c r="C482" s="74"/>
      <c r="D482" s="74"/>
      <c r="E482" s="37"/>
      <c r="F482" s="74"/>
      <c r="G482" s="74"/>
      <c r="H482" s="74"/>
      <c r="I482" s="74"/>
      <c r="J482" s="83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 x14ac:dyDescent="0.45">
      <c r="A483" s="74"/>
      <c r="B483" s="74"/>
      <c r="C483" s="74"/>
      <c r="D483" s="74"/>
      <c r="E483" s="37"/>
      <c r="F483" s="74"/>
      <c r="G483" s="74"/>
      <c r="H483" s="74"/>
      <c r="I483" s="74"/>
      <c r="J483" s="83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 x14ac:dyDescent="0.45">
      <c r="A484" s="74"/>
      <c r="B484" s="74"/>
      <c r="C484" s="74"/>
      <c r="D484" s="74"/>
      <c r="E484" s="37"/>
      <c r="F484" s="74"/>
      <c r="G484" s="74"/>
      <c r="H484" s="74"/>
      <c r="I484" s="74"/>
      <c r="J484" s="83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 x14ac:dyDescent="0.45">
      <c r="A485" s="74"/>
      <c r="B485" s="74"/>
      <c r="C485" s="74"/>
      <c r="D485" s="74"/>
      <c r="E485" s="37"/>
      <c r="F485" s="74"/>
      <c r="G485" s="74"/>
      <c r="H485" s="74"/>
      <c r="I485" s="74"/>
      <c r="J485" s="83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 x14ac:dyDescent="0.45">
      <c r="A486" s="74"/>
      <c r="B486" s="74"/>
      <c r="C486" s="74"/>
      <c r="D486" s="74"/>
      <c r="E486" s="37"/>
      <c r="F486" s="74"/>
      <c r="G486" s="74"/>
      <c r="H486" s="74"/>
      <c r="I486" s="74"/>
      <c r="J486" s="83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 x14ac:dyDescent="0.45">
      <c r="A487" s="74"/>
      <c r="B487" s="74"/>
      <c r="C487" s="74"/>
      <c r="D487" s="74"/>
      <c r="E487" s="37"/>
      <c r="F487" s="74"/>
      <c r="G487" s="74"/>
      <c r="H487" s="74"/>
      <c r="I487" s="74"/>
      <c r="J487" s="83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 x14ac:dyDescent="0.45">
      <c r="A488" s="74"/>
      <c r="B488" s="74"/>
      <c r="C488" s="74"/>
      <c r="D488" s="74"/>
      <c r="E488" s="37"/>
      <c r="F488" s="74"/>
      <c r="G488" s="74"/>
      <c r="H488" s="74"/>
      <c r="I488" s="74"/>
      <c r="J488" s="83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 x14ac:dyDescent="0.45">
      <c r="A489" s="74"/>
      <c r="B489" s="74"/>
      <c r="C489" s="74"/>
      <c r="D489" s="74"/>
      <c r="E489" s="37"/>
      <c r="F489" s="74"/>
      <c r="G489" s="74"/>
      <c r="H489" s="74"/>
      <c r="I489" s="74"/>
      <c r="J489" s="83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 x14ac:dyDescent="0.45">
      <c r="A490" s="74"/>
      <c r="B490" s="74"/>
      <c r="C490" s="74"/>
      <c r="D490" s="74"/>
      <c r="E490" s="37"/>
      <c r="F490" s="74"/>
      <c r="G490" s="74"/>
      <c r="H490" s="74"/>
      <c r="I490" s="74"/>
      <c r="J490" s="83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 x14ac:dyDescent="0.45">
      <c r="A491" s="74"/>
      <c r="B491" s="74"/>
      <c r="C491" s="74"/>
      <c r="D491" s="74"/>
      <c r="E491" s="37"/>
      <c r="F491" s="74"/>
      <c r="G491" s="74"/>
      <c r="H491" s="74"/>
      <c r="I491" s="74"/>
      <c r="J491" s="83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 x14ac:dyDescent="0.45">
      <c r="A492" s="74"/>
      <c r="B492" s="74"/>
      <c r="C492" s="74"/>
      <c r="D492" s="74"/>
      <c r="E492" s="37"/>
      <c r="F492" s="74"/>
      <c r="G492" s="74"/>
      <c r="H492" s="74"/>
      <c r="I492" s="74"/>
      <c r="J492" s="83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 x14ac:dyDescent="0.45">
      <c r="A493" s="74"/>
      <c r="B493" s="74"/>
      <c r="C493" s="74"/>
      <c r="D493" s="74"/>
      <c r="E493" s="37"/>
      <c r="F493" s="74"/>
      <c r="G493" s="74"/>
      <c r="H493" s="74"/>
      <c r="I493" s="74"/>
      <c r="J493" s="83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 x14ac:dyDescent="0.45">
      <c r="A494" s="74"/>
      <c r="B494" s="74"/>
      <c r="C494" s="74"/>
      <c r="D494" s="74"/>
      <c r="E494" s="37"/>
      <c r="F494" s="74"/>
      <c r="G494" s="74"/>
      <c r="H494" s="74"/>
      <c r="I494" s="74"/>
      <c r="J494" s="83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 x14ac:dyDescent="0.45">
      <c r="A495" s="74"/>
      <c r="B495" s="74"/>
      <c r="C495" s="74"/>
      <c r="D495" s="74"/>
      <c r="E495" s="37"/>
      <c r="F495" s="74"/>
      <c r="G495" s="74"/>
      <c r="H495" s="74"/>
      <c r="I495" s="74"/>
      <c r="J495" s="83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 x14ac:dyDescent="0.45">
      <c r="A496" s="74"/>
      <c r="B496" s="74"/>
      <c r="C496" s="74"/>
      <c r="D496" s="74"/>
      <c r="E496" s="37"/>
      <c r="F496" s="74"/>
      <c r="G496" s="74"/>
      <c r="H496" s="74"/>
      <c r="I496" s="74"/>
      <c r="J496" s="83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 x14ac:dyDescent="0.45">
      <c r="A497" s="74"/>
      <c r="B497" s="74"/>
      <c r="C497" s="74"/>
      <c r="D497" s="74"/>
      <c r="E497" s="37"/>
      <c r="F497" s="74"/>
      <c r="G497" s="74"/>
      <c r="H497" s="74"/>
      <c r="I497" s="74"/>
      <c r="J497" s="83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 x14ac:dyDescent="0.45">
      <c r="A498" s="74"/>
      <c r="B498" s="74"/>
      <c r="C498" s="74"/>
      <c r="D498" s="74"/>
      <c r="E498" s="37"/>
      <c r="F498" s="74"/>
      <c r="G498" s="74"/>
      <c r="H498" s="74"/>
      <c r="I498" s="74"/>
      <c r="J498" s="83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 x14ac:dyDescent="0.45">
      <c r="A499" s="74"/>
      <c r="B499" s="74"/>
      <c r="C499" s="74"/>
      <c r="D499" s="74"/>
      <c r="E499" s="37"/>
      <c r="F499" s="74"/>
      <c r="G499" s="74"/>
      <c r="H499" s="74"/>
      <c r="I499" s="74"/>
      <c r="J499" s="83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 x14ac:dyDescent="0.45">
      <c r="A500" s="74"/>
      <c r="B500" s="74"/>
      <c r="C500" s="74"/>
      <c r="D500" s="74"/>
      <c r="E500" s="37"/>
      <c r="F500" s="74"/>
      <c r="G500" s="74"/>
      <c r="H500" s="74"/>
      <c r="I500" s="74"/>
      <c r="J500" s="83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 x14ac:dyDescent="0.45">
      <c r="A501" s="74"/>
      <c r="B501" s="74"/>
      <c r="C501" s="74"/>
      <c r="D501" s="74"/>
      <c r="E501" s="37"/>
      <c r="F501" s="74"/>
      <c r="G501" s="74"/>
      <c r="H501" s="74"/>
      <c r="I501" s="74"/>
      <c r="J501" s="83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 x14ac:dyDescent="0.45">
      <c r="A502" s="74"/>
      <c r="B502" s="74"/>
      <c r="C502" s="74"/>
      <c r="D502" s="74"/>
      <c r="E502" s="37"/>
      <c r="F502" s="74"/>
      <c r="G502" s="74"/>
      <c r="H502" s="74"/>
      <c r="I502" s="74"/>
      <c r="J502" s="83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 x14ac:dyDescent="0.45">
      <c r="A503" s="74"/>
      <c r="B503" s="74"/>
      <c r="C503" s="74"/>
      <c r="D503" s="74"/>
      <c r="E503" s="37"/>
      <c r="F503" s="74"/>
      <c r="G503" s="74"/>
      <c r="H503" s="74"/>
      <c r="I503" s="74"/>
      <c r="J503" s="83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 x14ac:dyDescent="0.45">
      <c r="A504" s="74"/>
      <c r="B504" s="74"/>
      <c r="C504" s="74"/>
      <c r="D504" s="74"/>
      <c r="E504" s="37"/>
      <c r="F504" s="74"/>
      <c r="G504" s="74"/>
      <c r="H504" s="74"/>
      <c r="I504" s="74"/>
      <c r="J504" s="83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 x14ac:dyDescent="0.45">
      <c r="A505" s="74"/>
      <c r="B505" s="74"/>
      <c r="C505" s="74"/>
      <c r="D505" s="74"/>
      <c r="E505" s="37"/>
      <c r="F505" s="74"/>
      <c r="G505" s="74"/>
      <c r="H505" s="74"/>
      <c r="I505" s="74"/>
      <c r="J505" s="83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 x14ac:dyDescent="0.45">
      <c r="A506" s="74"/>
      <c r="B506" s="74"/>
      <c r="C506" s="74"/>
      <c r="D506" s="74"/>
      <c r="E506" s="37"/>
      <c r="F506" s="74"/>
      <c r="G506" s="74"/>
      <c r="H506" s="74"/>
      <c r="I506" s="74"/>
      <c r="J506" s="83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 x14ac:dyDescent="0.45">
      <c r="A507" s="74"/>
      <c r="B507" s="74"/>
      <c r="C507" s="74"/>
      <c r="D507" s="74"/>
      <c r="E507" s="37"/>
      <c r="F507" s="74"/>
      <c r="G507" s="74"/>
      <c r="H507" s="74"/>
      <c r="I507" s="74"/>
      <c r="J507" s="83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 x14ac:dyDescent="0.45">
      <c r="A508" s="74"/>
      <c r="B508" s="74"/>
      <c r="C508" s="74"/>
      <c r="D508" s="74"/>
      <c r="E508" s="37"/>
      <c r="F508" s="74"/>
      <c r="G508" s="74"/>
      <c r="H508" s="74"/>
      <c r="I508" s="74"/>
      <c r="J508" s="83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 x14ac:dyDescent="0.45">
      <c r="A509" s="74"/>
      <c r="B509" s="74"/>
      <c r="C509" s="74"/>
      <c r="D509" s="74"/>
      <c r="E509" s="37"/>
      <c r="F509" s="74"/>
      <c r="G509" s="74"/>
      <c r="H509" s="74"/>
      <c r="I509" s="74"/>
      <c r="J509" s="83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 x14ac:dyDescent="0.45">
      <c r="A510" s="74"/>
      <c r="B510" s="74"/>
      <c r="C510" s="74"/>
      <c r="D510" s="74"/>
      <c r="E510" s="37"/>
      <c r="F510" s="74"/>
      <c r="G510" s="74"/>
      <c r="H510" s="74"/>
      <c r="I510" s="74"/>
      <c r="J510" s="83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 x14ac:dyDescent="0.45">
      <c r="A511" s="74"/>
      <c r="B511" s="74"/>
      <c r="C511" s="74"/>
      <c r="D511" s="74"/>
      <c r="E511" s="37"/>
      <c r="F511" s="74"/>
      <c r="G511" s="74"/>
      <c r="H511" s="74"/>
      <c r="I511" s="74"/>
      <c r="J511" s="83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 x14ac:dyDescent="0.45">
      <c r="A512" s="74"/>
      <c r="B512" s="74"/>
      <c r="C512" s="74"/>
      <c r="D512" s="74"/>
      <c r="E512" s="37"/>
      <c r="F512" s="74"/>
      <c r="G512" s="74"/>
      <c r="H512" s="74"/>
      <c r="I512" s="74"/>
      <c r="J512" s="83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 x14ac:dyDescent="0.45">
      <c r="A513" s="74"/>
      <c r="B513" s="74"/>
      <c r="C513" s="74"/>
      <c r="D513" s="74"/>
      <c r="E513" s="37"/>
      <c r="F513" s="74"/>
      <c r="G513" s="74"/>
      <c r="H513" s="74"/>
      <c r="I513" s="74"/>
      <c r="J513" s="83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 x14ac:dyDescent="0.45">
      <c r="A514" s="74"/>
      <c r="B514" s="74"/>
      <c r="C514" s="74"/>
      <c r="D514" s="74"/>
      <c r="E514" s="37"/>
      <c r="F514" s="74"/>
      <c r="G514" s="74"/>
      <c r="H514" s="74"/>
      <c r="I514" s="74"/>
      <c r="J514" s="83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 x14ac:dyDescent="0.45">
      <c r="A515" s="74"/>
      <c r="B515" s="74"/>
      <c r="C515" s="74"/>
      <c r="D515" s="74"/>
      <c r="E515" s="37"/>
      <c r="F515" s="74"/>
      <c r="G515" s="74"/>
      <c r="H515" s="74"/>
      <c r="I515" s="74"/>
      <c r="J515" s="83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 x14ac:dyDescent="0.45">
      <c r="A516" s="74"/>
      <c r="B516" s="74"/>
      <c r="C516" s="74"/>
      <c r="D516" s="74"/>
      <c r="E516" s="37"/>
      <c r="F516" s="74"/>
      <c r="G516" s="74"/>
      <c r="H516" s="74"/>
      <c r="I516" s="74"/>
      <c r="J516" s="83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 x14ac:dyDescent="0.45">
      <c r="A517" s="74"/>
      <c r="B517" s="74"/>
      <c r="C517" s="74"/>
      <c r="D517" s="74"/>
      <c r="E517" s="37"/>
      <c r="F517" s="74"/>
      <c r="G517" s="74"/>
      <c r="H517" s="74"/>
      <c r="I517" s="74"/>
      <c r="J517" s="83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 x14ac:dyDescent="0.45">
      <c r="A518" s="74"/>
      <c r="B518" s="74"/>
      <c r="C518" s="74"/>
      <c r="D518" s="74"/>
      <c r="E518" s="37"/>
      <c r="F518" s="74"/>
      <c r="G518" s="74"/>
      <c r="H518" s="74"/>
      <c r="I518" s="74"/>
      <c r="J518" s="83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 x14ac:dyDescent="0.45">
      <c r="A519" s="74"/>
      <c r="B519" s="74"/>
      <c r="C519" s="74"/>
      <c r="D519" s="74"/>
      <c r="E519" s="37"/>
      <c r="F519" s="74"/>
      <c r="G519" s="74"/>
      <c r="H519" s="74"/>
      <c r="I519" s="74"/>
      <c r="J519" s="83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 x14ac:dyDescent="0.45">
      <c r="A520" s="74"/>
      <c r="B520" s="74"/>
      <c r="C520" s="74"/>
      <c r="D520" s="74"/>
      <c r="E520" s="37"/>
      <c r="F520" s="74"/>
      <c r="G520" s="74"/>
      <c r="H520" s="74"/>
      <c r="I520" s="74"/>
      <c r="J520" s="83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 x14ac:dyDescent="0.45">
      <c r="A521" s="74"/>
      <c r="B521" s="74"/>
      <c r="C521" s="74"/>
      <c r="D521" s="74"/>
      <c r="E521" s="37"/>
      <c r="F521" s="74"/>
      <c r="G521" s="74"/>
      <c r="H521" s="74"/>
      <c r="I521" s="74"/>
      <c r="J521" s="83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 x14ac:dyDescent="0.45">
      <c r="A522" s="74"/>
      <c r="B522" s="74"/>
      <c r="C522" s="74"/>
      <c r="D522" s="74"/>
      <c r="E522" s="37"/>
      <c r="F522" s="74"/>
      <c r="G522" s="74"/>
      <c r="H522" s="74"/>
      <c r="I522" s="74"/>
      <c r="J522" s="83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 x14ac:dyDescent="0.45">
      <c r="A523" s="74"/>
      <c r="B523" s="74"/>
      <c r="C523" s="74"/>
      <c r="D523" s="74"/>
      <c r="E523" s="37"/>
      <c r="F523" s="74"/>
      <c r="G523" s="74"/>
      <c r="H523" s="74"/>
      <c r="I523" s="74"/>
      <c r="J523" s="83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 x14ac:dyDescent="0.45">
      <c r="A524" s="74"/>
      <c r="B524" s="74"/>
      <c r="C524" s="74"/>
      <c r="D524" s="74"/>
      <c r="E524" s="37"/>
      <c r="F524" s="74"/>
      <c r="G524" s="74"/>
      <c r="H524" s="74"/>
      <c r="I524" s="74"/>
      <c r="J524" s="83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 x14ac:dyDescent="0.45">
      <c r="A525" s="74"/>
      <c r="B525" s="74"/>
      <c r="C525" s="74"/>
      <c r="D525" s="74"/>
      <c r="E525" s="37"/>
      <c r="F525" s="74"/>
      <c r="G525" s="74"/>
      <c r="H525" s="74"/>
      <c r="I525" s="74"/>
      <c r="J525" s="83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 x14ac:dyDescent="0.45">
      <c r="A526" s="74"/>
      <c r="B526" s="74"/>
      <c r="C526" s="74"/>
      <c r="D526" s="74"/>
      <c r="E526" s="37"/>
      <c r="F526" s="74"/>
      <c r="G526" s="74"/>
      <c r="H526" s="74"/>
      <c r="I526" s="74"/>
      <c r="J526" s="83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 x14ac:dyDescent="0.45">
      <c r="A527" s="74"/>
      <c r="B527" s="74"/>
      <c r="C527" s="74"/>
      <c r="D527" s="74"/>
      <c r="E527" s="37"/>
      <c r="F527" s="74"/>
      <c r="G527" s="74"/>
      <c r="H527" s="74"/>
      <c r="I527" s="74"/>
      <c r="J527" s="83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 x14ac:dyDescent="0.45">
      <c r="A528" s="74"/>
      <c r="B528" s="74"/>
      <c r="C528" s="74"/>
      <c r="D528" s="74"/>
      <c r="E528" s="37"/>
      <c r="F528" s="74"/>
      <c r="G528" s="74"/>
      <c r="H528" s="74"/>
      <c r="I528" s="74"/>
      <c r="J528" s="83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 x14ac:dyDescent="0.45">
      <c r="A529" s="74"/>
      <c r="B529" s="74"/>
      <c r="C529" s="74"/>
      <c r="D529" s="74"/>
      <c r="E529" s="37"/>
      <c r="F529" s="74"/>
      <c r="G529" s="74"/>
      <c r="H529" s="74"/>
      <c r="I529" s="74"/>
      <c r="J529" s="83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 x14ac:dyDescent="0.45">
      <c r="A530" s="74"/>
      <c r="B530" s="74"/>
      <c r="C530" s="74"/>
      <c r="D530" s="74"/>
      <c r="E530" s="37"/>
      <c r="F530" s="74"/>
      <c r="G530" s="74"/>
      <c r="H530" s="74"/>
      <c r="I530" s="74"/>
      <c r="J530" s="83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 x14ac:dyDescent="0.45">
      <c r="A531" s="74"/>
      <c r="B531" s="74"/>
      <c r="C531" s="74"/>
      <c r="D531" s="74"/>
      <c r="E531" s="37"/>
      <c r="F531" s="74"/>
      <c r="G531" s="74"/>
      <c r="H531" s="74"/>
      <c r="I531" s="74"/>
      <c r="J531" s="83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 x14ac:dyDescent="0.45">
      <c r="A532" s="74"/>
      <c r="B532" s="74"/>
      <c r="C532" s="74"/>
      <c r="D532" s="74"/>
      <c r="E532" s="37"/>
      <c r="F532" s="74"/>
      <c r="G532" s="74"/>
      <c r="H532" s="74"/>
      <c r="I532" s="74"/>
      <c r="J532" s="83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 x14ac:dyDescent="0.45">
      <c r="A533" s="74"/>
      <c r="B533" s="74"/>
      <c r="C533" s="74"/>
      <c r="D533" s="74"/>
      <c r="E533" s="37"/>
      <c r="F533" s="74"/>
      <c r="G533" s="74"/>
      <c r="H533" s="74"/>
      <c r="I533" s="74"/>
      <c r="J533" s="83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 x14ac:dyDescent="0.45">
      <c r="A534" s="74"/>
      <c r="B534" s="74"/>
      <c r="C534" s="74"/>
      <c r="D534" s="74"/>
      <c r="E534" s="37"/>
      <c r="F534" s="74"/>
      <c r="G534" s="74"/>
      <c r="H534" s="74"/>
      <c r="I534" s="74"/>
      <c r="J534" s="83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 x14ac:dyDescent="0.45">
      <c r="A535" s="74"/>
      <c r="B535" s="74"/>
      <c r="C535" s="74"/>
      <c r="D535" s="74"/>
      <c r="E535" s="37"/>
      <c r="F535" s="74"/>
      <c r="G535" s="74"/>
      <c r="H535" s="74"/>
      <c r="I535" s="74"/>
      <c r="J535" s="83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 x14ac:dyDescent="0.45">
      <c r="A536" s="74"/>
      <c r="B536" s="74"/>
      <c r="C536" s="74"/>
      <c r="D536" s="74"/>
      <c r="E536" s="37"/>
      <c r="F536" s="74"/>
      <c r="G536" s="74"/>
      <c r="H536" s="74"/>
      <c r="I536" s="74"/>
      <c r="J536" s="83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 x14ac:dyDescent="0.45">
      <c r="A537" s="74"/>
      <c r="B537" s="74"/>
      <c r="C537" s="74"/>
      <c r="D537" s="74"/>
      <c r="E537" s="37"/>
      <c r="F537" s="74"/>
      <c r="G537" s="74"/>
      <c r="H537" s="74"/>
      <c r="I537" s="74"/>
      <c r="J537" s="83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 x14ac:dyDescent="0.45">
      <c r="A538" s="74"/>
      <c r="B538" s="74"/>
      <c r="C538" s="74"/>
      <c r="D538" s="74"/>
      <c r="E538" s="37"/>
      <c r="F538" s="74"/>
      <c r="G538" s="74"/>
      <c r="H538" s="74"/>
      <c r="I538" s="74"/>
      <c r="J538" s="83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 x14ac:dyDescent="0.45">
      <c r="A539" s="74"/>
      <c r="B539" s="74"/>
      <c r="C539" s="74"/>
      <c r="D539" s="74"/>
      <c r="E539" s="37"/>
      <c r="F539" s="74"/>
      <c r="G539" s="74"/>
      <c r="H539" s="74"/>
      <c r="I539" s="74"/>
      <c r="J539" s="83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 x14ac:dyDescent="0.45">
      <c r="A540" s="74"/>
      <c r="B540" s="74"/>
      <c r="C540" s="74"/>
      <c r="D540" s="74"/>
      <c r="E540" s="37"/>
      <c r="F540" s="74"/>
      <c r="G540" s="74"/>
      <c r="H540" s="74"/>
      <c r="I540" s="74"/>
      <c r="J540" s="83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 x14ac:dyDescent="0.45">
      <c r="A541" s="74"/>
      <c r="B541" s="74"/>
      <c r="C541" s="74"/>
      <c r="D541" s="74"/>
      <c r="E541" s="37"/>
      <c r="F541" s="74"/>
      <c r="G541" s="74"/>
      <c r="H541" s="74"/>
      <c r="I541" s="74"/>
      <c r="J541" s="83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 x14ac:dyDescent="0.45">
      <c r="A542" s="74"/>
      <c r="B542" s="74"/>
      <c r="C542" s="74"/>
      <c r="D542" s="74"/>
      <c r="E542" s="37"/>
      <c r="F542" s="74"/>
      <c r="G542" s="74"/>
      <c r="H542" s="74"/>
      <c r="I542" s="74"/>
      <c r="J542" s="83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 x14ac:dyDescent="0.45">
      <c r="A543" s="74"/>
      <c r="B543" s="74"/>
      <c r="C543" s="74"/>
      <c r="D543" s="74"/>
      <c r="E543" s="37"/>
      <c r="F543" s="74"/>
      <c r="G543" s="74"/>
      <c r="H543" s="74"/>
      <c r="I543" s="74"/>
      <c r="J543" s="83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 x14ac:dyDescent="0.45">
      <c r="A544" s="74"/>
      <c r="B544" s="74"/>
      <c r="C544" s="74"/>
      <c r="D544" s="74"/>
      <c r="E544" s="37"/>
      <c r="F544" s="74"/>
      <c r="G544" s="74"/>
      <c r="H544" s="74"/>
      <c r="I544" s="74"/>
      <c r="J544" s="83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 x14ac:dyDescent="0.45">
      <c r="A545" s="74"/>
      <c r="B545" s="74"/>
      <c r="C545" s="74"/>
      <c r="D545" s="74"/>
      <c r="E545" s="37"/>
      <c r="F545" s="74"/>
      <c r="G545" s="74"/>
      <c r="H545" s="74"/>
      <c r="I545" s="74"/>
      <c r="J545" s="83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 x14ac:dyDescent="0.45">
      <c r="A546" s="74"/>
      <c r="B546" s="74"/>
      <c r="C546" s="74"/>
      <c r="D546" s="74"/>
      <c r="E546" s="37"/>
      <c r="F546" s="74"/>
      <c r="G546" s="74"/>
      <c r="H546" s="74"/>
      <c r="I546" s="74"/>
      <c r="J546" s="83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 x14ac:dyDescent="0.45">
      <c r="A547" s="74"/>
      <c r="B547" s="74"/>
      <c r="C547" s="74"/>
      <c r="D547" s="74"/>
      <c r="E547" s="37"/>
      <c r="F547" s="74"/>
      <c r="G547" s="74"/>
      <c r="H547" s="74"/>
      <c r="I547" s="74"/>
      <c r="J547" s="83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 x14ac:dyDescent="0.45">
      <c r="A548" s="74"/>
      <c r="B548" s="74"/>
      <c r="C548" s="74"/>
      <c r="D548" s="74"/>
      <c r="E548" s="37"/>
      <c r="F548" s="74"/>
      <c r="G548" s="74"/>
      <c r="H548" s="74"/>
      <c r="I548" s="74"/>
      <c r="J548" s="83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 x14ac:dyDescent="0.45">
      <c r="A549" s="74"/>
      <c r="B549" s="74"/>
      <c r="C549" s="74"/>
      <c r="D549" s="74"/>
      <c r="E549" s="37"/>
      <c r="F549" s="74"/>
      <c r="G549" s="74"/>
      <c r="H549" s="74"/>
      <c r="I549" s="74"/>
      <c r="J549" s="83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 x14ac:dyDescent="0.45">
      <c r="A550" s="74"/>
      <c r="B550" s="74"/>
      <c r="C550" s="74"/>
      <c r="D550" s="74"/>
      <c r="E550" s="37"/>
      <c r="F550" s="74"/>
      <c r="G550" s="74"/>
      <c r="H550" s="74"/>
      <c r="I550" s="74"/>
      <c r="J550" s="83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 x14ac:dyDescent="0.45">
      <c r="A551" s="74"/>
      <c r="B551" s="74"/>
      <c r="C551" s="74"/>
      <c r="D551" s="74"/>
      <c r="E551" s="37"/>
      <c r="F551" s="74"/>
      <c r="G551" s="74"/>
      <c r="H551" s="74"/>
      <c r="I551" s="74"/>
      <c r="J551" s="83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 x14ac:dyDescent="0.45">
      <c r="A552" s="74"/>
      <c r="B552" s="74"/>
      <c r="C552" s="74"/>
      <c r="D552" s="74"/>
      <c r="E552" s="37"/>
      <c r="F552" s="74"/>
      <c r="G552" s="74"/>
      <c r="H552" s="74"/>
      <c r="I552" s="74"/>
      <c r="J552" s="83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 x14ac:dyDescent="0.45">
      <c r="A553" s="74"/>
      <c r="B553" s="74"/>
      <c r="C553" s="74"/>
      <c r="D553" s="74"/>
      <c r="E553" s="37"/>
      <c r="F553" s="74"/>
      <c r="G553" s="74"/>
      <c r="H553" s="74"/>
      <c r="I553" s="74"/>
      <c r="J553" s="83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 x14ac:dyDescent="0.45">
      <c r="A554" s="74"/>
      <c r="B554" s="74"/>
      <c r="C554" s="74"/>
      <c r="D554" s="74"/>
      <c r="E554" s="37"/>
      <c r="F554" s="74"/>
      <c r="G554" s="74"/>
      <c r="H554" s="74"/>
      <c r="I554" s="74"/>
      <c r="J554" s="83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 x14ac:dyDescent="0.45">
      <c r="A555" s="74"/>
      <c r="B555" s="74"/>
      <c r="C555" s="74"/>
      <c r="D555" s="74"/>
      <c r="E555" s="37"/>
      <c r="F555" s="74"/>
      <c r="G555" s="74"/>
      <c r="H555" s="74"/>
      <c r="I555" s="74"/>
      <c r="J555" s="83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 x14ac:dyDescent="0.45">
      <c r="A556" s="74"/>
      <c r="B556" s="74"/>
      <c r="C556" s="74"/>
      <c r="D556" s="74"/>
      <c r="E556" s="37"/>
      <c r="F556" s="74"/>
      <c r="G556" s="74"/>
      <c r="H556" s="74"/>
      <c r="I556" s="74"/>
      <c r="J556" s="83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 x14ac:dyDescent="0.45">
      <c r="A557" s="74"/>
      <c r="B557" s="74"/>
      <c r="C557" s="74"/>
      <c r="D557" s="74"/>
      <c r="E557" s="37"/>
      <c r="F557" s="74"/>
      <c r="G557" s="74"/>
      <c r="H557" s="74"/>
      <c r="I557" s="74"/>
      <c r="J557" s="83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 x14ac:dyDescent="0.45">
      <c r="A558" s="74"/>
      <c r="B558" s="74"/>
      <c r="C558" s="74"/>
      <c r="D558" s="74"/>
      <c r="E558" s="37"/>
      <c r="F558" s="74"/>
      <c r="G558" s="74"/>
      <c r="H558" s="74"/>
      <c r="I558" s="74"/>
      <c r="J558" s="83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 x14ac:dyDescent="0.45">
      <c r="A559" s="74"/>
      <c r="B559" s="74"/>
      <c r="C559" s="74"/>
      <c r="D559" s="74"/>
      <c r="E559" s="37"/>
      <c r="F559" s="74"/>
      <c r="G559" s="74"/>
      <c r="H559" s="74"/>
      <c r="I559" s="74"/>
      <c r="J559" s="83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 x14ac:dyDescent="0.45">
      <c r="A560" s="74"/>
      <c r="B560" s="74"/>
      <c r="C560" s="74"/>
      <c r="D560" s="74"/>
      <c r="E560" s="37"/>
      <c r="F560" s="74"/>
      <c r="G560" s="74"/>
      <c r="H560" s="74"/>
      <c r="I560" s="74"/>
      <c r="J560" s="83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 x14ac:dyDescent="0.45">
      <c r="A561" s="74"/>
      <c r="B561" s="74"/>
      <c r="C561" s="74"/>
      <c r="D561" s="74"/>
      <c r="E561" s="37"/>
      <c r="F561" s="74"/>
      <c r="G561" s="74"/>
      <c r="H561" s="74"/>
      <c r="I561" s="74"/>
      <c r="J561" s="83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 x14ac:dyDescent="0.45">
      <c r="A562" s="74"/>
      <c r="B562" s="74"/>
      <c r="C562" s="74"/>
      <c r="D562" s="74"/>
      <c r="E562" s="37"/>
      <c r="F562" s="74"/>
      <c r="G562" s="74"/>
      <c r="H562" s="74"/>
      <c r="I562" s="74"/>
      <c r="J562" s="83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 x14ac:dyDescent="0.45">
      <c r="A563" s="74"/>
      <c r="B563" s="74"/>
      <c r="C563" s="74"/>
      <c r="D563" s="74"/>
      <c r="E563" s="37"/>
      <c r="F563" s="74"/>
      <c r="G563" s="74"/>
      <c r="H563" s="74"/>
      <c r="I563" s="74"/>
      <c r="J563" s="83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 x14ac:dyDescent="0.45">
      <c r="A564" s="74"/>
      <c r="B564" s="74"/>
      <c r="C564" s="74"/>
      <c r="D564" s="74"/>
      <c r="E564" s="37"/>
      <c r="F564" s="74"/>
      <c r="G564" s="74"/>
      <c r="H564" s="74"/>
      <c r="I564" s="74"/>
      <c r="J564" s="83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 x14ac:dyDescent="0.45">
      <c r="A565" s="74"/>
      <c r="B565" s="74"/>
      <c r="C565" s="74"/>
      <c r="D565" s="74"/>
      <c r="E565" s="37"/>
      <c r="F565" s="74"/>
      <c r="G565" s="74"/>
      <c r="H565" s="74"/>
      <c r="I565" s="74"/>
      <c r="J565" s="83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 x14ac:dyDescent="0.45">
      <c r="A566" s="74"/>
      <c r="B566" s="74"/>
      <c r="C566" s="74"/>
      <c r="D566" s="74"/>
      <c r="E566" s="37"/>
      <c r="F566" s="74"/>
      <c r="G566" s="74"/>
      <c r="H566" s="74"/>
      <c r="I566" s="74"/>
      <c r="J566" s="83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 x14ac:dyDescent="0.45">
      <c r="A567" s="74"/>
      <c r="B567" s="74"/>
      <c r="C567" s="74"/>
      <c r="D567" s="74"/>
      <c r="E567" s="37"/>
      <c r="F567" s="74"/>
      <c r="G567" s="74"/>
      <c r="H567" s="74"/>
      <c r="I567" s="74"/>
      <c r="J567" s="83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 x14ac:dyDescent="0.45">
      <c r="A568" s="74"/>
      <c r="B568" s="74"/>
      <c r="C568" s="74"/>
      <c r="D568" s="74"/>
      <c r="E568" s="37"/>
      <c r="F568" s="74"/>
      <c r="G568" s="74"/>
      <c r="H568" s="74"/>
      <c r="I568" s="74"/>
      <c r="J568" s="83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 x14ac:dyDescent="0.45">
      <c r="A569" s="74"/>
      <c r="B569" s="74"/>
      <c r="C569" s="74"/>
      <c r="D569" s="74"/>
      <c r="E569" s="37"/>
      <c r="F569" s="74"/>
      <c r="G569" s="74"/>
      <c r="H569" s="74"/>
      <c r="I569" s="74"/>
      <c r="J569" s="83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 x14ac:dyDescent="0.45">
      <c r="A570" s="74"/>
      <c r="B570" s="74"/>
      <c r="C570" s="74"/>
      <c r="D570" s="74"/>
      <c r="E570" s="37"/>
      <c r="F570" s="74"/>
      <c r="G570" s="74"/>
      <c r="H570" s="74"/>
      <c r="I570" s="74"/>
      <c r="J570" s="83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 x14ac:dyDescent="0.45">
      <c r="A571" s="74"/>
      <c r="B571" s="74"/>
      <c r="C571" s="74"/>
      <c r="D571" s="74"/>
      <c r="E571" s="37"/>
      <c r="F571" s="74"/>
      <c r="G571" s="74"/>
      <c r="H571" s="74"/>
      <c r="I571" s="74"/>
      <c r="J571" s="83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 x14ac:dyDescent="0.45">
      <c r="A572" s="74"/>
      <c r="B572" s="74"/>
      <c r="C572" s="74"/>
      <c r="D572" s="74"/>
      <c r="E572" s="37"/>
      <c r="F572" s="74"/>
      <c r="G572" s="74"/>
      <c r="H572" s="74"/>
      <c r="I572" s="74"/>
      <c r="J572" s="83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 x14ac:dyDescent="0.45">
      <c r="A573" s="74"/>
      <c r="B573" s="74"/>
      <c r="C573" s="74"/>
      <c r="D573" s="74"/>
      <c r="E573" s="37"/>
      <c r="F573" s="74"/>
      <c r="G573" s="74"/>
      <c r="H573" s="74"/>
      <c r="I573" s="74"/>
      <c r="J573" s="83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 x14ac:dyDescent="0.45">
      <c r="A574" s="74"/>
      <c r="B574" s="74"/>
      <c r="C574" s="74"/>
      <c r="D574" s="74"/>
      <c r="E574" s="37"/>
      <c r="F574" s="74"/>
      <c r="G574" s="74"/>
      <c r="H574" s="74"/>
      <c r="I574" s="74"/>
      <c r="J574" s="83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 x14ac:dyDescent="0.45">
      <c r="A575" s="74"/>
      <c r="B575" s="74"/>
      <c r="C575" s="74"/>
      <c r="D575" s="74"/>
      <c r="E575" s="37"/>
      <c r="F575" s="74"/>
      <c r="G575" s="74"/>
      <c r="H575" s="74"/>
      <c r="I575" s="74"/>
      <c r="J575" s="83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 x14ac:dyDescent="0.45">
      <c r="A576" s="74"/>
      <c r="B576" s="74"/>
      <c r="C576" s="74"/>
      <c r="D576" s="74"/>
      <c r="E576" s="37"/>
      <c r="F576" s="74"/>
      <c r="G576" s="74"/>
      <c r="H576" s="74"/>
      <c r="I576" s="74"/>
      <c r="J576" s="83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 x14ac:dyDescent="0.45">
      <c r="A577" s="74"/>
      <c r="B577" s="74"/>
      <c r="C577" s="74"/>
      <c r="D577" s="74"/>
      <c r="E577" s="37"/>
      <c r="F577" s="74"/>
      <c r="G577" s="74"/>
      <c r="H577" s="74"/>
      <c r="I577" s="74"/>
      <c r="J577" s="83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 x14ac:dyDescent="0.45">
      <c r="A578" s="74"/>
      <c r="B578" s="74"/>
      <c r="C578" s="74"/>
      <c r="D578" s="74"/>
      <c r="E578" s="37"/>
      <c r="F578" s="74"/>
      <c r="G578" s="74"/>
      <c r="H578" s="74"/>
      <c r="I578" s="74"/>
      <c r="J578" s="83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 x14ac:dyDescent="0.45">
      <c r="A579" s="74"/>
      <c r="B579" s="74"/>
      <c r="C579" s="74"/>
      <c r="D579" s="74"/>
      <c r="E579" s="37"/>
      <c r="F579" s="74"/>
      <c r="G579" s="74"/>
      <c r="H579" s="74"/>
      <c r="I579" s="74"/>
      <c r="J579" s="83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 x14ac:dyDescent="0.45">
      <c r="A580" s="74"/>
      <c r="B580" s="74"/>
      <c r="C580" s="74"/>
      <c r="D580" s="74"/>
      <c r="E580" s="37"/>
      <c r="F580" s="74"/>
      <c r="G580" s="74"/>
      <c r="H580" s="74"/>
      <c r="I580" s="74"/>
      <c r="J580" s="83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 x14ac:dyDescent="0.45">
      <c r="A581" s="74"/>
      <c r="B581" s="74"/>
      <c r="C581" s="74"/>
      <c r="D581" s="74"/>
      <c r="E581" s="37"/>
      <c r="F581" s="74"/>
      <c r="G581" s="74"/>
      <c r="H581" s="74"/>
      <c r="I581" s="74"/>
      <c r="J581" s="83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 x14ac:dyDescent="0.45">
      <c r="A582" s="74"/>
      <c r="B582" s="74"/>
      <c r="C582" s="74"/>
      <c r="D582" s="74"/>
      <c r="E582" s="37"/>
      <c r="F582" s="74"/>
      <c r="G582" s="74"/>
      <c r="H582" s="74"/>
      <c r="I582" s="74"/>
      <c r="J582" s="83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 x14ac:dyDescent="0.45">
      <c r="A583" s="74"/>
      <c r="B583" s="74"/>
      <c r="C583" s="74"/>
      <c r="D583" s="74"/>
      <c r="E583" s="37"/>
      <c r="F583" s="74"/>
      <c r="G583" s="74"/>
      <c r="H583" s="74"/>
      <c r="I583" s="74"/>
      <c r="J583" s="83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 x14ac:dyDescent="0.45">
      <c r="A584" s="74"/>
      <c r="B584" s="74"/>
      <c r="C584" s="74"/>
      <c r="D584" s="74"/>
      <c r="E584" s="37"/>
      <c r="F584" s="74"/>
      <c r="G584" s="74"/>
      <c r="H584" s="74"/>
      <c r="I584" s="74"/>
      <c r="J584" s="83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 x14ac:dyDescent="0.45">
      <c r="A585" s="74"/>
      <c r="B585" s="74"/>
      <c r="C585" s="74"/>
      <c r="D585" s="74"/>
      <c r="E585" s="37"/>
      <c r="F585" s="74"/>
      <c r="G585" s="74"/>
      <c r="H585" s="74"/>
      <c r="I585" s="74"/>
      <c r="J585" s="83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 x14ac:dyDescent="0.45">
      <c r="A586" s="74"/>
      <c r="B586" s="74"/>
      <c r="C586" s="74"/>
      <c r="D586" s="74"/>
      <c r="E586" s="37"/>
      <c r="F586" s="74"/>
      <c r="G586" s="74"/>
      <c r="H586" s="74"/>
      <c r="I586" s="74"/>
      <c r="J586" s="83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 x14ac:dyDescent="0.45">
      <c r="A587" s="74"/>
      <c r="B587" s="74"/>
      <c r="C587" s="74"/>
      <c r="D587" s="74"/>
      <c r="E587" s="37"/>
      <c r="F587" s="74"/>
      <c r="G587" s="74"/>
      <c r="H587" s="74"/>
      <c r="I587" s="74"/>
      <c r="J587" s="83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 x14ac:dyDescent="0.45">
      <c r="A588" s="74"/>
      <c r="B588" s="74"/>
      <c r="C588" s="74"/>
      <c r="D588" s="74"/>
      <c r="E588" s="37"/>
      <c r="F588" s="74"/>
      <c r="G588" s="74"/>
      <c r="H588" s="74"/>
      <c r="I588" s="74"/>
      <c r="J588" s="83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 x14ac:dyDescent="0.45">
      <c r="A589" s="74"/>
      <c r="B589" s="74"/>
      <c r="C589" s="74"/>
      <c r="D589" s="74"/>
      <c r="E589" s="37"/>
      <c r="F589" s="74"/>
      <c r="G589" s="74"/>
      <c r="H589" s="74"/>
      <c r="I589" s="74"/>
      <c r="J589" s="83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 x14ac:dyDescent="0.45">
      <c r="A590" s="74"/>
      <c r="B590" s="74"/>
      <c r="C590" s="74"/>
      <c r="D590" s="74"/>
      <c r="E590" s="37"/>
      <c r="F590" s="74"/>
      <c r="G590" s="74"/>
      <c r="H590" s="74"/>
      <c r="I590" s="74"/>
      <c r="J590" s="83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 x14ac:dyDescent="0.45">
      <c r="A591" s="74"/>
      <c r="B591" s="74"/>
      <c r="C591" s="74"/>
      <c r="D591" s="74"/>
      <c r="E591" s="37"/>
      <c r="F591" s="74"/>
      <c r="G591" s="74"/>
      <c r="H591" s="74"/>
      <c r="I591" s="74"/>
      <c r="J591" s="83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 x14ac:dyDescent="0.45">
      <c r="A592" s="74"/>
      <c r="B592" s="74"/>
      <c r="C592" s="74"/>
      <c r="D592" s="74"/>
      <c r="E592" s="37"/>
      <c r="F592" s="74"/>
      <c r="G592" s="74"/>
      <c r="H592" s="74"/>
      <c r="I592" s="74"/>
      <c r="J592" s="83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 x14ac:dyDescent="0.45">
      <c r="A593" s="74"/>
      <c r="B593" s="74"/>
      <c r="C593" s="74"/>
      <c r="D593" s="74"/>
      <c r="E593" s="37"/>
      <c r="F593" s="74"/>
      <c r="G593" s="74"/>
      <c r="H593" s="74"/>
      <c r="I593" s="74"/>
      <c r="J593" s="83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 x14ac:dyDescent="0.45">
      <c r="A594" s="74"/>
      <c r="B594" s="74"/>
      <c r="C594" s="74"/>
      <c r="D594" s="74"/>
      <c r="E594" s="37"/>
      <c r="F594" s="74"/>
      <c r="G594" s="74"/>
      <c r="H594" s="74"/>
      <c r="I594" s="74"/>
      <c r="J594" s="83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 x14ac:dyDescent="0.45">
      <c r="A595" s="74"/>
      <c r="B595" s="74"/>
      <c r="C595" s="74"/>
      <c r="D595" s="74"/>
      <c r="E595" s="37"/>
      <c r="F595" s="74"/>
      <c r="G595" s="74"/>
      <c r="H595" s="74"/>
      <c r="I595" s="74"/>
      <c r="J595" s="83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 x14ac:dyDescent="0.45">
      <c r="A596" s="74"/>
      <c r="B596" s="74"/>
      <c r="C596" s="74"/>
      <c r="D596" s="74"/>
      <c r="E596" s="37"/>
      <c r="F596" s="74"/>
      <c r="G596" s="74"/>
      <c r="H596" s="74"/>
      <c r="I596" s="74"/>
      <c r="J596" s="83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 x14ac:dyDescent="0.45">
      <c r="A597" s="74"/>
      <c r="B597" s="74"/>
      <c r="C597" s="74"/>
      <c r="D597" s="74"/>
      <c r="E597" s="37"/>
      <c r="F597" s="74"/>
      <c r="G597" s="74"/>
      <c r="H597" s="74"/>
      <c r="I597" s="74"/>
      <c r="J597" s="83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 x14ac:dyDescent="0.45">
      <c r="A598" s="74"/>
      <c r="B598" s="74"/>
      <c r="C598" s="74"/>
      <c r="D598" s="74"/>
      <c r="E598" s="37"/>
      <c r="F598" s="74"/>
      <c r="G598" s="74"/>
      <c r="H598" s="74"/>
      <c r="I598" s="74"/>
      <c r="J598" s="83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 x14ac:dyDescent="0.45">
      <c r="A599" s="74"/>
      <c r="B599" s="74"/>
      <c r="C599" s="74"/>
      <c r="D599" s="74"/>
      <c r="E599" s="37"/>
      <c r="F599" s="74"/>
      <c r="G599" s="74"/>
      <c r="H599" s="74"/>
      <c r="I599" s="74"/>
      <c r="J599" s="83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 x14ac:dyDescent="0.45">
      <c r="A600" s="74"/>
      <c r="B600" s="74"/>
      <c r="C600" s="74"/>
      <c r="D600" s="74"/>
      <c r="E600" s="37"/>
      <c r="F600" s="74"/>
      <c r="G600" s="74"/>
      <c r="H600" s="74"/>
      <c r="I600" s="74"/>
      <c r="J600" s="83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 x14ac:dyDescent="0.45">
      <c r="A601" s="74"/>
      <c r="B601" s="74"/>
      <c r="C601" s="74"/>
      <c r="D601" s="74"/>
      <c r="E601" s="37"/>
      <c r="F601" s="74"/>
      <c r="G601" s="74"/>
      <c r="H601" s="74"/>
      <c r="I601" s="74"/>
      <c r="J601" s="83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 x14ac:dyDescent="0.45">
      <c r="A602" s="74"/>
      <c r="B602" s="74"/>
      <c r="C602" s="74"/>
      <c r="D602" s="74"/>
      <c r="E602" s="37"/>
      <c r="F602" s="74"/>
      <c r="G602" s="74"/>
      <c r="H602" s="74"/>
      <c r="I602" s="74"/>
      <c r="J602" s="83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 x14ac:dyDescent="0.45">
      <c r="A603" s="74"/>
      <c r="B603" s="74"/>
      <c r="C603" s="74"/>
      <c r="D603" s="74"/>
      <c r="E603" s="37"/>
      <c r="F603" s="74"/>
      <c r="G603" s="74"/>
      <c r="H603" s="74"/>
      <c r="I603" s="74"/>
      <c r="J603" s="83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 x14ac:dyDescent="0.45">
      <c r="A604" s="74"/>
      <c r="B604" s="74"/>
      <c r="C604" s="74"/>
      <c r="D604" s="74"/>
      <c r="E604" s="37"/>
      <c r="F604" s="74"/>
      <c r="G604" s="74"/>
      <c r="H604" s="74"/>
      <c r="I604" s="74"/>
      <c r="J604" s="83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 x14ac:dyDescent="0.45">
      <c r="A605" s="74"/>
      <c r="B605" s="74"/>
      <c r="C605" s="74"/>
      <c r="D605" s="74"/>
      <c r="E605" s="37"/>
      <c r="F605" s="74"/>
      <c r="G605" s="74"/>
      <c r="H605" s="74"/>
      <c r="I605" s="74"/>
      <c r="J605" s="83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 x14ac:dyDescent="0.45">
      <c r="A606" s="74"/>
      <c r="B606" s="74"/>
      <c r="C606" s="74"/>
      <c r="D606" s="74"/>
      <c r="E606" s="37"/>
      <c r="F606" s="74"/>
      <c r="G606" s="74"/>
      <c r="H606" s="74"/>
      <c r="I606" s="74"/>
      <c r="J606" s="83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 x14ac:dyDescent="0.45">
      <c r="A607" s="74"/>
      <c r="B607" s="74"/>
      <c r="C607" s="74"/>
      <c r="D607" s="74"/>
      <c r="E607" s="37"/>
      <c r="F607" s="74"/>
      <c r="G607" s="74"/>
      <c r="H607" s="74"/>
      <c r="I607" s="74"/>
      <c r="J607" s="83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 x14ac:dyDescent="0.45">
      <c r="A608" s="74"/>
      <c r="B608" s="74"/>
      <c r="C608" s="74"/>
      <c r="D608" s="74"/>
      <c r="E608" s="37"/>
      <c r="F608" s="74"/>
      <c r="G608" s="74"/>
      <c r="H608" s="74"/>
      <c r="I608" s="74"/>
      <c r="J608" s="83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 x14ac:dyDescent="0.45">
      <c r="A609" s="74"/>
      <c r="B609" s="74"/>
      <c r="C609" s="74"/>
      <c r="D609" s="74"/>
      <c r="E609" s="37"/>
      <c r="F609" s="74"/>
      <c r="G609" s="74"/>
      <c r="H609" s="74"/>
      <c r="I609" s="74"/>
      <c r="J609" s="83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 x14ac:dyDescent="0.45">
      <c r="A610" s="74"/>
      <c r="B610" s="74"/>
      <c r="C610" s="74"/>
      <c r="D610" s="74"/>
      <c r="E610" s="37"/>
      <c r="F610" s="74"/>
      <c r="G610" s="74"/>
      <c r="H610" s="74"/>
      <c r="I610" s="74"/>
      <c r="J610" s="83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 x14ac:dyDescent="0.45">
      <c r="A611" s="74"/>
      <c r="B611" s="74"/>
      <c r="C611" s="74"/>
      <c r="D611" s="74"/>
      <c r="E611" s="37"/>
      <c r="F611" s="74"/>
      <c r="G611" s="74"/>
      <c r="H611" s="74"/>
      <c r="I611" s="74"/>
      <c r="J611" s="83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 x14ac:dyDescent="0.45">
      <c r="A612" s="74"/>
      <c r="B612" s="74"/>
      <c r="C612" s="74"/>
      <c r="D612" s="74"/>
      <c r="E612" s="37"/>
      <c r="F612" s="74"/>
      <c r="G612" s="74"/>
      <c r="H612" s="74"/>
      <c r="I612" s="74"/>
      <c r="J612" s="83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 x14ac:dyDescent="0.45">
      <c r="A613" s="74"/>
      <c r="B613" s="74"/>
      <c r="C613" s="74"/>
      <c r="D613" s="74"/>
      <c r="E613" s="37"/>
      <c r="F613" s="74"/>
      <c r="G613" s="74"/>
      <c r="H613" s="74"/>
      <c r="I613" s="74"/>
      <c r="J613" s="83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 x14ac:dyDescent="0.45">
      <c r="A614" s="74"/>
      <c r="B614" s="74"/>
      <c r="C614" s="74"/>
      <c r="D614" s="74"/>
      <c r="E614" s="37"/>
      <c r="F614" s="74"/>
      <c r="G614" s="74"/>
      <c r="H614" s="74"/>
      <c r="I614" s="74"/>
      <c r="J614" s="83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 x14ac:dyDescent="0.45">
      <c r="A615" s="74"/>
      <c r="B615" s="74"/>
      <c r="C615" s="74"/>
      <c r="D615" s="74"/>
      <c r="E615" s="37"/>
      <c r="F615" s="74"/>
      <c r="G615" s="74"/>
      <c r="H615" s="74"/>
      <c r="I615" s="74"/>
      <c r="J615" s="83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 x14ac:dyDescent="0.45">
      <c r="A616" s="74"/>
      <c r="B616" s="74"/>
      <c r="C616" s="74"/>
      <c r="D616" s="74"/>
      <c r="E616" s="37"/>
      <c r="F616" s="74"/>
      <c r="G616" s="74"/>
      <c r="H616" s="74"/>
      <c r="I616" s="74"/>
      <c r="J616" s="83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 x14ac:dyDescent="0.45">
      <c r="A617" s="74"/>
      <c r="B617" s="74"/>
      <c r="C617" s="74"/>
      <c r="D617" s="74"/>
      <c r="E617" s="37"/>
      <c r="F617" s="74"/>
      <c r="G617" s="74"/>
      <c r="H617" s="74"/>
      <c r="I617" s="74"/>
      <c r="J617" s="83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 x14ac:dyDescent="0.45">
      <c r="A618" s="74"/>
      <c r="B618" s="74"/>
      <c r="C618" s="74"/>
      <c r="D618" s="74"/>
      <c r="E618" s="37"/>
      <c r="F618" s="74"/>
      <c r="G618" s="74"/>
      <c r="H618" s="74"/>
      <c r="I618" s="74"/>
      <c r="J618" s="83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 x14ac:dyDescent="0.45">
      <c r="A619" s="74"/>
      <c r="B619" s="74"/>
      <c r="C619" s="74"/>
      <c r="D619" s="74"/>
      <c r="E619" s="37"/>
      <c r="F619" s="74"/>
      <c r="G619" s="74"/>
      <c r="H619" s="74"/>
      <c r="I619" s="74"/>
      <c r="J619" s="83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 x14ac:dyDescent="0.45">
      <c r="A620" s="74"/>
      <c r="B620" s="74"/>
      <c r="C620" s="74"/>
      <c r="D620" s="74"/>
      <c r="E620" s="37"/>
      <c r="F620" s="74"/>
      <c r="G620" s="74"/>
      <c r="H620" s="74"/>
      <c r="I620" s="74"/>
      <c r="J620" s="83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 x14ac:dyDescent="0.45">
      <c r="A621" s="74"/>
      <c r="B621" s="74"/>
      <c r="C621" s="74"/>
      <c r="D621" s="74"/>
      <c r="E621" s="37"/>
      <c r="F621" s="74"/>
      <c r="G621" s="74"/>
      <c r="H621" s="74"/>
      <c r="I621" s="74"/>
      <c r="J621" s="83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 x14ac:dyDescent="0.45">
      <c r="A622" s="74"/>
      <c r="B622" s="74"/>
      <c r="C622" s="74"/>
      <c r="D622" s="74"/>
      <c r="E622" s="37"/>
      <c r="F622" s="74"/>
      <c r="G622" s="74"/>
      <c r="H622" s="74"/>
      <c r="I622" s="74"/>
      <c r="J622" s="83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 x14ac:dyDescent="0.45">
      <c r="A623" s="74"/>
      <c r="B623" s="74"/>
      <c r="C623" s="74"/>
      <c r="D623" s="74"/>
      <c r="E623" s="37"/>
      <c r="F623" s="74"/>
      <c r="G623" s="74"/>
      <c r="H623" s="74"/>
      <c r="I623" s="74"/>
      <c r="J623" s="83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 x14ac:dyDescent="0.45">
      <c r="A624" s="74"/>
      <c r="B624" s="74"/>
      <c r="C624" s="74"/>
      <c r="D624" s="74"/>
      <c r="E624" s="37"/>
      <c r="F624" s="74"/>
      <c r="G624" s="74"/>
      <c r="H624" s="74"/>
      <c r="I624" s="74"/>
      <c r="J624" s="83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 x14ac:dyDescent="0.45">
      <c r="A625" s="74"/>
      <c r="B625" s="74"/>
      <c r="C625" s="74"/>
      <c r="D625" s="74"/>
      <c r="E625" s="37"/>
      <c r="F625" s="74"/>
      <c r="G625" s="74"/>
      <c r="H625" s="74"/>
      <c r="I625" s="74"/>
      <c r="J625" s="83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 x14ac:dyDescent="0.45">
      <c r="A626" s="74"/>
      <c r="B626" s="74"/>
      <c r="C626" s="74"/>
      <c r="D626" s="74"/>
      <c r="E626" s="37"/>
      <c r="F626" s="74"/>
      <c r="G626" s="74"/>
      <c r="H626" s="74"/>
      <c r="I626" s="74"/>
      <c r="J626" s="83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 x14ac:dyDescent="0.45">
      <c r="A627" s="74"/>
      <c r="B627" s="74"/>
      <c r="C627" s="74"/>
      <c r="D627" s="74"/>
      <c r="E627" s="37"/>
      <c r="F627" s="74"/>
      <c r="G627" s="74"/>
      <c r="H627" s="74"/>
      <c r="I627" s="74"/>
      <c r="J627" s="83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 x14ac:dyDescent="0.45">
      <c r="A628" s="74"/>
      <c r="B628" s="74"/>
      <c r="C628" s="74"/>
      <c r="D628" s="74"/>
      <c r="E628" s="37"/>
      <c r="F628" s="74"/>
      <c r="G628" s="74"/>
      <c r="H628" s="74"/>
      <c r="I628" s="74"/>
      <c r="J628" s="83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 x14ac:dyDescent="0.45">
      <c r="A629" s="74"/>
      <c r="B629" s="74"/>
      <c r="C629" s="74"/>
      <c r="D629" s="74"/>
      <c r="E629" s="37"/>
      <c r="F629" s="74"/>
      <c r="G629" s="74"/>
      <c r="H629" s="74"/>
      <c r="I629" s="74"/>
      <c r="J629" s="83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 x14ac:dyDescent="0.45">
      <c r="A630" s="74"/>
      <c r="B630" s="74"/>
      <c r="C630" s="74"/>
      <c r="D630" s="74"/>
      <c r="E630" s="37"/>
      <c r="F630" s="74"/>
      <c r="G630" s="74"/>
      <c r="H630" s="74"/>
      <c r="I630" s="74"/>
      <c r="J630" s="83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 x14ac:dyDescent="0.45">
      <c r="A631" s="74"/>
      <c r="B631" s="74"/>
      <c r="C631" s="74"/>
      <c r="D631" s="74"/>
      <c r="E631" s="37"/>
      <c r="F631" s="74"/>
      <c r="G631" s="74"/>
      <c r="H631" s="74"/>
      <c r="I631" s="74"/>
      <c r="J631" s="83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 x14ac:dyDescent="0.45">
      <c r="A632" s="74"/>
      <c r="B632" s="74"/>
      <c r="C632" s="74"/>
      <c r="D632" s="74"/>
      <c r="E632" s="37"/>
      <c r="F632" s="74"/>
      <c r="G632" s="74"/>
      <c r="H632" s="74"/>
      <c r="I632" s="74"/>
      <c r="J632" s="83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 x14ac:dyDescent="0.45">
      <c r="A633" s="74"/>
      <c r="B633" s="74"/>
      <c r="C633" s="74"/>
      <c r="D633" s="74"/>
      <c r="E633" s="37"/>
      <c r="F633" s="74"/>
      <c r="G633" s="74"/>
      <c r="H633" s="74"/>
      <c r="I633" s="74"/>
      <c r="J633" s="83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 x14ac:dyDescent="0.45">
      <c r="A634" s="74"/>
      <c r="B634" s="74"/>
      <c r="C634" s="74"/>
      <c r="D634" s="74"/>
      <c r="E634" s="37"/>
      <c r="F634" s="74"/>
      <c r="G634" s="74"/>
      <c r="H634" s="74"/>
      <c r="I634" s="74"/>
      <c r="J634" s="83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 x14ac:dyDescent="0.45">
      <c r="A635" s="74"/>
      <c r="B635" s="74"/>
      <c r="C635" s="74"/>
      <c r="D635" s="74"/>
      <c r="E635" s="37"/>
      <c r="F635" s="74"/>
      <c r="G635" s="74"/>
      <c r="H635" s="74"/>
      <c r="I635" s="74"/>
      <c r="J635" s="83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 x14ac:dyDescent="0.45">
      <c r="A636" s="74"/>
      <c r="B636" s="74"/>
      <c r="C636" s="74"/>
      <c r="D636" s="74"/>
      <c r="E636" s="37"/>
      <c r="F636" s="74"/>
      <c r="G636" s="74"/>
      <c r="H636" s="74"/>
      <c r="I636" s="74"/>
      <c r="J636" s="83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 x14ac:dyDescent="0.45">
      <c r="A637" s="74"/>
      <c r="B637" s="74"/>
      <c r="C637" s="74"/>
      <c r="D637" s="74"/>
      <c r="E637" s="37"/>
      <c r="F637" s="74"/>
      <c r="G637" s="74"/>
      <c r="H637" s="74"/>
      <c r="I637" s="74"/>
      <c r="J637" s="83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 x14ac:dyDescent="0.45">
      <c r="A638" s="74"/>
      <c r="B638" s="74"/>
      <c r="C638" s="74"/>
      <c r="D638" s="74"/>
      <c r="E638" s="37"/>
      <c r="F638" s="74"/>
      <c r="G638" s="74"/>
      <c r="H638" s="74"/>
      <c r="I638" s="74"/>
      <c r="J638" s="83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5">
    <mergeCell ref="A161:B161"/>
    <mergeCell ref="A185:B185"/>
    <mergeCell ref="A270:B270"/>
    <mergeCell ref="A1:A2"/>
    <mergeCell ref="D1:E1"/>
    <mergeCell ref="A33:B33"/>
    <mergeCell ref="A53:B53"/>
    <mergeCell ref="A77:B77"/>
    <mergeCell ref="A109:B109"/>
    <mergeCell ref="A139:B139"/>
    <mergeCell ref="F1:I1"/>
    <mergeCell ref="D2:E2"/>
    <mergeCell ref="D3:E3"/>
    <mergeCell ref="F5:I5"/>
    <mergeCell ref="A9:B9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000"/>
  <sheetViews>
    <sheetView workbookViewId="0">
      <pane xSplit="2" ySplit="7" topLeftCell="F314" activePane="bottomRight" state="frozen"/>
      <selection pane="topRight" activeCell="C1" sqref="C1"/>
      <selection pane="bottomLeft" activeCell="A8" sqref="A8"/>
      <selection pane="bottomRight" activeCell="K6" sqref="K6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4.36328125" customWidth="1"/>
    <col min="7" max="7" width="10.36328125" customWidth="1"/>
    <col min="8" max="8" width="14" customWidth="1"/>
    <col min="9" max="9" width="11.36328125" customWidth="1"/>
    <col min="10" max="10" width="15.26953125" customWidth="1"/>
    <col min="11" max="11" width="12" customWidth="1"/>
  </cols>
  <sheetData>
    <row r="1" spans="1:26" ht="27.75" customHeight="1" x14ac:dyDescent="0.45">
      <c r="A1" s="159">
        <f>'PLANTILLA V6'!A1</f>
        <v>0</v>
      </c>
      <c r="B1" s="70">
        <f>'PLANTILLA V6'!B1</f>
        <v>0</v>
      </c>
      <c r="C1" s="105" t="str">
        <f>'PLANTILLA V6'!C1</f>
        <v>Tipo:</v>
      </c>
      <c r="D1" s="166" t="s">
        <v>35</v>
      </c>
      <c r="E1" s="165"/>
      <c r="F1" s="163" t="str">
        <f>'PLANTILLA V6'!F1</f>
        <v>Total de alumnos:</v>
      </c>
      <c r="G1" s="164"/>
      <c r="H1" s="164"/>
      <c r="I1" s="165"/>
      <c r="J1" s="111">
        <f>'2.SELECCIÓN'!K7</f>
        <v>23</v>
      </c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21.75" customHeight="1" x14ac:dyDescent="0.45">
      <c r="A2" s="141"/>
      <c r="B2" s="70">
        <f>'PLANTILLA V6'!B2</f>
        <v>0</v>
      </c>
      <c r="C2" s="105" t="str">
        <f>'PLANTILLA V6'!C2</f>
        <v>Especialidad:</v>
      </c>
      <c r="D2" s="166" t="s">
        <v>303</v>
      </c>
      <c r="E2" s="165"/>
      <c r="F2" s="163" t="s">
        <v>304</v>
      </c>
      <c r="G2" s="164"/>
      <c r="H2" s="164"/>
      <c r="I2" s="165"/>
      <c r="J2" s="106">
        <f>'2.SELECCIÓN'!J7</f>
        <v>23</v>
      </c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36" customHeight="1" x14ac:dyDescent="0.45">
      <c r="A3" s="77">
        <f>'PLANTILLA V6'!A3</f>
        <v>0</v>
      </c>
      <c r="B3" s="77">
        <f>'PLANTILLA V6'!B3</f>
        <v>0</v>
      </c>
      <c r="C3" s="107" t="str">
        <f>'PLANTILLA V6'!C3</f>
        <v xml:space="preserve">Nombre de proyecto:
</v>
      </c>
      <c r="D3" s="167" t="s">
        <v>305</v>
      </c>
      <c r="E3" s="168"/>
      <c r="F3" s="72">
        <f>'PLANTILLA V6'!F3</f>
        <v>0</v>
      </c>
      <c r="G3" s="79">
        <f>'PLANTILLA V6'!G3</f>
        <v>0</v>
      </c>
      <c r="H3" s="79">
        <f>'PLANTILLA V6'!H3</f>
        <v>0</v>
      </c>
      <c r="I3" s="79">
        <f>'PLANTILLA V6'!I3</f>
        <v>0</v>
      </c>
      <c r="J3" s="80">
        <f>'PLANTILLA V6'!J3</f>
        <v>0</v>
      </c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5.75" customHeight="1" x14ac:dyDescent="0.45">
      <c r="A4" s="74">
        <f>'PLANTILLA V6'!A4</f>
        <v>0</v>
      </c>
      <c r="B4" s="74">
        <f>'PLANTILLA V6'!B4</f>
        <v>0</v>
      </c>
      <c r="C4" s="108">
        <f>'PLANTILLA V6'!C4</f>
        <v>0</v>
      </c>
      <c r="D4" s="108">
        <f>'PLANTILLA V6'!D4</f>
        <v>0</v>
      </c>
      <c r="E4" s="108">
        <f>'PLANTILLA V6'!E4</f>
        <v>0</v>
      </c>
      <c r="F4" s="72">
        <f>'PLANTILLA V6'!F4</f>
        <v>0</v>
      </c>
      <c r="G4" s="75">
        <f>'PLANTILLA V6'!G4</f>
        <v>0</v>
      </c>
      <c r="H4" s="75">
        <f>'PLANTILLA V6'!H4</f>
        <v>0</v>
      </c>
      <c r="I4" s="75">
        <f>'PLANTILLA V6'!I4</f>
        <v>0</v>
      </c>
      <c r="J4" s="76">
        <f>'PLANTILLA V6'!J4</f>
        <v>0</v>
      </c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44.25" customHeight="1" x14ac:dyDescent="0.45">
      <c r="A5" s="74">
        <f>'PLANTILLA V6'!A5</f>
        <v>0</v>
      </c>
      <c r="B5" s="74">
        <f>'PLANTILLA V6'!B5</f>
        <v>0</v>
      </c>
      <c r="C5" s="81" t="str">
        <f>'PLANTILLA V6'!C5</f>
        <v>Cantidad</v>
      </c>
      <c r="D5" s="81" t="str">
        <f>'PLANTILLA V6'!D5</f>
        <v>Unidad</v>
      </c>
      <c r="E5" s="82" t="str">
        <f>'PLANTILLA V6'!E5</f>
        <v>Cantidad necesaria por 1 prototipo</v>
      </c>
      <c r="F5" s="162" t="str">
        <f>'PLANTILLA V6'!F5</f>
        <v>Modalidad de uso</v>
      </c>
      <c r="G5" s="141"/>
      <c r="H5" s="141"/>
      <c r="I5" s="141"/>
      <c r="J5" s="83">
        <f>'PLANTILLA V6'!J5</f>
        <v>0</v>
      </c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41.25" customHeight="1" x14ac:dyDescent="0.45">
      <c r="A6" s="84">
        <f>'PLANTILLA V6'!A6</f>
        <v>0</v>
      </c>
      <c r="B6" s="85" t="str">
        <f>'PLANTILLA V6'!B6</f>
        <v>HERRAMIENTAS Y MATERIALES DEL MAKERSPACE</v>
      </c>
      <c r="C6" s="86">
        <f>'PLANTILLA V6'!C6</f>
        <v>0</v>
      </c>
      <c r="D6" s="86">
        <f>'PLANTILLA V6'!D6</f>
        <v>0</v>
      </c>
      <c r="E6" s="37">
        <f>'PLANTILLA V6'!E6</f>
        <v>0</v>
      </c>
      <c r="F6" s="87" t="str">
        <f>'PLANTILLA V6'!F6</f>
        <v>Individual</v>
      </c>
      <c r="G6" s="6" t="str">
        <f>'PLANTILLA V6'!G6</f>
        <v>Parejas</v>
      </c>
      <c r="H6" s="87" t="str">
        <f>'PLANTILLA V6'!H6</f>
        <v>Equipos de 4 personas</v>
      </c>
      <c r="I6" s="6" t="str">
        <f>'PLANTILLA V6'!I6</f>
        <v>Grupal</v>
      </c>
      <c r="J6" s="88" t="str">
        <f>'PLANTILLA V6'!J6</f>
        <v>Total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21.75" customHeight="1" x14ac:dyDescent="0.9">
      <c r="A7" s="112">
        <f>'PLANTILLA V6'!A7</f>
        <v>0</v>
      </c>
      <c r="B7" s="112">
        <f>'PLANTILLA V6'!B7</f>
        <v>0</v>
      </c>
      <c r="C7" s="112">
        <f>'PLANTILLA V6'!C7</f>
        <v>0</v>
      </c>
      <c r="D7" s="112">
        <f>'PLANTILLA V6'!D7</f>
        <v>0</v>
      </c>
      <c r="E7" s="113">
        <f>'PLANTILLA V6'!E7</f>
        <v>0</v>
      </c>
      <c r="F7" s="114">
        <f>J1</f>
        <v>23</v>
      </c>
      <c r="G7" s="46">
        <f>F7/2</f>
        <v>11.5</v>
      </c>
      <c r="H7" s="46">
        <f>F7/4</f>
        <v>5.75</v>
      </c>
      <c r="I7" s="46">
        <f>F7/F7</f>
        <v>1</v>
      </c>
      <c r="J7" s="115">
        <f>J2/4</f>
        <v>5.75</v>
      </c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</row>
    <row r="8" spans="1:26" ht="15.75" customHeight="1" x14ac:dyDescent="0.9">
      <c r="A8" s="112">
        <f>'PLANTILLA V6'!A8</f>
        <v>0</v>
      </c>
      <c r="B8" s="112">
        <f>'PLANTILLA V6'!B8</f>
        <v>0</v>
      </c>
      <c r="C8" s="117">
        <f>'PLANTILLA V6'!C8</f>
        <v>1</v>
      </c>
      <c r="D8" s="118" t="str">
        <f>'PLANTILLA V6'!D8</f>
        <v>pza</v>
      </c>
      <c r="E8" s="117">
        <v>0</v>
      </c>
      <c r="F8" s="118" t="b">
        <v>1</v>
      </c>
      <c r="G8" s="118" t="b">
        <v>0</v>
      </c>
      <c r="H8" s="118" t="b">
        <v>0</v>
      </c>
      <c r="I8" s="118" t="b">
        <v>0</v>
      </c>
      <c r="J8" s="119" cm="1">
        <f t="array" ref="J8">_xlfn.IFS(LEN(A8)&gt;2,A9,SUM(E8:I8)=0,0,F8,$F$7*F8*E8,G8,$G$7*G8*E8,AND(H8,A8="Co"),$H$7*H8*E8,AND(H8,A8="Re"),$H$7*H8*E8,H8,$J$7*H8*E8,I8,$I$7*I8*E8)</f>
        <v>0</v>
      </c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spans="1:26" ht="15.75" customHeight="1" x14ac:dyDescent="0.9">
      <c r="A9" s="171" t="str">
        <f>'PLANTILLA V6'!A9</f>
        <v>Tecnología educativa</v>
      </c>
      <c r="B9" s="141"/>
      <c r="C9" s="121">
        <f>'PLANTILLA V6'!C9</f>
        <v>1</v>
      </c>
      <c r="D9" s="122" t="str">
        <f>'PLANTILLA V6'!D9</f>
        <v>pza</v>
      </c>
      <c r="E9" s="121"/>
      <c r="F9" s="122" t="b">
        <v>0</v>
      </c>
      <c r="G9" s="122" t="b">
        <v>0</v>
      </c>
      <c r="H9" s="122" t="b">
        <v>0</v>
      </c>
      <c r="I9" s="122" t="b">
        <v>0</v>
      </c>
      <c r="J9" s="123" t="str" cm="1">
        <f t="array" ref="J9">_xlfn.IFS(LEN(A9)&gt;2,A10,SUM(E9:I9)=0,0,F9,$F$7*F9*E9,G9,$G$7*G9*E9,AND(H9,A9="Co"),$H$7*H9*E9,AND(H9,A9="Re"),$H$7*H9*E9,H9,$J$7*H9*E9,I9,$I$7*I9*E9)</f>
        <v>Te</v>
      </c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</row>
    <row r="10" spans="1:26" ht="15.75" customHeight="1" x14ac:dyDescent="0.9">
      <c r="A10" s="116" t="str">
        <f>'PLANTILLA V6'!A10</f>
        <v>Te</v>
      </c>
      <c r="B10" s="124" t="s">
        <v>133</v>
      </c>
      <c r="C10" s="125">
        <f>'PLANTILLA V6'!C10</f>
        <v>1</v>
      </c>
      <c r="D10" s="116" t="str">
        <f>'PLANTILLA V6'!D10</f>
        <v>pza</v>
      </c>
      <c r="E10" s="125">
        <v>0</v>
      </c>
      <c r="F10" s="116" t="b">
        <v>0</v>
      </c>
      <c r="G10" s="116" t="b">
        <v>0</v>
      </c>
      <c r="H10" s="116" t="b">
        <v>1</v>
      </c>
      <c r="I10" s="116" t="b">
        <v>0</v>
      </c>
      <c r="J10" s="119" cm="1">
        <f t="array" ref="J10">_xlfn.IFS(LEN(A10)&gt;2,A11,SUM(E10:I10)=0,0,F10,$F$7*F10*E10,G10,$G$7*G10*E10,AND(H10,A10="Co"),$H$7*H10*E10,AND(H10,A10="Re"),$H$7*H10*E10,H10,$J$7*H10*E10,I10,$I$7*I10*E10)</f>
        <v>0</v>
      </c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</row>
    <row r="11" spans="1:26" ht="15.75" customHeight="1" x14ac:dyDescent="0.9">
      <c r="A11" s="116" t="str">
        <f>'PLANTILLA V6'!A11</f>
        <v>Te</v>
      </c>
      <c r="B11" s="124" t="str">
        <f>'PLANTILLA V6'!B11</f>
        <v xml:space="preserve">Lego Spike Prime </v>
      </c>
      <c r="C11" s="125">
        <f>'PLANTILLA V6'!C11</f>
        <v>1</v>
      </c>
      <c r="D11" s="116" t="str">
        <f>'PLANTILLA V6'!D11</f>
        <v>pza</v>
      </c>
      <c r="E11" s="125">
        <v>0</v>
      </c>
      <c r="F11" s="116" t="b">
        <v>0</v>
      </c>
      <c r="G11" s="116" t="b">
        <v>0</v>
      </c>
      <c r="H11" s="116" t="b">
        <v>1</v>
      </c>
      <c r="I11" s="116" t="b">
        <v>0</v>
      </c>
      <c r="J11" s="119" cm="1">
        <f t="array" ref="J11">_xlfn.IFS(LEN(A11)&gt;2,A12,SUM(E11:I11)=0,0,F11,$F$7*F11*E11,G11,$G$7*G11*E11,AND(H11,A11="Co"),$H$7*H11*E11,AND(H11,A11="Re"),$H$7*H11*E11,H11,$J$7*H11*E11,I11,$I$7*I11*E11)</f>
        <v>0</v>
      </c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</row>
    <row r="12" spans="1:26" ht="15.75" customHeight="1" x14ac:dyDescent="0.9">
      <c r="A12" s="116" t="str">
        <f>'PLANTILLA V6'!A12</f>
        <v>Te</v>
      </c>
      <c r="B12" s="124" t="str">
        <f>'PLANTILLA V6'!B12</f>
        <v>Kit de Micro:bit V2</v>
      </c>
      <c r="C12" s="125">
        <f>'PLANTILLA V6'!C12</f>
        <v>1</v>
      </c>
      <c r="D12" s="116" t="str">
        <f>'PLANTILLA V6'!D12</f>
        <v>pza</v>
      </c>
      <c r="E12" s="125">
        <v>0</v>
      </c>
      <c r="F12" s="116" t="b">
        <v>0</v>
      </c>
      <c r="G12" s="116" t="b">
        <v>0</v>
      </c>
      <c r="H12" s="116" t="b">
        <v>1</v>
      </c>
      <c r="I12" s="116" t="b">
        <v>0</v>
      </c>
      <c r="J12" s="119" cm="1">
        <f t="array" ref="J12">_xlfn.IFS(LEN(A12)&gt;2,A13,SUM(E12:I12)=0,0,F12,$F$7*F12*E12,G12,$G$7*G12*E12,AND(H12,A12="Co"),$H$7*H12*E12,AND(H12,A12="Re"),$H$7*H12*E12,H12,$J$7*H12*E12,I12,$I$7*I12*E12)</f>
        <v>0</v>
      </c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</row>
    <row r="13" spans="1:26" ht="15.75" customHeight="1" x14ac:dyDescent="0.9">
      <c r="A13" s="116" t="str">
        <f>'PLANTILLA V6'!A13</f>
        <v>Te</v>
      </c>
      <c r="B13" s="124" t="str">
        <f>'PLANTILLA V6'!B13</f>
        <v>Micro:bit Retro Arcade**</v>
      </c>
      <c r="C13" s="125">
        <f>'PLANTILLA V6'!C13</f>
        <v>1</v>
      </c>
      <c r="D13" s="116" t="str">
        <f>'PLANTILLA V6'!D13</f>
        <v>pza</v>
      </c>
      <c r="E13" s="125">
        <v>0</v>
      </c>
      <c r="F13" s="116" t="b">
        <v>0</v>
      </c>
      <c r="G13" s="116" t="b">
        <v>0</v>
      </c>
      <c r="H13" s="116" t="b">
        <v>1</v>
      </c>
      <c r="I13" s="116" t="b">
        <v>0</v>
      </c>
      <c r="J13" s="119" cm="1">
        <f t="array" ref="J13">_xlfn.IFS(LEN(A13)&gt;2,A14,SUM(E13:I13)=0,0,F13,$F$7*F13*E13,G13,$G$7*G13*E13,AND(H13,A13="Co"),$H$7*H13*E13,AND(H13,A13="Re"),$H$7*H13*E13,H13,$J$7*H13*E13,I13,$I$7*I13*E13)</f>
        <v>0</v>
      </c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</row>
    <row r="14" spans="1:26" ht="15.75" customHeight="1" x14ac:dyDescent="0.9">
      <c r="A14" s="116" t="str">
        <f>'PLANTILLA V6'!A14</f>
        <v>Te</v>
      </c>
      <c r="B14" s="124" t="str">
        <f>'PLANTILLA V6'!B14</f>
        <v>VEX IQ</v>
      </c>
      <c r="C14" s="125">
        <f>'PLANTILLA V6'!C14</f>
        <v>1</v>
      </c>
      <c r="D14" s="116" t="str">
        <f>'PLANTILLA V6'!D14</f>
        <v>pza</v>
      </c>
      <c r="E14" s="125">
        <v>0</v>
      </c>
      <c r="F14" s="116" t="b">
        <v>0</v>
      </c>
      <c r="G14" s="116" t="b">
        <v>0</v>
      </c>
      <c r="H14" s="116" t="b">
        <v>1</v>
      </c>
      <c r="I14" s="116" t="b">
        <v>0</v>
      </c>
      <c r="J14" s="119" cm="1">
        <f t="array" ref="J14">_xlfn.IFS(LEN(A14)&gt;2,A15,SUM(E14:I14)=0,0,F14,$F$7*F14*E14,G14,$G$7*G14*E14,AND(H14,A14="Co"),$H$7*H14*E14,AND(H14,A14="Re"),$H$7*H14*E14,H14,$J$7*H14*E14,I14,$I$7*I14*E14)</f>
        <v>0</v>
      </c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</row>
    <row r="15" spans="1:26" ht="15.75" customHeight="1" x14ac:dyDescent="0.9">
      <c r="A15" s="116" t="str">
        <f>'PLANTILLA V6'!A15</f>
        <v>Te</v>
      </c>
      <c r="B15" s="124" t="str">
        <f>'PLANTILLA V6'!B15</f>
        <v>Arduino UNO</v>
      </c>
      <c r="C15" s="125">
        <f>'PLANTILLA V6'!C15</f>
        <v>1</v>
      </c>
      <c r="D15" s="116" t="str">
        <f>'PLANTILLA V6'!D15</f>
        <v>pza</v>
      </c>
      <c r="E15" s="125">
        <v>0</v>
      </c>
      <c r="F15" s="116" t="b">
        <v>0</v>
      </c>
      <c r="G15" s="116" t="b">
        <v>0</v>
      </c>
      <c r="H15" s="116" t="b">
        <v>1</v>
      </c>
      <c r="I15" s="116" t="b">
        <v>0</v>
      </c>
      <c r="J15" s="119" cm="1">
        <f t="array" ref="J15">_xlfn.IFS(LEN(A15)&gt;2,A16,SUM(E15:I15)=0,0,F15,$F$7*F15*E15,G15,$G$7*G15*E15,AND(H15,A15="Co"),$H$7*H15*E15,AND(H15,A15="Re"),$H$7*H15*E15,H15,$J$7*H15*E15,I15,$I$7*I15*E15)</f>
        <v>0</v>
      </c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</row>
    <row r="16" spans="1:26" ht="15.75" customHeight="1" x14ac:dyDescent="0.9">
      <c r="A16" s="124" t="str">
        <f>'PLANTILLA V6'!A16</f>
        <v>Te</v>
      </c>
      <c r="B16" s="124" t="str">
        <f>'PLANTILLA V6'!B16</f>
        <v>Impresora 3D</v>
      </c>
      <c r="C16" s="125">
        <f>'PLANTILLA V6'!C16</f>
        <v>1</v>
      </c>
      <c r="D16" s="116" t="str">
        <f>'PLANTILLA V6'!D16</f>
        <v>pza</v>
      </c>
      <c r="E16" s="125">
        <v>0</v>
      </c>
      <c r="F16" s="116" t="b">
        <v>0</v>
      </c>
      <c r="G16" s="116" t="b">
        <v>0</v>
      </c>
      <c r="H16" s="116" t="b">
        <v>0</v>
      </c>
      <c r="I16" s="116" t="b">
        <v>1</v>
      </c>
      <c r="J16" s="119" cm="1">
        <f t="array" ref="J16">_xlfn.IFS(LEN(A16)&gt;2,A17,SUM(E16:I16)=0,0,F16,$F$7*F16*E16,G16,$G$7*G16*E16,AND(H16,A16="Co"),$H$7*H16*E16,AND(H16,A16="Re"),$H$7*H16*E16,H16,$J$7*H16*E16,I16,$I$7*I16*E16)</f>
        <v>0</v>
      </c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</row>
    <row r="17" spans="1:26" ht="15.75" customHeight="1" x14ac:dyDescent="0.9">
      <c r="A17" s="124" t="str">
        <f>'PLANTILLA V6'!A17</f>
        <v>Te</v>
      </c>
      <c r="B17" s="124" t="str">
        <f>'PLANTILLA V6'!B17</f>
        <v>Filamento PLA 1 kg diámetro 1.75 mm</v>
      </c>
      <c r="C17" s="125">
        <f>'PLANTILLA V6'!C17</f>
        <v>1</v>
      </c>
      <c r="D17" s="116" t="str">
        <f>'PLANTILLA V6'!D17</f>
        <v>rollo</v>
      </c>
      <c r="E17" s="125">
        <v>0</v>
      </c>
      <c r="F17" s="116" t="b">
        <v>0</v>
      </c>
      <c r="G17" s="116" t="b">
        <v>0</v>
      </c>
      <c r="H17" s="116" t="b">
        <v>0</v>
      </c>
      <c r="I17" s="116" t="b">
        <v>1</v>
      </c>
      <c r="J17" s="119" cm="1">
        <f t="array" ref="J17">_xlfn.IFS(LEN(A17)&gt;2,A18,SUM(E17:I17)=0,0,F17,$F$7*F17*E17,G17,$G$7*G17*E17,AND(H17,A17="Co"),$H$7*H17*E17,AND(H17,A17="Re"),$H$7*H17*E17,H17,$J$7*H17*E17,I17,$I$7*I17*E17)</f>
        <v>0</v>
      </c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</row>
    <row r="18" spans="1:26" ht="15.75" customHeight="1" x14ac:dyDescent="0.9">
      <c r="A18" s="7" t="str">
        <f>'PLANTILLA V6'!A18</f>
        <v>Te</v>
      </c>
      <c r="B18" s="124" t="str">
        <f>'PLANTILLA V6'!B18</f>
        <v>Kit Elmers Build it tools Starter kit</v>
      </c>
      <c r="C18" s="125">
        <f>'PLANTILLA V6'!C18</f>
        <v>1</v>
      </c>
      <c r="D18" s="116" t="str">
        <f>'PLANTILLA V6'!D18</f>
        <v>pza</v>
      </c>
      <c r="E18" s="125">
        <v>0</v>
      </c>
      <c r="F18" s="116" t="b">
        <v>0</v>
      </c>
      <c r="G18" s="116" t="b">
        <v>0</v>
      </c>
      <c r="H18" s="116" t="b">
        <v>0</v>
      </c>
      <c r="I18" s="116" t="b">
        <v>0</v>
      </c>
      <c r="J18" s="119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25">
        <f>'PLANTILLA V6'!C19</f>
        <v>1</v>
      </c>
      <c r="D19" s="116" t="str">
        <f>'PLANTILLA V6'!D19</f>
        <v>pza</v>
      </c>
      <c r="E19" s="125">
        <v>0</v>
      </c>
      <c r="F19" s="116" t="b">
        <v>0</v>
      </c>
      <c r="G19" s="116" t="b">
        <v>0</v>
      </c>
      <c r="H19" s="116" t="b">
        <v>0</v>
      </c>
      <c r="I19" s="116" t="b">
        <v>0</v>
      </c>
      <c r="J19" s="119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25">
        <f>'PLANTILLA V6'!C20</f>
        <v>1</v>
      </c>
      <c r="D20" s="116" t="str">
        <f>'PLANTILLA V6'!D20</f>
        <v>pza</v>
      </c>
      <c r="E20" s="125">
        <v>0</v>
      </c>
      <c r="F20" s="116" t="b">
        <v>0</v>
      </c>
      <c r="G20" s="116" t="b">
        <v>0</v>
      </c>
      <c r="H20" s="116" t="b">
        <v>0</v>
      </c>
      <c r="I20" s="116" t="b">
        <v>0</v>
      </c>
      <c r="J20" s="119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25">
        <f>'PLANTILLA V6'!C21</f>
        <v>1</v>
      </c>
      <c r="D21" s="116" t="str">
        <f>'PLANTILLA V6'!D21</f>
        <v>pza</v>
      </c>
      <c r="E21" s="125">
        <v>0</v>
      </c>
      <c r="F21" s="116" t="b">
        <v>0</v>
      </c>
      <c r="G21" s="116" t="b">
        <v>0</v>
      </c>
      <c r="H21" s="116" t="b">
        <v>0</v>
      </c>
      <c r="I21" s="116" t="b">
        <v>0</v>
      </c>
      <c r="J21" s="119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25">
        <f>'PLANTILLA V6'!C22</f>
        <v>1</v>
      </c>
      <c r="D22" s="116" t="str">
        <f>'PLANTILLA V6'!D22</f>
        <v>pza</v>
      </c>
      <c r="E22" s="125">
        <v>0</v>
      </c>
      <c r="F22" s="116" t="b">
        <v>0</v>
      </c>
      <c r="G22" s="116" t="b">
        <v>0</v>
      </c>
      <c r="H22" s="116" t="b">
        <v>0</v>
      </c>
      <c r="I22" s="116" t="b">
        <v>0</v>
      </c>
      <c r="J22" s="119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25">
        <f>'PLANTILLA V6'!C23</f>
        <v>1</v>
      </c>
      <c r="D23" s="116" t="str">
        <f>'PLANTILLA V6'!D23</f>
        <v>pza</v>
      </c>
      <c r="E23" s="125">
        <v>0</v>
      </c>
      <c r="F23" s="116" t="b">
        <v>0</v>
      </c>
      <c r="G23" s="116" t="b">
        <v>0</v>
      </c>
      <c r="H23" s="116" t="b">
        <v>0</v>
      </c>
      <c r="I23" s="116" t="b">
        <v>0</v>
      </c>
      <c r="J23" s="119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25">
        <f>'PLANTILLA V6'!C24</f>
        <v>1</v>
      </c>
      <c r="D24" s="116" t="str">
        <f>'PLANTILLA V6'!D24</f>
        <v>pza</v>
      </c>
      <c r="E24" s="125">
        <v>0</v>
      </c>
      <c r="F24" s="116" t="b">
        <v>0</v>
      </c>
      <c r="G24" s="116" t="b">
        <v>0</v>
      </c>
      <c r="H24" s="116" t="b">
        <v>0</v>
      </c>
      <c r="I24" s="116" t="b">
        <v>0</v>
      </c>
      <c r="J24" s="119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25">
        <f>'PLANTILLA V6'!C25</f>
        <v>1</v>
      </c>
      <c r="D25" s="116" t="str">
        <f>'PLANTILLA V6'!D25</f>
        <v>pza</v>
      </c>
      <c r="E25" s="125">
        <v>0</v>
      </c>
      <c r="F25" s="116" t="b">
        <v>0</v>
      </c>
      <c r="G25" s="116" t="b">
        <v>0</v>
      </c>
      <c r="H25" s="116" t="b">
        <v>0</v>
      </c>
      <c r="I25" s="116" t="b">
        <v>0</v>
      </c>
      <c r="J25" s="119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25">
        <f>'PLANTILLA V6'!C26</f>
        <v>1</v>
      </c>
      <c r="D26" s="116" t="str">
        <f>'PLANTILLA V6'!D26</f>
        <v>pza</v>
      </c>
      <c r="E26" s="125">
        <v>0</v>
      </c>
      <c r="F26" s="116" t="b">
        <v>0</v>
      </c>
      <c r="G26" s="116" t="b">
        <v>0</v>
      </c>
      <c r="H26" s="116" t="b">
        <v>0</v>
      </c>
      <c r="I26" s="116" t="b">
        <v>0</v>
      </c>
      <c r="J26" s="119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25">
        <f>'PLANTILLA V6'!C27</f>
        <v>1</v>
      </c>
      <c r="D27" s="116" t="str">
        <f>'PLANTILLA V6'!D27</f>
        <v>pza</v>
      </c>
      <c r="E27" s="125">
        <v>0</v>
      </c>
      <c r="F27" s="116" t="b">
        <v>0</v>
      </c>
      <c r="G27" s="116" t="b">
        <v>0</v>
      </c>
      <c r="H27" s="116" t="b">
        <v>0</v>
      </c>
      <c r="I27" s="116" t="b">
        <v>0</v>
      </c>
      <c r="J27" s="119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25">
        <f>'PLANTILLA V6'!C28</f>
        <v>1</v>
      </c>
      <c r="D28" s="116" t="str">
        <f>'PLANTILLA V6'!D28</f>
        <v>pza</v>
      </c>
      <c r="E28" s="125">
        <v>0</v>
      </c>
      <c r="F28" s="116" t="b">
        <v>0</v>
      </c>
      <c r="G28" s="116" t="b">
        <v>0</v>
      </c>
      <c r="H28" s="116" t="b">
        <v>0</v>
      </c>
      <c r="I28" s="116" t="b">
        <v>0</v>
      </c>
      <c r="J28" s="119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25">
        <f>'PLANTILLA V6'!C29</f>
        <v>1</v>
      </c>
      <c r="D29" s="116" t="str">
        <f>'PLANTILLA V6'!D29</f>
        <v>pza</v>
      </c>
      <c r="E29" s="125">
        <v>0</v>
      </c>
      <c r="F29" s="116" t="b">
        <v>0</v>
      </c>
      <c r="G29" s="116" t="b">
        <v>0</v>
      </c>
      <c r="H29" s="116" t="b">
        <v>0</v>
      </c>
      <c r="I29" s="116" t="b">
        <v>0</v>
      </c>
      <c r="J29" s="119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25">
        <f>'PLANTILLA V6'!C30</f>
        <v>1</v>
      </c>
      <c r="D30" s="116" t="str">
        <f>'PLANTILLA V6'!D30</f>
        <v>pza</v>
      </c>
      <c r="E30" s="125">
        <v>0</v>
      </c>
      <c r="F30" s="116" t="b">
        <v>0</v>
      </c>
      <c r="G30" s="116" t="b">
        <v>0</v>
      </c>
      <c r="H30" s="116" t="b">
        <v>0</v>
      </c>
      <c r="I30" s="116" t="b">
        <v>0</v>
      </c>
      <c r="J30" s="119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25">
        <f>'PLANTILLA V6'!C31</f>
        <v>1</v>
      </c>
      <c r="D31" s="116" t="str">
        <f>'PLANTILLA V6'!D31</f>
        <v>pza</v>
      </c>
      <c r="E31" s="125">
        <v>0</v>
      </c>
      <c r="F31" s="116" t="b">
        <v>0</v>
      </c>
      <c r="G31" s="116" t="b">
        <v>0</v>
      </c>
      <c r="H31" s="116" t="b">
        <v>0</v>
      </c>
      <c r="I31" s="116" t="b">
        <v>0</v>
      </c>
      <c r="J31" s="119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25">
        <f>'PLANTILLA V6'!C32</f>
        <v>1</v>
      </c>
      <c r="D32" s="116" t="str">
        <f>'PLANTILLA V6'!D32</f>
        <v>pza</v>
      </c>
      <c r="E32" s="125">
        <v>0</v>
      </c>
      <c r="F32" s="116" t="b">
        <v>0</v>
      </c>
      <c r="G32" s="116" t="b">
        <v>0</v>
      </c>
      <c r="H32" s="116" t="b">
        <v>0</v>
      </c>
      <c r="I32" s="116" t="b">
        <v>0</v>
      </c>
      <c r="J32" s="119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1" t="str">
        <f>'PLANTILLA V6'!A33</f>
        <v>Maquinaria</v>
      </c>
      <c r="B33" s="141"/>
      <c r="C33" s="125">
        <f>'PLANTILLA V6'!C33</f>
        <v>0</v>
      </c>
      <c r="D33" s="116">
        <f>'PLANTILLA V6'!D33</f>
        <v>0</v>
      </c>
      <c r="E33" s="125">
        <v>0</v>
      </c>
      <c r="F33" s="116" t="b">
        <v>0</v>
      </c>
      <c r="G33" s="116" t="b">
        <v>0</v>
      </c>
      <c r="H33" s="116" t="b">
        <v>0</v>
      </c>
      <c r="I33" s="116" t="b">
        <v>0</v>
      </c>
      <c r="J33" s="123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5.75" customHeight="1" x14ac:dyDescent="0.9">
      <c r="A34" s="124" t="str">
        <f>'PLANTILLA V6'!A34</f>
        <v>Ma</v>
      </c>
      <c r="B34" s="124" t="str">
        <f>'PLANTILLA V6'!B34</f>
        <v>Sierra Moto-Saw</v>
      </c>
      <c r="C34" s="125">
        <f>'PLANTILLA V6'!C34</f>
        <v>1</v>
      </c>
      <c r="D34" s="116" t="str">
        <f>'PLANTILLA V6'!D34</f>
        <v>pza</v>
      </c>
      <c r="E34" s="125">
        <v>0</v>
      </c>
      <c r="F34" s="116" t="b">
        <v>0</v>
      </c>
      <c r="G34" s="116" t="b">
        <v>0</v>
      </c>
      <c r="H34" s="116" t="b">
        <v>0</v>
      </c>
      <c r="I34" s="116" t="b">
        <v>1</v>
      </c>
      <c r="J34" s="119" cm="1">
        <f t="array" ref="J34">_xlfn.IFS(LEN(A34)&gt;2,A35,SUM(E34:I34)=0,0,F34,$F$7*F34*E34,G34,$G$7*G34*E34,AND(H34,A34="Co"),$H$7*H34*E34,AND(H34,A34="Re"),$H$7*H34*E34,H34,$J$7*H34*E34,I34,$I$7*I34*E34)</f>
        <v>0</v>
      </c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5.75" customHeight="1" x14ac:dyDescent="0.9">
      <c r="A35" s="124" t="str">
        <f>'PLANTILLA V6'!A35</f>
        <v>Ma</v>
      </c>
      <c r="B35" s="124" t="str">
        <f>'PLANTILLA V6'!B35</f>
        <v>Taladro inalámbrico</v>
      </c>
      <c r="C35" s="125">
        <f>'PLANTILLA V6'!C35</f>
        <v>1</v>
      </c>
      <c r="D35" s="116" t="str">
        <f>'PLANTILLA V6'!D35</f>
        <v>pza</v>
      </c>
      <c r="E35" s="125">
        <v>0</v>
      </c>
      <c r="F35" s="116" t="b">
        <v>0</v>
      </c>
      <c r="G35" s="116" t="b">
        <v>0</v>
      </c>
      <c r="H35" s="116" t="b">
        <v>0</v>
      </c>
      <c r="I35" s="116" t="b">
        <v>1</v>
      </c>
      <c r="J35" s="119" cm="1">
        <f t="array" ref="J35">_xlfn.IFS(LEN(A35)&gt;2,A36,SUM(E35:I35)=0,0,F35,$F$7*F35*E35,G35,$G$7*G35*E35,AND(H35,A35="Co"),$H$7*H35*E35,AND(H35,A35="Re"),$H$7*H35*E35,H35,$J$7*H35*E35,I35,$I$7*I35*E35)</f>
        <v>0</v>
      </c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5.75" customHeight="1" x14ac:dyDescent="0.9">
      <c r="A36" s="124" t="str">
        <f>'PLANTILLA V6'!A36</f>
        <v>Ma</v>
      </c>
      <c r="B36" s="124" t="str">
        <f>'PLANTILLA V6'!B36</f>
        <v>Base para taladro</v>
      </c>
      <c r="C36" s="125">
        <f>'PLANTILLA V6'!C36</f>
        <v>1</v>
      </c>
      <c r="D36" s="116" t="str">
        <f>'PLANTILLA V6'!D36</f>
        <v>pza</v>
      </c>
      <c r="E36" s="125">
        <v>0</v>
      </c>
      <c r="F36" s="116" t="b">
        <v>0</v>
      </c>
      <c r="G36" s="116" t="b">
        <v>0</v>
      </c>
      <c r="H36" s="116" t="b">
        <v>0</v>
      </c>
      <c r="I36" s="116" t="b">
        <v>1</v>
      </c>
      <c r="J36" s="119" cm="1">
        <f t="array" ref="J36">_xlfn.IFS(LEN(A36)&gt;2,A37,SUM(E36:I36)=0,0,F36,$F$7*F36*E36,G36,$G$7*G36*E36,AND(H36,A36="Co"),$H$7*H36*E36,AND(H36,A36="Re"),$H$7*H36*E36,H36,$J$7*H36*E36,I36,$I$7*I36*E36)</f>
        <v>0</v>
      </c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5.75" customHeight="1" x14ac:dyDescent="0.9">
      <c r="A37" s="124" t="str">
        <f>'PLANTILLA V6'!A37</f>
        <v>Ma</v>
      </c>
      <c r="B37" s="124" t="str">
        <f>'PLANTILLA V6'!B37</f>
        <v>Prensas de ajuste rápido de 6"</v>
      </c>
      <c r="C37" s="125">
        <f>'PLANTILLA V6'!C37</f>
        <v>4</v>
      </c>
      <c r="D37" s="116" t="str">
        <f>'PLANTILLA V6'!D37</f>
        <v>pza</v>
      </c>
      <c r="E37" s="125">
        <v>0</v>
      </c>
      <c r="F37" s="116" t="b">
        <v>0</v>
      </c>
      <c r="G37" s="116" t="b">
        <v>0</v>
      </c>
      <c r="H37" s="116" t="b">
        <v>0</v>
      </c>
      <c r="I37" s="116" t="b">
        <v>1</v>
      </c>
      <c r="J37" s="119" cm="1">
        <f t="array" ref="J37">_xlfn.IFS(LEN(A37)&gt;2,A38,SUM(E37:I37)=0,0,F37,$F$7*F37*E37,G37,$G$7*G37*E37,AND(H37,A37="Co"),$H$7*H37*E37,AND(H37,A37="Re"),$H$7*H37*E37,H37,$J$7*H37*E37,I37,$I$7*I37*E37)</f>
        <v>0</v>
      </c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5.75" customHeight="1" x14ac:dyDescent="0.9">
      <c r="A38" s="124" t="str">
        <f>'PLANTILLA V6'!A38</f>
        <v>Ma</v>
      </c>
      <c r="B38" s="124" t="str">
        <f>'PLANTILLA V6'!B38</f>
        <v>Juego de 13 brocas de alta velocidad para madera (medidas: 1/16”, 5/64", 3/32", 7/64", 1/8", 9/64", 5/32", 11/64", 3/16", 13/64", 7/32", 1/4" y 5/16”)</v>
      </c>
      <c r="C38" s="125">
        <f>'PLANTILLA V6'!C38</f>
        <v>1</v>
      </c>
      <c r="D38" s="116" t="str">
        <f>'PLANTILLA V6'!D38</f>
        <v>pza</v>
      </c>
      <c r="E38" s="125">
        <v>0</v>
      </c>
      <c r="F38" s="116" t="b">
        <v>0</v>
      </c>
      <c r="G38" s="116" t="b">
        <v>0</v>
      </c>
      <c r="H38" s="116" t="b">
        <v>0</v>
      </c>
      <c r="I38" s="116" t="b">
        <v>1</v>
      </c>
      <c r="J38" s="119" cm="1">
        <f t="array" ref="J38">_xlfn.IFS(LEN(A38)&gt;2,A39,SUM(E38:I38)=0,0,F38,$F$7*F38*E38,G38,$G$7*G38*E38,AND(H38,A38="Co"),$H$7*H38*E38,AND(H38,A38="Re"),$H$7*H38*E38,H38,$J$7*H38*E38,I38,$I$7*I38*E38)</f>
        <v>0</v>
      </c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5.75" customHeight="1" x14ac:dyDescent="0.9">
      <c r="A39" s="124">
        <f>'PLANTILLA V6'!A39</f>
        <v>0</v>
      </c>
      <c r="B39" s="124">
        <f>'PLANTILLA V6'!B39</f>
        <v>0</v>
      </c>
      <c r="C39" s="125">
        <f>'PLANTILLA V6'!C39</f>
        <v>1</v>
      </c>
      <c r="D39" s="116" t="str">
        <f>'PLANTILLA V6'!D39</f>
        <v>pza</v>
      </c>
      <c r="E39" s="125">
        <v>0</v>
      </c>
      <c r="F39" s="116" t="b">
        <v>0</v>
      </c>
      <c r="G39" s="116" t="b">
        <v>0</v>
      </c>
      <c r="H39" s="116" t="b">
        <v>0</v>
      </c>
      <c r="I39" s="116" t="b">
        <v>0</v>
      </c>
      <c r="J39" s="119" cm="1">
        <f t="array" ref="J39">_xlfn.IFS(LEN(A39)&gt;2,A40,SUM(E39:I39)=0,0,F39,$F$7*F39*E39,G39,$G$7*G39*E39,AND(H39,A39="Co"),$H$7*H39*E39,AND(H39,A39="Re"),$H$7*H39*E39,H39,$J$7*H39*E39,I39,$I$7*I39*E39)</f>
        <v>0</v>
      </c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5.75" customHeight="1" x14ac:dyDescent="0.9">
      <c r="A40" s="124">
        <f>'PLANTILLA V6'!A40</f>
        <v>0</v>
      </c>
      <c r="B40" s="124">
        <f>'PLANTILLA V6'!B40</f>
        <v>0</v>
      </c>
      <c r="C40" s="125">
        <f>'PLANTILLA V6'!C40</f>
        <v>1</v>
      </c>
      <c r="D40" s="116" t="str">
        <f>'PLANTILLA V6'!D40</f>
        <v>pza</v>
      </c>
      <c r="E40" s="125">
        <v>0</v>
      </c>
      <c r="F40" s="116" t="b">
        <v>0</v>
      </c>
      <c r="G40" s="116" t="b">
        <v>0</v>
      </c>
      <c r="H40" s="116" t="b">
        <v>0</v>
      </c>
      <c r="I40" s="116" t="b">
        <v>0</v>
      </c>
      <c r="J40" s="119" cm="1">
        <f t="array" ref="J40">_xlfn.IFS(LEN(A40)&gt;2,A41,SUM(E40:I40)=0,0,F40,$F$7*F40*E40,G40,$G$7*G40*E40,AND(H40,A40="Co"),$H$7*H40*E40,AND(H40,A40="Re"),$H$7*H40*E40,H40,$J$7*H40*E40,I40,$I$7*I40*E40)</f>
        <v>0</v>
      </c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5.75" customHeight="1" x14ac:dyDescent="0.9">
      <c r="A41" s="124">
        <f>'PLANTILLA V6'!A41</f>
        <v>0</v>
      </c>
      <c r="B41" s="124">
        <f>'PLANTILLA V6'!B41</f>
        <v>0</v>
      </c>
      <c r="C41" s="125">
        <f>'PLANTILLA V6'!C41</f>
        <v>1</v>
      </c>
      <c r="D41" s="116" t="str">
        <f>'PLANTILLA V6'!D41</f>
        <v>pza</v>
      </c>
      <c r="E41" s="125">
        <v>0</v>
      </c>
      <c r="F41" s="116" t="b">
        <v>0</v>
      </c>
      <c r="G41" s="116" t="b">
        <v>0</v>
      </c>
      <c r="H41" s="116" t="b">
        <v>0</v>
      </c>
      <c r="I41" s="116" t="b">
        <v>0</v>
      </c>
      <c r="J41" s="119" cm="1">
        <f t="array" ref="J41">_xlfn.IFS(LEN(A41)&gt;2,A42,SUM(E41:I41)=0,0,F41,$F$7*F41*E41,G41,$G$7*G41*E41,AND(H41,A41="Co"),$H$7*H41*E41,AND(H41,A41="Re"),$H$7*H41*E41,H41,$J$7*H41*E41,I41,$I$7*I41*E41)</f>
        <v>0</v>
      </c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5.75" customHeight="1" x14ac:dyDescent="0.9">
      <c r="A42" s="124">
        <f>'PLANTILLA V6'!A42</f>
        <v>0</v>
      </c>
      <c r="B42" s="124">
        <f>'PLANTILLA V6'!B42</f>
        <v>0</v>
      </c>
      <c r="C42" s="125">
        <f>'PLANTILLA V6'!C42</f>
        <v>1</v>
      </c>
      <c r="D42" s="116" t="str">
        <f>'PLANTILLA V6'!D42</f>
        <v>pza</v>
      </c>
      <c r="E42" s="125">
        <v>0</v>
      </c>
      <c r="F42" s="116" t="b">
        <v>0</v>
      </c>
      <c r="G42" s="116" t="b">
        <v>0</v>
      </c>
      <c r="H42" s="116" t="b">
        <v>0</v>
      </c>
      <c r="I42" s="116" t="b">
        <v>0</v>
      </c>
      <c r="J42" s="119" cm="1">
        <f t="array" ref="J42">_xlfn.IFS(LEN(A42)&gt;2,A43,SUM(E42:I42)=0,0,F42,$F$7*F42*E42,G42,$G$7*G42*E42,AND(H42,A42="Co"),$H$7*H42*E42,AND(H42,A42="Re"),$H$7*H42*E42,H42,$J$7*H42*E42,I42,$I$7*I42*E42)</f>
        <v>0</v>
      </c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5.75" customHeight="1" x14ac:dyDescent="0.9">
      <c r="A43" s="124">
        <f>'PLANTILLA V6'!A43</f>
        <v>0</v>
      </c>
      <c r="B43" s="124">
        <f>'PLANTILLA V6'!B43</f>
        <v>0</v>
      </c>
      <c r="C43" s="125">
        <f>'PLANTILLA V6'!C43</f>
        <v>1</v>
      </c>
      <c r="D43" s="116" t="str">
        <f>'PLANTILLA V6'!D43</f>
        <v>pza</v>
      </c>
      <c r="E43" s="125">
        <v>0</v>
      </c>
      <c r="F43" s="116" t="b">
        <v>0</v>
      </c>
      <c r="G43" s="116" t="b">
        <v>0</v>
      </c>
      <c r="H43" s="116" t="b">
        <v>0</v>
      </c>
      <c r="I43" s="116" t="b">
        <v>0</v>
      </c>
      <c r="J43" s="119" cm="1">
        <f t="array" ref="J43">_xlfn.IFS(LEN(A43)&gt;2,A44,SUM(E43:I43)=0,0,F43,$F$7*F43*E43,G43,$G$7*G43*E43,AND(H43,A43="Co"),$H$7*H43*E43,AND(H43,A43="Re"),$H$7*H43*E43,H43,$J$7*H43*E43,I43,$I$7*I43*E43)</f>
        <v>0</v>
      </c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5.75" customHeight="1" x14ac:dyDescent="0.9">
      <c r="A44" s="124">
        <f>'PLANTILLA V6'!A44</f>
        <v>0</v>
      </c>
      <c r="B44" s="124">
        <f>'PLANTILLA V6'!B44</f>
        <v>0</v>
      </c>
      <c r="C44" s="125">
        <f>'PLANTILLA V6'!C44</f>
        <v>1</v>
      </c>
      <c r="D44" s="116" t="str">
        <f>'PLANTILLA V6'!D44</f>
        <v>pza</v>
      </c>
      <c r="E44" s="125">
        <v>0</v>
      </c>
      <c r="F44" s="116" t="b">
        <v>0</v>
      </c>
      <c r="G44" s="116" t="b">
        <v>0</v>
      </c>
      <c r="H44" s="116" t="b">
        <v>0</v>
      </c>
      <c r="I44" s="116" t="b">
        <v>0</v>
      </c>
      <c r="J44" s="119" cm="1">
        <f t="array" ref="J44">_xlfn.IFS(LEN(A44)&gt;2,A45,SUM(E44:I44)=0,0,F44,$F$7*F44*E44,G44,$G$7*G44*E44,AND(H44,A44="Co"),$H$7*H44*E44,AND(H44,A44="Re"),$H$7*H44*E44,H44,$J$7*H44*E44,I44,$I$7*I44*E44)</f>
        <v>0</v>
      </c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5.75" customHeight="1" x14ac:dyDescent="0.9">
      <c r="A45" s="124">
        <f>'PLANTILLA V6'!A45</f>
        <v>0</v>
      </c>
      <c r="B45" s="124">
        <f>'PLANTILLA V6'!B45</f>
        <v>0</v>
      </c>
      <c r="C45" s="125">
        <f>'PLANTILLA V6'!C45</f>
        <v>1</v>
      </c>
      <c r="D45" s="116" t="str">
        <f>'PLANTILLA V6'!D45</f>
        <v>pza</v>
      </c>
      <c r="E45" s="125">
        <v>0</v>
      </c>
      <c r="F45" s="116" t="b">
        <v>0</v>
      </c>
      <c r="G45" s="116" t="b">
        <v>0</v>
      </c>
      <c r="H45" s="116" t="b">
        <v>0</v>
      </c>
      <c r="I45" s="116" t="b">
        <v>0</v>
      </c>
      <c r="J45" s="119" cm="1">
        <f t="array" ref="J45">_xlfn.IFS(LEN(A45)&gt;2,A46,SUM(E45:I45)=0,0,F45,$F$7*F45*E45,G45,$G$7*G45*E45,AND(H45,A45="Co"),$H$7*H45*E45,AND(H45,A45="Re"),$H$7*H45*E45,H45,$J$7*H45*E45,I45,$I$7*I45*E45)</f>
        <v>0</v>
      </c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5.75" customHeight="1" x14ac:dyDescent="0.9">
      <c r="A46" s="124">
        <f>'PLANTILLA V6'!A46</f>
        <v>0</v>
      </c>
      <c r="B46" s="124">
        <f>'PLANTILLA V6'!B46</f>
        <v>0</v>
      </c>
      <c r="C46" s="125">
        <f>'PLANTILLA V6'!C46</f>
        <v>1</v>
      </c>
      <c r="D46" s="116" t="str">
        <f>'PLANTILLA V6'!D46</f>
        <v>pza</v>
      </c>
      <c r="E46" s="125">
        <v>0</v>
      </c>
      <c r="F46" s="116" t="b">
        <v>0</v>
      </c>
      <c r="G46" s="116" t="b">
        <v>0</v>
      </c>
      <c r="H46" s="116" t="b">
        <v>0</v>
      </c>
      <c r="I46" s="116" t="b">
        <v>0</v>
      </c>
      <c r="J46" s="119" cm="1">
        <f t="array" ref="J46">_xlfn.IFS(LEN(A46)&gt;2,A47,SUM(E46:I46)=0,0,F46,$F$7*F46*E46,G46,$G$7*G46*E46,AND(H46,A46="Co"),$H$7*H46*E46,AND(H46,A46="Re"),$H$7*H46*E46,H46,$J$7*H46*E46,I46,$I$7*I46*E46)</f>
        <v>0</v>
      </c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5.75" customHeight="1" x14ac:dyDescent="0.9">
      <c r="A47" s="124">
        <f>'PLANTILLA V6'!A47</f>
        <v>0</v>
      </c>
      <c r="B47" s="124">
        <f>'PLANTILLA V6'!B47</f>
        <v>0</v>
      </c>
      <c r="C47" s="125">
        <f>'PLANTILLA V6'!C47</f>
        <v>1</v>
      </c>
      <c r="D47" s="116" t="str">
        <f>'PLANTILLA V6'!D47</f>
        <v>pza</v>
      </c>
      <c r="E47" s="125">
        <v>0</v>
      </c>
      <c r="F47" s="116" t="b">
        <v>0</v>
      </c>
      <c r="G47" s="116" t="b">
        <v>0</v>
      </c>
      <c r="H47" s="116" t="b">
        <v>0</v>
      </c>
      <c r="I47" s="116" t="b">
        <v>0</v>
      </c>
      <c r="J47" s="119" cm="1">
        <f t="array" ref="J47">_xlfn.IFS(LEN(A47)&gt;2,A48,SUM(E47:I47)=0,0,F47,$F$7*F47*E47,G47,$G$7*G47*E47,AND(H47,A47="Co"),$H$7*H47*E47,AND(H47,A47="Re"),$H$7*H47*E47,H47,$J$7*H47*E47,I47,$I$7*I47*E47)</f>
        <v>0</v>
      </c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5.75" customHeight="1" x14ac:dyDescent="0.9">
      <c r="A48" s="124">
        <f>'PLANTILLA V6'!A48</f>
        <v>0</v>
      </c>
      <c r="B48" s="124">
        <f>'PLANTILLA V6'!B48</f>
        <v>0</v>
      </c>
      <c r="C48" s="125">
        <f>'PLANTILLA V6'!C48</f>
        <v>1</v>
      </c>
      <c r="D48" s="116" t="str">
        <f>'PLANTILLA V6'!D48</f>
        <v>pza</v>
      </c>
      <c r="E48" s="125">
        <v>0</v>
      </c>
      <c r="F48" s="116" t="b">
        <v>0</v>
      </c>
      <c r="G48" s="116" t="b">
        <v>0</v>
      </c>
      <c r="H48" s="116" t="b">
        <v>0</v>
      </c>
      <c r="I48" s="116" t="b">
        <v>0</v>
      </c>
      <c r="J48" s="119" cm="1">
        <f t="array" ref="J48">_xlfn.IFS(LEN(A48)&gt;2,A49,SUM(E48:I48)=0,0,F48,$F$7*F48*E48,G48,$G$7*G48*E48,AND(H48,A48="Co"),$H$7*H48*E48,AND(H48,A48="Re"),$H$7*H48*E48,H48,$J$7*H48*E48,I48,$I$7*I48*E48)</f>
        <v>0</v>
      </c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5.75" customHeight="1" x14ac:dyDescent="0.9">
      <c r="A49" s="124">
        <f>'PLANTILLA V6'!A49</f>
        <v>0</v>
      </c>
      <c r="B49" s="124">
        <f>'PLANTILLA V6'!B49</f>
        <v>0</v>
      </c>
      <c r="C49" s="125">
        <f>'PLANTILLA V6'!C49</f>
        <v>1</v>
      </c>
      <c r="D49" s="116" t="str">
        <f>'PLANTILLA V6'!D49</f>
        <v>pza</v>
      </c>
      <c r="E49" s="125">
        <v>0</v>
      </c>
      <c r="F49" s="116" t="b">
        <v>0</v>
      </c>
      <c r="G49" s="116" t="b">
        <v>0</v>
      </c>
      <c r="H49" s="116" t="b">
        <v>0</v>
      </c>
      <c r="I49" s="116" t="b">
        <v>0</v>
      </c>
      <c r="J49" s="119" cm="1">
        <f t="array" ref="J49">_xlfn.IFS(LEN(A49)&gt;2,A50,SUM(E49:I49)=0,0,F49,$F$7*F49*E49,G49,$G$7*G49*E49,AND(H49,A49="Co"),$H$7*H49*E49,AND(H49,A49="Re"),$H$7*H49*E49,H49,$J$7*H49*E49,I49,$I$7*I49*E49)</f>
        <v>0</v>
      </c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5.75" customHeight="1" x14ac:dyDescent="0.9">
      <c r="A50" s="124">
        <f>'PLANTILLA V6'!A50</f>
        <v>0</v>
      </c>
      <c r="B50" s="124">
        <f>'PLANTILLA V6'!B50</f>
        <v>0</v>
      </c>
      <c r="C50" s="125">
        <f>'PLANTILLA V6'!C50</f>
        <v>1</v>
      </c>
      <c r="D50" s="116" t="str">
        <f>'PLANTILLA V6'!D50</f>
        <v>pza</v>
      </c>
      <c r="E50" s="125">
        <v>0</v>
      </c>
      <c r="F50" s="116" t="b">
        <v>0</v>
      </c>
      <c r="G50" s="116" t="b">
        <v>0</v>
      </c>
      <c r="H50" s="116" t="b">
        <v>0</v>
      </c>
      <c r="I50" s="116" t="b">
        <v>0</v>
      </c>
      <c r="J50" s="119" cm="1">
        <f t="array" ref="J50">_xlfn.IFS(LEN(A50)&gt;2,A51,SUM(E50:I50)=0,0,F50,$F$7*F50*E50,G50,$G$7*G50*E50,AND(H50,A50="Co"),$H$7*H50*E50,AND(H50,A50="Re"),$H$7*H50*E50,H50,$J$7*H50*E50,I50,$I$7*I50*E50)</f>
        <v>0</v>
      </c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5.75" customHeight="1" x14ac:dyDescent="0.9">
      <c r="A51" s="124">
        <f>'PLANTILLA V6'!A51</f>
        <v>0</v>
      </c>
      <c r="B51" s="124">
        <f>'PLANTILLA V6'!B51</f>
        <v>0</v>
      </c>
      <c r="C51" s="125">
        <f>'PLANTILLA V6'!C51</f>
        <v>1</v>
      </c>
      <c r="D51" s="116" t="str">
        <f>'PLANTILLA V6'!D51</f>
        <v>pza</v>
      </c>
      <c r="E51" s="125">
        <v>0</v>
      </c>
      <c r="F51" s="116" t="b">
        <v>0</v>
      </c>
      <c r="G51" s="116" t="b">
        <v>0</v>
      </c>
      <c r="H51" s="116" t="b">
        <v>0</v>
      </c>
      <c r="I51" s="116" t="b">
        <v>0</v>
      </c>
      <c r="J51" s="119" cm="1">
        <f t="array" ref="J51">_xlfn.IFS(LEN(A51)&gt;2,A52,SUM(E51:I51)=0,0,F51,$F$7*F51*E51,G51,$G$7*G51*E51,AND(H51,A51="Co"),$H$7*H51*E51,AND(H51,A51="Re"),$H$7*H51*E51,H51,$J$7*H51*E51,I51,$I$7*I51*E51)</f>
        <v>0</v>
      </c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5.75" customHeight="1" x14ac:dyDescent="0.9">
      <c r="A52" s="124">
        <f>'PLANTILLA V6'!A52</f>
        <v>0</v>
      </c>
      <c r="B52" s="124">
        <f>'PLANTILLA V6'!B52</f>
        <v>0</v>
      </c>
      <c r="C52" s="125">
        <f>'PLANTILLA V6'!C52</f>
        <v>1</v>
      </c>
      <c r="D52" s="116" t="str">
        <f>'PLANTILLA V6'!D52</f>
        <v>pza</v>
      </c>
      <c r="E52" s="125">
        <v>0</v>
      </c>
      <c r="F52" s="116" t="b">
        <v>0</v>
      </c>
      <c r="G52" s="116" t="b">
        <v>0</v>
      </c>
      <c r="H52" s="116" t="b">
        <v>0</v>
      </c>
      <c r="I52" s="116" t="b">
        <v>0</v>
      </c>
      <c r="J52" s="119" cm="1">
        <f t="array" ref="J52">_xlfn.IFS(LEN(A52)&gt;2,A53,SUM(E52:I52)=0,0,F52,$F$7*F52*E52,G52,$G$7*G52*E52,AND(H52,A52="Co"),$H$7*H52*E52,AND(H52,A52="Re"),$H$7*H52*E52,H52,$J$7*H52*E52,I52,$I$7*I52*E52)</f>
        <v>0</v>
      </c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5.75" customHeight="1" x14ac:dyDescent="0.9">
      <c r="A53" s="172" t="str">
        <f>'PLANTILLA V6'!A53</f>
        <v>Herramientas manuales</v>
      </c>
      <c r="B53" s="141"/>
      <c r="C53" s="125">
        <f>'PLANTILLA V6'!C53</f>
        <v>0</v>
      </c>
      <c r="D53" s="116">
        <f>'PLANTILLA V6'!D53</f>
        <v>0</v>
      </c>
      <c r="E53" s="125">
        <v>0</v>
      </c>
      <c r="F53" s="116" t="b">
        <v>0</v>
      </c>
      <c r="G53" s="116" t="b">
        <v>0</v>
      </c>
      <c r="H53" s="116" t="b">
        <v>0</v>
      </c>
      <c r="I53" s="116" t="b">
        <v>0</v>
      </c>
      <c r="J53" s="123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5.75" customHeight="1" x14ac:dyDescent="0.9">
      <c r="A54" s="124" t="str">
        <f>'PLANTILLA V6'!A54</f>
        <v>Hm</v>
      </c>
      <c r="B54" s="124" t="str">
        <f>'PLANTILLA V6'!B54</f>
        <v>Flexómetro</v>
      </c>
      <c r="C54" s="125">
        <f>'PLANTILLA V6'!C54</f>
        <v>1</v>
      </c>
      <c r="D54" s="116" t="str">
        <f>'PLANTILLA V6'!D54</f>
        <v>pza</v>
      </c>
      <c r="E54" s="125">
        <v>0</v>
      </c>
      <c r="F54" s="116" t="b">
        <v>0</v>
      </c>
      <c r="G54" s="116" t="b">
        <v>0</v>
      </c>
      <c r="H54" s="116" t="b">
        <v>1</v>
      </c>
      <c r="I54" s="116" t="b">
        <v>0</v>
      </c>
      <c r="J54" s="119" cm="1">
        <f t="array" ref="J54">_xlfn.IFS(LEN(A54)&gt;2,A55,SUM(E54:I54)=0,0,F54,$F$7*F54*E54,G54,$G$7*G54*E54,AND(H54,A54="Co"),$H$7*H54*E54,AND(H54,A54="Re"),$H$7*H54*E54,H54,$J$7*H54*E54,I54,$I$7*I54*E54)</f>
        <v>0</v>
      </c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5.75" customHeight="1" x14ac:dyDescent="0.9">
      <c r="A55" s="124" t="str">
        <f>'PLANTILLA V6'!A55</f>
        <v>Hm</v>
      </c>
      <c r="B55" s="124" t="str">
        <f>'PLANTILLA V6'!B55</f>
        <v>Cúter</v>
      </c>
      <c r="C55" s="125">
        <f>'PLANTILLA V6'!C55</f>
        <v>1</v>
      </c>
      <c r="D55" s="116" t="str">
        <f>'PLANTILLA V6'!D55</f>
        <v>pza</v>
      </c>
      <c r="E55" s="125">
        <v>0</v>
      </c>
      <c r="F55" s="116" t="b">
        <v>0</v>
      </c>
      <c r="G55" s="116" t="b">
        <v>0</v>
      </c>
      <c r="H55" s="116" t="b">
        <v>1</v>
      </c>
      <c r="I55" s="116" t="b">
        <v>0</v>
      </c>
      <c r="J55" s="119" cm="1">
        <f t="array" ref="J55">_xlfn.IFS(LEN(A55)&gt;2,A56,SUM(E55:I55)=0,0,F55,$F$7*F55*E55,G55,$G$7*G55*E55,AND(H55,A55="Co"),$H$7*H55*E55,AND(H55,A55="Re"),$H$7*H55*E55,H55,$J$7*H55*E55,I55,$I$7*I55*E55)</f>
        <v>0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5.75" customHeight="1" x14ac:dyDescent="0.9">
      <c r="A56" s="124" t="str">
        <f>'PLANTILLA V6'!A56</f>
        <v>Hm</v>
      </c>
      <c r="B56" s="124" t="str">
        <f>'PLANTILLA V6'!B56</f>
        <v>Pistola de silicón</v>
      </c>
      <c r="C56" s="125">
        <f>'PLANTILLA V6'!C56</f>
        <v>1</v>
      </c>
      <c r="D56" s="116" t="str">
        <f>'PLANTILLA V6'!D56</f>
        <v>pza</v>
      </c>
      <c r="E56" s="125">
        <v>0</v>
      </c>
      <c r="F56" s="116" t="b">
        <v>0</v>
      </c>
      <c r="G56" s="116" t="b">
        <v>0</v>
      </c>
      <c r="H56" s="116" t="b">
        <v>1</v>
      </c>
      <c r="I56" s="116" t="b">
        <v>0</v>
      </c>
      <c r="J56" s="119" cm="1">
        <f t="array" ref="J56">_xlfn.IFS(LEN(A56)&gt;2,A57,SUM(E56:I56)=0,0,F56,$F$7*F56*E56,G56,$G$7*G56*E56,AND(H56,A56="Co"),$H$7*H56*E56,AND(H56,A56="Re"),$H$7*H56*E56,H56,$J$7*H56*E56,I56,$I$7*I56*E56)</f>
        <v>0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5.75" customHeight="1" x14ac:dyDescent="0.9">
      <c r="A57" s="124" t="str">
        <f>'PLANTILLA V6'!A57</f>
        <v>Hm</v>
      </c>
      <c r="B57" s="124" t="str">
        <f>'PLANTILLA V6'!B57</f>
        <v>Desarmador plano</v>
      </c>
      <c r="C57" s="125">
        <f>'PLANTILLA V6'!C57</f>
        <v>1</v>
      </c>
      <c r="D57" s="116" t="str">
        <f>'PLANTILLA V6'!D57</f>
        <v>pza</v>
      </c>
      <c r="E57" s="125">
        <v>0</v>
      </c>
      <c r="F57" s="116" t="b">
        <v>0</v>
      </c>
      <c r="G57" s="116" t="b">
        <v>0</v>
      </c>
      <c r="H57" s="116" t="b">
        <v>1</v>
      </c>
      <c r="I57" s="116" t="b">
        <v>0</v>
      </c>
      <c r="J57" s="119" cm="1">
        <f t="array" ref="J57">_xlfn.IFS(LEN(A57)&gt;2,A58,SUM(E57:I57)=0,0,F57,$F$7*F57*E57,G57,$G$7*G57*E57,AND(H57,A57="Co"),$H$7*H57*E57,AND(H57,A57="Re"),$H$7*H57*E57,H57,$J$7*H57*E57,I57,$I$7*I57*E57)</f>
        <v>0</v>
      </c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5.75" customHeight="1" x14ac:dyDescent="0.9">
      <c r="A58" s="124" t="str">
        <f>'PLANTILLA V6'!A58</f>
        <v>Hm</v>
      </c>
      <c r="B58" s="126" t="str">
        <f>'PLANTILLA V6'!B58</f>
        <v>Desarmador de cruz</v>
      </c>
      <c r="C58" s="125">
        <f>'PLANTILLA V6'!C58</f>
        <v>1</v>
      </c>
      <c r="D58" s="116" t="str">
        <f>'PLANTILLA V6'!D58</f>
        <v>pza</v>
      </c>
      <c r="E58" s="125">
        <v>0</v>
      </c>
      <c r="F58" s="116" t="b">
        <v>0</v>
      </c>
      <c r="G58" s="116" t="b">
        <v>0</v>
      </c>
      <c r="H58" s="116" t="b">
        <v>1</v>
      </c>
      <c r="I58" s="116" t="b">
        <v>0</v>
      </c>
      <c r="J58" s="119" cm="1">
        <f t="array" ref="J58">_xlfn.IFS(LEN(A58)&gt;2,A59,SUM(E58:I58)=0,0,F58,$F$7*F58*E58,G58,$G$7*G58*E58,AND(H58,A58="Co"),$H$7*H58*E58,AND(H58,A58="Re"),$H$7*H58*E58,H58,$J$7*H58*E58,I58,$I$7*I58*E58)</f>
        <v>0</v>
      </c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5.75" customHeight="1" x14ac:dyDescent="0.9">
      <c r="A59" s="124" t="str">
        <f>'PLANTILLA V6'!A59</f>
        <v>Hm</v>
      </c>
      <c r="B59" s="126" t="str">
        <f>'PLANTILLA V6'!B59</f>
        <v>Juego de puntas intercambiables para desarmador</v>
      </c>
      <c r="C59" s="125">
        <f>'PLANTILLA V6'!C59</f>
        <v>1</v>
      </c>
      <c r="D59" s="116" t="str">
        <f>'PLANTILLA V6'!D59</f>
        <v>juego</v>
      </c>
      <c r="E59" s="125">
        <v>0</v>
      </c>
      <c r="F59" s="116" t="b">
        <v>0</v>
      </c>
      <c r="G59" s="116" t="b">
        <v>0</v>
      </c>
      <c r="H59" s="116" t="b">
        <v>1</v>
      </c>
      <c r="I59" s="116" t="b">
        <v>0</v>
      </c>
      <c r="J59" s="119" cm="1">
        <f t="array" ref="J59">_xlfn.IFS(LEN(A59)&gt;2,A60,SUM(E59:I59)=0,0,F59,$F$7*F59*E59,G59,$G$7*G59*E59,AND(H59,A59="Co"),$H$7*H59*E59,AND(H59,A59="Re"),$H$7*H59*E59,H59,$J$7*H59*E59,I59,$I$7*I59*E59)</f>
        <v>0</v>
      </c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5.75" customHeight="1" x14ac:dyDescent="0.9">
      <c r="A60" s="124" t="str">
        <f>'PLANTILLA V6'!A60</f>
        <v>Hm</v>
      </c>
      <c r="B60" s="124" t="str">
        <f>'PLANTILLA V6'!B60</f>
        <v>Pinzas de punta</v>
      </c>
      <c r="C60" s="125">
        <f>'PLANTILLA V6'!C60</f>
        <v>1</v>
      </c>
      <c r="D60" s="116" t="str">
        <f>'PLANTILLA V6'!D60</f>
        <v>pza</v>
      </c>
      <c r="E60" s="125">
        <v>0</v>
      </c>
      <c r="F60" s="116" t="b">
        <v>0</v>
      </c>
      <c r="G60" s="116" t="b">
        <v>0</v>
      </c>
      <c r="H60" s="116" t="b">
        <v>1</v>
      </c>
      <c r="I60" s="116" t="b">
        <v>0</v>
      </c>
      <c r="J60" s="119" cm="1">
        <f t="array" ref="J60">_xlfn.IFS(LEN(A60)&gt;2,A61,SUM(E60:I60)=0,0,F60,$F$7*F60*E60,G60,$G$7*G60*E60,AND(H60,A60="Co"),$H$7*H60*E60,AND(H60,A60="Re"),$H$7*H60*E60,H60,$J$7*H60*E60,I60,$I$7*I60*E60)</f>
        <v>0</v>
      </c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5.75" customHeight="1" x14ac:dyDescent="0.9">
      <c r="A61" s="124" t="str">
        <f>'PLANTILLA V6'!A61</f>
        <v>Hm</v>
      </c>
      <c r="B61" s="124" t="str">
        <f>'PLANTILLA V6'!B61</f>
        <v>Pinzas de corte</v>
      </c>
      <c r="C61" s="125">
        <f>'PLANTILLA V6'!C61</f>
        <v>1</v>
      </c>
      <c r="D61" s="116" t="str">
        <f>'PLANTILLA V6'!D61</f>
        <v>pza</v>
      </c>
      <c r="E61" s="125">
        <v>0</v>
      </c>
      <c r="F61" s="116" t="b">
        <v>0</v>
      </c>
      <c r="G61" s="116" t="b">
        <v>0</v>
      </c>
      <c r="H61" s="116" t="b">
        <v>1</v>
      </c>
      <c r="I61" s="116" t="b">
        <v>0</v>
      </c>
      <c r="J61" s="119" cm="1">
        <f t="array" ref="J61">_xlfn.IFS(LEN(A61)&gt;2,A62,SUM(E61:I61)=0,0,F61,$F$7*F61*E61,G61,$G$7*G61*E61,AND(H61,A61="Co"),$H$7*H61*E61,AND(H61,A61="Re"),$H$7*H61*E61,H61,$J$7*H61*E61,I61,$I$7*I61*E61)</f>
        <v>0</v>
      </c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5.75" customHeight="1" x14ac:dyDescent="0.9">
      <c r="A62" s="124" t="str">
        <f>'PLANTILLA V6'!A62</f>
        <v>Hm</v>
      </c>
      <c r="B62" s="124" t="str">
        <f>'PLANTILLA V6'!B62</f>
        <v>Pinceles (delgado, mediano y grueso)</v>
      </c>
      <c r="C62" s="125">
        <f>'PLANTILLA V6'!C62</f>
        <v>1</v>
      </c>
      <c r="D62" s="116" t="str">
        <f>'PLANTILLA V6'!D62</f>
        <v>juego</v>
      </c>
      <c r="E62" s="125">
        <v>0</v>
      </c>
      <c r="F62" s="116" t="b">
        <v>0</v>
      </c>
      <c r="G62" s="116" t="b">
        <v>0</v>
      </c>
      <c r="H62" s="116" t="b">
        <v>1</v>
      </c>
      <c r="I62" s="116" t="b">
        <v>0</v>
      </c>
      <c r="J62" s="119" cm="1">
        <f t="array" ref="J62">_xlfn.IFS(LEN(A62)&gt;2,A63,SUM(E62:I62)=0,0,F62,$F$7*F62*E62,G62,$G$7*G62*E62,AND(H62,A62="Co"),$H$7*H62*E62,AND(H62,A62="Re"),$H$7*H62*E62,H62,$J$7*H62*E62,I62,$I$7*I62*E62)</f>
        <v>0</v>
      </c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5.75" customHeight="1" x14ac:dyDescent="0.9">
      <c r="A63" s="120">
        <f>'PLANTILLA V6'!A63</f>
        <v>0</v>
      </c>
      <c r="B63" s="116">
        <f>'PLANTILLA V6'!B63</f>
        <v>0</v>
      </c>
      <c r="C63" s="125">
        <f>'PLANTILLA V6'!C63</f>
        <v>1</v>
      </c>
      <c r="D63" s="116" t="str">
        <f>'PLANTILLA V6'!D63</f>
        <v>pza</v>
      </c>
      <c r="E63" s="125">
        <v>0</v>
      </c>
      <c r="F63" s="116" t="b">
        <v>0</v>
      </c>
      <c r="G63" s="116" t="b">
        <v>0</v>
      </c>
      <c r="H63" s="116" t="b">
        <v>0</v>
      </c>
      <c r="I63" s="116" t="b">
        <v>0</v>
      </c>
      <c r="J63" s="119" cm="1">
        <f t="array" ref="J63">_xlfn.IFS(LEN(A63)&gt;2,A64,SUM(E63:I63)=0,0,F63,$F$7*F63*E63,G63,$G$7*G63*E63,AND(H63,A63="Co"),$H$7*H63*E63,AND(H63,A63="Re"),$H$7*H63*E63,H63,$J$7*H63*E63,I63,$I$7*I63*E63)</f>
        <v>0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5.75" customHeight="1" x14ac:dyDescent="0.9">
      <c r="A64" s="120">
        <f>'PLANTILLA V6'!A64</f>
        <v>0</v>
      </c>
      <c r="B64" s="116">
        <f>'PLANTILLA V6'!B64</f>
        <v>0</v>
      </c>
      <c r="C64" s="125">
        <f>'PLANTILLA V6'!C64</f>
        <v>1</v>
      </c>
      <c r="D64" s="116" t="str">
        <f>'PLANTILLA V6'!D64</f>
        <v>pza</v>
      </c>
      <c r="E64" s="125">
        <v>0</v>
      </c>
      <c r="F64" s="116" t="b">
        <v>0</v>
      </c>
      <c r="G64" s="116" t="b">
        <v>0</v>
      </c>
      <c r="H64" s="116" t="b">
        <v>0</v>
      </c>
      <c r="I64" s="116" t="b">
        <v>0</v>
      </c>
      <c r="J64" s="119" cm="1">
        <f t="array" ref="J64">_xlfn.IFS(LEN(A64)&gt;2,A65,SUM(E64:I64)=0,0,F64,$F$7*F64*E64,G64,$G$7*G64*E64,AND(H64,A64="Co"),$H$7*H64*E64,AND(H64,A64="Re"),$H$7*H64*E64,H64,$J$7*H64*E64,I64,$I$7*I64*E64)</f>
        <v>0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5.75" customHeight="1" x14ac:dyDescent="0.9">
      <c r="A65" s="120">
        <f>'PLANTILLA V6'!A65</f>
        <v>0</v>
      </c>
      <c r="B65" s="116">
        <f>'PLANTILLA V6'!B65</f>
        <v>0</v>
      </c>
      <c r="C65" s="125">
        <f>'PLANTILLA V6'!C65</f>
        <v>1</v>
      </c>
      <c r="D65" s="116" t="str">
        <f>'PLANTILLA V6'!D65</f>
        <v>pza</v>
      </c>
      <c r="E65" s="125">
        <v>0</v>
      </c>
      <c r="F65" s="116" t="b">
        <v>0</v>
      </c>
      <c r="G65" s="116" t="b">
        <v>0</v>
      </c>
      <c r="H65" s="116" t="b">
        <v>0</v>
      </c>
      <c r="I65" s="116" t="b">
        <v>0</v>
      </c>
      <c r="J65" s="119" cm="1">
        <f t="array" ref="J65">_xlfn.IFS(LEN(A65)&gt;2,A66,SUM(E65:I65)=0,0,F65,$F$7*F65*E65,G65,$G$7*G65*E65,AND(H65,A65="Co"),$H$7*H65*E65,AND(H65,A65="Re"),$H$7*H65*E65,H65,$J$7*H65*E65,I65,$I$7*I65*E65)</f>
        <v>0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5.75" customHeight="1" x14ac:dyDescent="0.9">
      <c r="A66" s="120">
        <f>'PLANTILLA V6'!A66</f>
        <v>0</v>
      </c>
      <c r="B66" s="116">
        <f>'PLANTILLA V6'!B66</f>
        <v>0</v>
      </c>
      <c r="C66" s="125">
        <f>'PLANTILLA V6'!C66</f>
        <v>1</v>
      </c>
      <c r="D66" s="116" t="str">
        <f>'PLANTILLA V6'!D66</f>
        <v>pza</v>
      </c>
      <c r="E66" s="125">
        <v>0</v>
      </c>
      <c r="F66" s="116" t="b">
        <v>0</v>
      </c>
      <c r="G66" s="116" t="b">
        <v>0</v>
      </c>
      <c r="H66" s="116" t="b">
        <v>0</v>
      </c>
      <c r="I66" s="116" t="b">
        <v>0</v>
      </c>
      <c r="J66" s="119" cm="1">
        <f t="array" ref="J66">_xlfn.IFS(LEN(A66)&gt;2,A67,SUM(E66:I66)=0,0,F66,$F$7*F66*E66,G66,$G$7*G66*E66,AND(H66,A66="Co"),$H$7*H66*E66,AND(H66,A66="Re"),$H$7*H66*E66,H66,$J$7*H66*E66,I66,$I$7*I66*E66)</f>
        <v>0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5.75" customHeight="1" x14ac:dyDescent="0.9">
      <c r="A67" s="120">
        <f>'PLANTILLA V6'!A67</f>
        <v>0</v>
      </c>
      <c r="B67" s="116">
        <f>'PLANTILLA V6'!B67</f>
        <v>0</v>
      </c>
      <c r="C67" s="125">
        <f>'PLANTILLA V6'!C67</f>
        <v>1</v>
      </c>
      <c r="D67" s="116" t="str">
        <f>'PLANTILLA V6'!D67</f>
        <v>pza</v>
      </c>
      <c r="E67" s="125">
        <v>0</v>
      </c>
      <c r="F67" s="116" t="b">
        <v>0</v>
      </c>
      <c r="G67" s="116" t="b">
        <v>0</v>
      </c>
      <c r="H67" s="116" t="b">
        <v>0</v>
      </c>
      <c r="I67" s="116" t="b">
        <v>0</v>
      </c>
      <c r="J67" s="119" cm="1">
        <f t="array" ref="J67">_xlfn.IFS(LEN(A67)&gt;2,A68,SUM(E67:I67)=0,0,F67,$F$7*F67*E67,G67,$G$7*G67*E67,AND(H67,A67="Co"),$H$7*H67*E67,AND(H67,A67="Re"),$H$7*H67*E67,H67,$J$7*H67*E67,I67,$I$7*I67*E67)</f>
        <v>0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5.75" customHeight="1" x14ac:dyDescent="0.9">
      <c r="A68" s="120">
        <f>'PLANTILLA V6'!A68</f>
        <v>0</v>
      </c>
      <c r="B68" s="116">
        <f>'PLANTILLA V6'!B68</f>
        <v>0</v>
      </c>
      <c r="C68" s="125">
        <f>'PLANTILLA V6'!C68</f>
        <v>1</v>
      </c>
      <c r="D68" s="116" t="str">
        <f>'PLANTILLA V6'!D68</f>
        <v>pza</v>
      </c>
      <c r="E68" s="125">
        <v>0</v>
      </c>
      <c r="F68" s="116" t="b">
        <v>0</v>
      </c>
      <c r="G68" s="116" t="b">
        <v>0</v>
      </c>
      <c r="H68" s="116" t="b">
        <v>0</v>
      </c>
      <c r="I68" s="116" t="b">
        <v>0</v>
      </c>
      <c r="J68" s="119" cm="1">
        <f t="array" ref="J68">_xlfn.IFS(LEN(A68)&gt;2,A69,SUM(E68:I68)=0,0,F68,$F$7*F68*E68,G68,$G$7*G68*E68,AND(H68,A68="Co"),$H$7*H68*E68,AND(H68,A68="Re"),$H$7*H68*E68,H68,$J$7*H68*E68,I68,$I$7*I68*E68)</f>
        <v>0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5.75" customHeight="1" x14ac:dyDescent="0.9">
      <c r="A69" s="120">
        <f>'PLANTILLA V6'!A69</f>
        <v>0</v>
      </c>
      <c r="B69" s="116">
        <f>'PLANTILLA V6'!B69</f>
        <v>0</v>
      </c>
      <c r="C69" s="125">
        <f>'PLANTILLA V6'!C69</f>
        <v>1</v>
      </c>
      <c r="D69" s="116" t="str">
        <f>'PLANTILLA V6'!D69</f>
        <v>pza</v>
      </c>
      <c r="E69" s="125">
        <v>0</v>
      </c>
      <c r="F69" s="116" t="b">
        <v>0</v>
      </c>
      <c r="G69" s="116" t="b">
        <v>0</v>
      </c>
      <c r="H69" s="116" t="b">
        <v>0</v>
      </c>
      <c r="I69" s="116" t="b">
        <v>0</v>
      </c>
      <c r="J69" s="119" cm="1">
        <f t="array" ref="J69">_xlfn.IFS(LEN(A69)&gt;2,A70,SUM(E69:I69)=0,0,F69,$F$7*F69*E69,G69,$G$7*G69*E69,AND(H69,A69="Co"),$H$7*H69*E69,AND(H69,A69="Re"),$H$7*H69*E69,H69,$J$7*H69*E69,I69,$I$7*I69*E69)</f>
        <v>0</v>
      </c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5.75" customHeight="1" x14ac:dyDescent="0.9">
      <c r="A70" s="120">
        <f>'PLANTILLA V6'!A70</f>
        <v>0</v>
      </c>
      <c r="B70" s="116">
        <f>'PLANTILLA V6'!B70</f>
        <v>0</v>
      </c>
      <c r="C70" s="125">
        <f>'PLANTILLA V6'!C70</f>
        <v>1</v>
      </c>
      <c r="D70" s="116" t="str">
        <f>'PLANTILLA V6'!D70</f>
        <v>pza</v>
      </c>
      <c r="E70" s="125">
        <v>0</v>
      </c>
      <c r="F70" s="116" t="b">
        <v>0</v>
      </c>
      <c r="G70" s="116" t="b">
        <v>0</v>
      </c>
      <c r="H70" s="116" t="b">
        <v>0</v>
      </c>
      <c r="I70" s="116" t="b">
        <v>0</v>
      </c>
      <c r="J70" s="119" cm="1">
        <f t="array" ref="J70">_xlfn.IFS(LEN(A70)&gt;2,A71,SUM(E70:I70)=0,0,F70,$F$7*F70*E70,G70,$G$7*G70*E70,AND(H70,A70="Co"),$H$7*H70*E70,AND(H70,A70="Re"),$H$7*H70*E70,H70,$J$7*H70*E70,I70,$I$7*I70*E70)</f>
        <v>0</v>
      </c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5.75" customHeight="1" x14ac:dyDescent="0.9">
      <c r="A71" s="120">
        <f>'PLANTILLA V6'!A71</f>
        <v>0</v>
      </c>
      <c r="B71" s="116">
        <f>'PLANTILLA V6'!B71</f>
        <v>0</v>
      </c>
      <c r="C71" s="125">
        <f>'PLANTILLA V6'!C71</f>
        <v>1</v>
      </c>
      <c r="D71" s="116" t="str">
        <f>'PLANTILLA V6'!D71</f>
        <v>pza</v>
      </c>
      <c r="E71" s="125">
        <v>0</v>
      </c>
      <c r="F71" s="116" t="b">
        <v>0</v>
      </c>
      <c r="G71" s="116" t="b">
        <v>0</v>
      </c>
      <c r="H71" s="116" t="b">
        <v>0</v>
      </c>
      <c r="I71" s="116" t="b">
        <v>0</v>
      </c>
      <c r="J71" s="119" cm="1">
        <f t="array" ref="J71">_xlfn.IFS(LEN(A71)&gt;2,A72,SUM(E71:I71)=0,0,F71,$F$7*F71*E71,G71,$G$7*G71*E71,AND(H71,A71="Co"),$H$7*H71*E71,AND(H71,A71="Re"),$H$7*H71*E71,H71,$J$7*H71*E71,I71,$I$7*I71*E71)</f>
        <v>0</v>
      </c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5.75" customHeight="1" x14ac:dyDescent="0.9">
      <c r="A72" s="120">
        <f>'PLANTILLA V6'!A72</f>
        <v>0</v>
      </c>
      <c r="B72" s="116">
        <f>'PLANTILLA V6'!B72</f>
        <v>0</v>
      </c>
      <c r="C72" s="125">
        <f>'PLANTILLA V6'!C72</f>
        <v>1</v>
      </c>
      <c r="D72" s="116" t="str">
        <f>'PLANTILLA V6'!D72</f>
        <v>pza</v>
      </c>
      <c r="E72" s="125">
        <v>0</v>
      </c>
      <c r="F72" s="116" t="b">
        <v>0</v>
      </c>
      <c r="G72" s="116" t="b">
        <v>0</v>
      </c>
      <c r="H72" s="116" t="b">
        <v>0</v>
      </c>
      <c r="I72" s="116" t="b">
        <v>0</v>
      </c>
      <c r="J72" s="119" cm="1">
        <f t="array" ref="J72">_xlfn.IFS(LEN(A72)&gt;2,A73,SUM(E72:I72)=0,0,F72,$F$7*F72*E72,G72,$G$7*G72*E72,AND(H72,A72="Co"),$H$7*H72*E72,AND(H72,A72="Re"),$H$7*H72*E72,H72,$J$7*H72*E72,I72,$I$7*I72*E72)</f>
        <v>0</v>
      </c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5.75" customHeight="1" x14ac:dyDescent="0.9">
      <c r="A73" s="120">
        <f>'PLANTILLA V6'!A73</f>
        <v>0</v>
      </c>
      <c r="B73" s="116">
        <f>'PLANTILLA V6'!B73</f>
        <v>0</v>
      </c>
      <c r="C73" s="125">
        <f>'PLANTILLA V6'!C73</f>
        <v>1</v>
      </c>
      <c r="D73" s="116" t="str">
        <f>'PLANTILLA V6'!D73</f>
        <v>pza</v>
      </c>
      <c r="E73" s="125">
        <v>0</v>
      </c>
      <c r="F73" s="116" t="b">
        <v>0</v>
      </c>
      <c r="G73" s="116" t="b">
        <v>0</v>
      </c>
      <c r="H73" s="116" t="b">
        <v>0</v>
      </c>
      <c r="I73" s="116" t="b">
        <v>0</v>
      </c>
      <c r="J73" s="119" cm="1">
        <f t="array" ref="J73">_xlfn.IFS(LEN(A73)&gt;2,A74,SUM(E73:I73)=0,0,F73,$F$7*F73*E73,G73,$G$7*G73*E73,AND(H73,A73="Co"),$H$7*H73*E73,AND(H73,A73="Re"),$H$7*H73*E73,H73,$J$7*H73*E73,I73,$I$7*I73*E73)</f>
        <v>0</v>
      </c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5.75" customHeight="1" x14ac:dyDescent="0.9">
      <c r="A74" s="120">
        <f>'PLANTILLA V6'!A74</f>
        <v>0</v>
      </c>
      <c r="B74" s="116">
        <f>'PLANTILLA V6'!B74</f>
        <v>0</v>
      </c>
      <c r="C74" s="125">
        <f>'PLANTILLA V6'!C74</f>
        <v>1</v>
      </c>
      <c r="D74" s="116" t="str">
        <f>'PLANTILLA V6'!D74</f>
        <v>pza</v>
      </c>
      <c r="E74" s="125">
        <v>0</v>
      </c>
      <c r="F74" s="116" t="b">
        <v>0</v>
      </c>
      <c r="G74" s="116" t="b">
        <v>0</v>
      </c>
      <c r="H74" s="116" t="b">
        <v>0</v>
      </c>
      <c r="I74" s="116" t="b">
        <v>0</v>
      </c>
      <c r="J74" s="119" cm="1">
        <f t="array" ref="J74">_xlfn.IFS(LEN(A74)&gt;2,A75,SUM(E74:I74)=0,0,F74,$F$7*F74*E74,G74,$G$7*G74*E74,AND(H74,A74="Co"),$H$7*H74*E74,AND(H74,A74="Re"),$H$7*H74*E74,H74,$J$7*H74*E74,I74,$I$7*I74*E74)</f>
        <v>0</v>
      </c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5.75" customHeight="1" x14ac:dyDescent="0.9">
      <c r="A75" s="120">
        <f>'PLANTILLA V6'!A75</f>
        <v>0</v>
      </c>
      <c r="B75" s="116">
        <f>'PLANTILLA V6'!B75</f>
        <v>0</v>
      </c>
      <c r="C75" s="125">
        <f>'PLANTILLA V6'!C75</f>
        <v>1</v>
      </c>
      <c r="D75" s="116" t="str">
        <f>'PLANTILLA V6'!D75</f>
        <v>pza</v>
      </c>
      <c r="E75" s="125">
        <v>0</v>
      </c>
      <c r="F75" s="116" t="b">
        <v>0</v>
      </c>
      <c r="G75" s="116" t="b">
        <v>0</v>
      </c>
      <c r="H75" s="116" t="b">
        <v>0</v>
      </c>
      <c r="I75" s="116" t="b">
        <v>0</v>
      </c>
      <c r="J75" s="119" cm="1">
        <f t="array" ref="J75">_xlfn.IFS(LEN(A75)&gt;2,A76,SUM(E75:I75)=0,0,F75,$F$7*F75*E75,G75,$G$7*G75*E75,AND(H75,A75="Co"),$H$7*H75*E75,AND(H75,A75="Re"),$H$7*H75*E75,H75,$J$7*H75*E75,I75,$I$7*I75*E75)</f>
        <v>0</v>
      </c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5.75" customHeight="1" x14ac:dyDescent="0.9">
      <c r="A76" s="120">
        <f>'PLANTILLA V6'!A76</f>
        <v>0</v>
      </c>
      <c r="B76" s="116">
        <f>'PLANTILLA V6'!B76</f>
        <v>0</v>
      </c>
      <c r="C76" s="125">
        <f>'PLANTILLA V6'!C76</f>
        <v>1</v>
      </c>
      <c r="D76" s="116" t="str">
        <f>'PLANTILLA V6'!D76</f>
        <v>pza</v>
      </c>
      <c r="E76" s="125">
        <v>0</v>
      </c>
      <c r="F76" s="116" t="b">
        <v>0</v>
      </c>
      <c r="G76" s="116" t="b">
        <v>0</v>
      </c>
      <c r="H76" s="116" t="b">
        <v>0</v>
      </c>
      <c r="I76" s="116" t="b">
        <v>0</v>
      </c>
      <c r="J76" s="119" cm="1">
        <f t="array" ref="J76">_xlfn.IFS(LEN(A76)&gt;2,A77,SUM(E76:I76)=0,0,F76,$F$7*F76*E76,G76,$G$7*G76*E76,AND(H76,A76="Co"),$H$7*H76*E76,AND(H76,A76="Re"),$H$7*H76*E76,H76,$J$7*H76*E76,I76,$I$7*I76*E76)</f>
        <v>0</v>
      </c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5.75" customHeight="1" x14ac:dyDescent="0.9">
      <c r="A77" s="171" t="str">
        <f>'PLANTILLA V6'!A77</f>
        <v>Electricidad y Electrónica</v>
      </c>
      <c r="B77" s="141"/>
      <c r="C77" s="125">
        <f>'PLANTILLA V6'!C77</f>
        <v>0</v>
      </c>
      <c r="D77" s="116">
        <f>'PLANTILLA V6'!D77</f>
        <v>0</v>
      </c>
      <c r="E77" s="125">
        <v>0</v>
      </c>
      <c r="F77" s="116" t="b">
        <v>0</v>
      </c>
      <c r="G77" s="116" t="b">
        <v>0</v>
      </c>
      <c r="H77" s="116" t="b">
        <v>0</v>
      </c>
      <c r="I77" s="116" t="b">
        <v>0</v>
      </c>
      <c r="J77" s="123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5.75" customHeight="1" x14ac:dyDescent="0.9">
      <c r="A78" s="124" t="str">
        <f>'PLANTILLA V6'!A78</f>
        <v>EE</v>
      </c>
      <c r="B78" s="124" t="str">
        <f>'PLANTILLA V6'!B78</f>
        <v>Juego de 10 cables tipo caiman- caiman</v>
      </c>
      <c r="C78" s="125">
        <f>'PLANTILLA V6'!C78</f>
        <v>1</v>
      </c>
      <c r="D78" s="116" t="str">
        <f>'PLANTILLA V6'!D78</f>
        <v>juego</v>
      </c>
      <c r="E78" s="125">
        <v>0</v>
      </c>
      <c r="F78" s="116" t="b">
        <v>0</v>
      </c>
      <c r="G78" s="116" t="b">
        <v>0</v>
      </c>
      <c r="H78" s="116" t="b">
        <v>1</v>
      </c>
      <c r="I78" s="116" t="b">
        <v>0</v>
      </c>
      <c r="J78" s="119" cm="1">
        <f t="array" ref="J78">_xlfn.IFS(LEN(A78)&gt;2,A79,SUM(E78:I78)=0,0,F78,$F$7*F78*E78,G78,$G$7*G78*E78,AND(H78,A78="Co"),$H$7*H78*E78,AND(H78,A78="Re"),$H$7*H78*E78,H78,$J$7*H78*E78,I78,$I$7*I78*E78)</f>
        <v>0</v>
      </c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5.75" customHeight="1" x14ac:dyDescent="0.9">
      <c r="A79" s="124" t="str">
        <f>'PLANTILLA V6'!A79</f>
        <v>EE</v>
      </c>
      <c r="B79" s="124" t="str">
        <f>'PLANTILLA V6'!B79</f>
        <v>Juegos de jumpers macho - hembra</v>
      </c>
      <c r="C79" s="125">
        <f>'PLANTILLA V6'!C79</f>
        <v>1</v>
      </c>
      <c r="D79" s="116" t="str">
        <f>'PLANTILLA V6'!D79</f>
        <v>juego</v>
      </c>
      <c r="E79" s="125">
        <v>0</v>
      </c>
      <c r="F79" s="116" t="b">
        <v>0</v>
      </c>
      <c r="G79" s="116" t="b">
        <v>0</v>
      </c>
      <c r="H79" s="116" t="b">
        <v>1</v>
      </c>
      <c r="I79" s="116" t="b">
        <v>0</v>
      </c>
      <c r="J79" s="119" cm="1">
        <f t="array" ref="J79">_xlfn.IFS(LEN(A79)&gt;2,A80,SUM(E79:I79)=0,0,F79,$F$7*F79*E79,G79,$G$7*G79*E79,AND(H79,A79="Co"),$H$7*H79*E79,AND(H79,A79="Re"),$H$7*H79*E79,H79,$J$7*H79*E79,I79,$I$7*I79*E79)</f>
        <v>0</v>
      </c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5.75" customHeight="1" x14ac:dyDescent="0.9">
      <c r="A80" s="124" t="str">
        <f>'PLANTILLA V6'!A80</f>
        <v>EE</v>
      </c>
      <c r="B80" s="124" t="str">
        <f>'PLANTILLA V6'!B80</f>
        <v xml:space="preserve">Juegos de jumpers macho - macho </v>
      </c>
      <c r="C80" s="125">
        <f>'PLANTILLA V6'!C80</f>
        <v>1</v>
      </c>
      <c r="D80" s="116" t="str">
        <f>'PLANTILLA V6'!D80</f>
        <v>juego</v>
      </c>
      <c r="E80" s="125">
        <v>0</v>
      </c>
      <c r="F80" s="116" t="b">
        <v>0</v>
      </c>
      <c r="G80" s="116" t="b">
        <v>0</v>
      </c>
      <c r="H80" s="116" t="b">
        <v>1</v>
      </c>
      <c r="I80" s="116" t="b">
        <v>0</v>
      </c>
      <c r="J80" s="119" cm="1">
        <f t="array" ref="J80">_xlfn.IFS(LEN(A80)&gt;2,A81,SUM(E80:I80)=0,0,F80,$F$7*F80*E80,G80,$G$7*G80*E80,AND(H80,A80="Co"),$H$7*H80*E80,AND(H80,A80="Re"),$H$7*H80*E80,H80,$J$7*H80*E80,I80,$I$7*I80*E80)</f>
        <v>0</v>
      </c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5.75" customHeight="1" x14ac:dyDescent="0.9">
      <c r="A81" s="124" t="str">
        <f>'PLANTILLA V6'!A81</f>
        <v>EE</v>
      </c>
      <c r="B81" s="124" t="str">
        <f>'PLANTILLA V6'!B81</f>
        <v>Juegos de jumpers hembra - hembra</v>
      </c>
      <c r="C81" s="125">
        <f>'PLANTILLA V6'!C81</f>
        <v>1</v>
      </c>
      <c r="D81" s="116" t="str">
        <f>'PLANTILLA V6'!D81</f>
        <v>juego</v>
      </c>
      <c r="E81" s="125">
        <v>0</v>
      </c>
      <c r="F81" s="116" t="b">
        <v>0</v>
      </c>
      <c r="G81" s="116" t="b">
        <v>0</v>
      </c>
      <c r="H81" s="116" t="b">
        <v>1</v>
      </c>
      <c r="I81" s="116" t="b">
        <v>0</v>
      </c>
      <c r="J81" s="119" cm="1">
        <f t="array" ref="J81">_xlfn.IFS(LEN(A81)&gt;2,A82,SUM(E81:I81)=0,0,F81,$F$7*F81*E81,G81,$G$7*G81*E81,AND(H81,A81="Co"),$H$7*H81*E81,AND(H81,A81="Re"),$H$7*H81*E81,H81,$J$7*H81*E81,I81,$I$7*I81*E81)</f>
        <v>0</v>
      </c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5.75" customHeight="1" x14ac:dyDescent="0.9">
      <c r="A82" s="124" t="str">
        <f>'PLANTILLA V6'!A82</f>
        <v>EE</v>
      </c>
      <c r="B82" s="124" t="str">
        <f>'PLANTILLA V6'!B82</f>
        <v>Motor DC de 3V</v>
      </c>
      <c r="C82" s="125">
        <f>'PLANTILLA V6'!C82</f>
        <v>1</v>
      </c>
      <c r="D82" s="116" t="str">
        <f>'PLANTILLA V6'!D82</f>
        <v>pza</v>
      </c>
      <c r="E82" s="125">
        <v>0</v>
      </c>
      <c r="F82" s="116" t="b">
        <v>0</v>
      </c>
      <c r="G82" s="116" t="b">
        <v>0</v>
      </c>
      <c r="H82" s="116" t="b">
        <v>1</v>
      </c>
      <c r="I82" s="116" t="b">
        <v>0</v>
      </c>
      <c r="J82" s="119" cm="1">
        <f t="array" ref="J82">_xlfn.IFS(LEN(A82)&gt;2,A83,SUM(E82:I82)=0,0,F82,$F$7*F82*E82,G82,$G$7*G82*E82,AND(H82,A82="Co"),$H$7*H82*E82,AND(H82,A82="Re"),$H$7*H82*E82,H82,$J$7*H82*E82,I82,$I$7*I82*E82)</f>
        <v>0</v>
      </c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5.75" customHeight="1" x14ac:dyDescent="0.9">
      <c r="A83" s="124" t="str">
        <f>'PLANTILLA V6'!A83</f>
        <v>EE</v>
      </c>
      <c r="B83" s="124" t="str">
        <f>'PLANTILLA V6'!B83</f>
        <v>Motor DC de 5V</v>
      </c>
      <c r="C83" s="125">
        <f>'PLANTILLA V6'!C83</f>
        <v>1</v>
      </c>
      <c r="D83" s="116" t="str">
        <f>'PLANTILLA V6'!D83</f>
        <v>pza</v>
      </c>
      <c r="E83" s="125">
        <v>0</v>
      </c>
      <c r="F83" s="116" t="b">
        <v>0</v>
      </c>
      <c r="G83" s="116" t="b">
        <v>0</v>
      </c>
      <c r="H83" s="116" t="b">
        <v>1</v>
      </c>
      <c r="I83" s="116" t="b">
        <v>0</v>
      </c>
      <c r="J83" s="119" cm="1">
        <f t="array" ref="J83">_xlfn.IFS(LEN(A83)&gt;2,A84,SUM(E83:I83)=0,0,F83,$F$7*F83*E83,G83,$G$7*G83*E83,AND(H83,A83="Co"),$H$7*H83*E83,AND(H83,A83="Re"),$H$7*H83*E83,H83,$J$7*H83*E83,I83,$I$7*I83*E83)</f>
        <v>0</v>
      </c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5.75" customHeight="1" x14ac:dyDescent="0.9">
      <c r="A84" s="124" t="str">
        <f>'PLANTILLA V6'!A84</f>
        <v>EE</v>
      </c>
      <c r="B84" s="124" t="str">
        <f>'PLANTILLA V6'!B84</f>
        <v>Protoboard de 830 puntos</v>
      </c>
      <c r="C84" s="125">
        <f>'PLANTILLA V6'!C84</f>
        <v>1</v>
      </c>
      <c r="D84" s="116" t="str">
        <f>'PLANTILLA V6'!D84</f>
        <v>pza</v>
      </c>
      <c r="E84" s="125">
        <v>0</v>
      </c>
      <c r="F84" s="116" t="b">
        <v>0</v>
      </c>
      <c r="G84" s="116" t="b">
        <v>0</v>
      </c>
      <c r="H84" s="116" t="b">
        <v>1</v>
      </c>
      <c r="I84" s="116" t="b">
        <v>0</v>
      </c>
      <c r="J84" s="119" cm="1">
        <f t="array" ref="J84">_xlfn.IFS(LEN(A84)&gt;2,A85,SUM(E84:I84)=0,0,F84,$F$7*F84*E84,G84,$G$7*G84*E84,AND(H84,A84="Co"),$H$7*H84*E84,AND(H84,A84="Re"),$H$7*H84*E84,H84,$J$7*H84*E84,I84,$I$7*I84*E84)</f>
        <v>0</v>
      </c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5.75" customHeight="1" x14ac:dyDescent="0.9">
      <c r="A85" s="124" t="str">
        <f>'PLANTILLA V6'!A85</f>
        <v>EE</v>
      </c>
      <c r="B85" s="124" t="str">
        <f>'PLANTILLA V6'!B85</f>
        <v>Led de color blanco</v>
      </c>
      <c r="C85" s="125">
        <f>'PLANTILLA V6'!C85</f>
        <v>1</v>
      </c>
      <c r="D85" s="116" t="str">
        <f>'PLANTILLA V6'!D85</f>
        <v>pza</v>
      </c>
      <c r="E85" s="125">
        <v>0</v>
      </c>
      <c r="F85" s="116" t="b">
        <v>0</v>
      </c>
      <c r="G85" s="116" t="b">
        <v>0</v>
      </c>
      <c r="H85" s="116" t="b">
        <v>0</v>
      </c>
      <c r="I85" s="116" t="b">
        <v>0</v>
      </c>
      <c r="J85" s="119" cm="1">
        <f t="array" ref="J85">_xlfn.IFS(LEN(A85)&gt;2,A86,SUM(E85:I85)=0,0,F85,$F$7*F85*E85,G85,$G$7*G85*E85,AND(H85,A85="Co"),$H$7*H85*E85,AND(H85,A85="Re"),$H$7*H85*E85,H85,$J$7*H85*E85,I85,$I$7*I85*E85)</f>
        <v>0</v>
      </c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5.75" customHeight="1" x14ac:dyDescent="0.9">
      <c r="A86" s="124" t="str">
        <f>'PLANTILLA V6'!A86</f>
        <v>EE</v>
      </c>
      <c r="B86" s="126" t="str">
        <f>'PLANTILLA V6'!B86</f>
        <v>Led de color verde</v>
      </c>
      <c r="C86" s="125">
        <f>'PLANTILLA V6'!C86</f>
        <v>1</v>
      </c>
      <c r="D86" s="116" t="str">
        <f>'PLANTILLA V6'!D86</f>
        <v>pza</v>
      </c>
      <c r="E86" s="125">
        <v>0</v>
      </c>
      <c r="F86" s="116" t="b">
        <v>0</v>
      </c>
      <c r="G86" s="116" t="b">
        <v>0</v>
      </c>
      <c r="H86" s="116" t="b">
        <v>0</v>
      </c>
      <c r="I86" s="116" t="b">
        <v>0</v>
      </c>
      <c r="J86" s="119" cm="1">
        <f t="array" ref="J86">_xlfn.IFS(LEN(A86)&gt;2,A87,SUM(E86:I86)=0,0,F86,$F$7*F86*E86,G86,$G$7*G86*E86,AND(H86,A86="Co"),$H$7*H86*E86,AND(H86,A86="Re"),$H$7*H86*E86,H86,$J$7*H86*E86,I86,$I$7*I86*E86)</f>
        <v>0</v>
      </c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5.75" customHeight="1" x14ac:dyDescent="0.9">
      <c r="A87" s="124" t="str">
        <f>'PLANTILLA V6'!A87</f>
        <v>EE</v>
      </c>
      <c r="B87" s="126" t="str">
        <f>'PLANTILLA V6'!B87</f>
        <v>Led de color amarillo (ámbar)</v>
      </c>
      <c r="C87" s="125">
        <f>'PLANTILLA V6'!C87</f>
        <v>1</v>
      </c>
      <c r="D87" s="116" t="str">
        <f>'PLANTILLA V6'!D87</f>
        <v>pza</v>
      </c>
      <c r="E87" s="125">
        <v>0</v>
      </c>
      <c r="F87" s="116" t="b">
        <v>0</v>
      </c>
      <c r="G87" s="116" t="b">
        <v>0</v>
      </c>
      <c r="H87" s="116" t="b">
        <v>0</v>
      </c>
      <c r="I87" s="116" t="b">
        <v>0</v>
      </c>
      <c r="J87" s="119" cm="1">
        <f t="array" ref="J87">_xlfn.IFS(LEN(A87)&gt;2,A88,SUM(E87:I87)=0,0,F87,$F$7*F87*E87,G87,$G$7*G87*E87,AND(H87,A87="Co"),$H$7*H87*E87,AND(H87,A87="Re"),$H$7*H87*E87,H87,$J$7*H87*E87,I87,$I$7*I87*E87)</f>
        <v>0</v>
      </c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5.75" customHeight="1" x14ac:dyDescent="0.9">
      <c r="A88" s="124" t="str">
        <f>'PLANTILLA V6'!A88</f>
        <v>EE</v>
      </c>
      <c r="B88" s="124" t="str">
        <f>'PLANTILLA V6'!B88</f>
        <v>Led de color rojo</v>
      </c>
      <c r="C88" s="125">
        <f>'PLANTILLA V6'!C88</f>
        <v>1</v>
      </c>
      <c r="D88" s="116" t="str">
        <f>'PLANTILLA V6'!D88</f>
        <v>pza</v>
      </c>
      <c r="E88" s="125">
        <v>0</v>
      </c>
      <c r="F88" s="116" t="b">
        <v>0</v>
      </c>
      <c r="G88" s="116" t="b">
        <v>0</v>
      </c>
      <c r="H88" s="116" t="b">
        <v>0</v>
      </c>
      <c r="I88" s="116" t="b">
        <v>0</v>
      </c>
      <c r="J88" s="119" cm="1">
        <f t="array" ref="J88">_xlfn.IFS(LEN(A88)&gt;2,A89,SUM(E88:I88)=0,0,F88,$F$7*F88*E88,G88,$G$7*G88*E88,AND(H88,A88="Co"),$H$7*H88*E88,AND(H88,A88="Re"),$H$7*H88*E88,H88,$J$7*H88*E88,I88,$I$7*I88*E88)</f>
        <v>0</v>
      </c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5.75" customHeight="1" x14ac:dyDescent="0.9">
      <c r="A89" s="124" t="str">
        <f>'PLANTILLA V6'!A89</f>
        <v>EE</v>
      </c>
      <c r="B89" s="124" t="str">
        <f>'PLANTILLA V6'!B89</f>
        <v xml:space="preserve">Resistencia de 330 ohms </v>
      </c>
      <c r="C89" s="125">
        <f>'PLANTILLA V6'!C89</f>
        <v>1</v>
      </c>
      <c r="D89" s="116" t="str">
        <f>'PLANTILLA V6'!D89</f>
        <v>pza</v>
      </c>
      <c r="E89" s="125">
        <v>0</v>
      </c>
      <c r="F89" s="116" t="b">
        <v>0</v>
      </c>
      <c r="G89" s="116" t="b">
        <v>0</v>
      </c>
      <c r="H89" s="116" t="b">
        <v>0</v>
      </c>
      <c r="I89" s="116" t="b">
        <v>0</v>
      </c>
      <c r="J89" s="119" cm="1">
        <f t="array" ref="J89">_xlfn.IFS(LEN(A89)&gt;2,A90,SUM(E89:I89)=0,0,F89,$F$7*F89*E89,G89,$G$7*G89*E89,AND(H89,A89="Co"),$H$7*H89*E89,AND(H89,A89="Re"),$H$7*H89*E89,H89,$J$7*H89*E89,I89,$I$7*I89*E89)</f>
        <v>0</v>
      </c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5.75" customHeight="1" x14ac:dyDescent="0.9">
      <c r="A90" s="124" t="str">
        <f>'PLANTILLA V6'!A90</f>
        <v>EE</v>
      </c>
      <c r="B90" s="124" t="str">
        <f>'PLANTILLA V6'!B90</f>
        <v>Resistencia de 1K ohms</v>
      </c>
      <c r="C90" s="125">
        <f>'PLANTILLA V6'!C90</f>
        <v>1</v>
      </c>
      <c r="D90" s="116" t="str">
        <f>'PLANTILLA V6'!D90</f>
        <v>pza</v>
      </c>
      <c r="E90" s="125">
        <v>0</v>
      </c>
      <c r="F90" s="116" t="b">
        <v>0</v>
      </c>
      <c r="G90" s="116" t="b">
        <v>0</v>
      </c>
      <c r="H90" s="116" t="b">
        <v>0</v>
      </c>
      <c r="I90" s="116" t="b">
        <v>0</v>
      </c>
      <c r="J90" s="119" cm="1">
        <f t="array" ref="J90">_xlfn.IFS(LEN(A90)&gt;2,A91,SUM(E90:I90)=0,0,F90,$F$7*F90*E90,G90,$G$7*G90*E90,AND(H90,A90="Co"),$H$7*H90*E90,AND(H90,A90="Re"),$H$7*H90*E90,H90,$J$7*H90*E90,I90,$I$7*I90*E90)</f>
        <v>0</v>
      </c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5.75" customHeight="1" x14ac:dyDescent="0.9">
      <c r="A91" s="124" t="str">
        <f>'PLANTILLA V6'!A91</f>
        <v>EE</v>
      </c>
      <c r="B91" s="124" t="str">
        <f>'PLANTILLA V6'!B91</f>
        <v xml:space="preserve">Cinta de aislar color negro </v>
      </c>
      <c r="C91" s="125">
        <f>'PLANTILLA V6'!C91</f>
        <v>1</v>
      </c>
      <c r="D91" s="116" t="str">
        <f>'PLANTILLA V6'!D91</f>
        <v>rollo</v>
      </c>
      <c r="E91" s="125">
        <v>0</v>
      </c>
      <c r="F91" s="116" t="b">
        <v>0</v>
      </c>
      <c r="G91" s="116" t="b">
        <v>0</v>
      </c>
      <c r="H91" s="116" t="b">
        <v>0</v>
      </c>
      <c r="I91" s="116" t="b">
        <v>1</v>
      </c>
      <c r="J91" s="119" cm="1">
        <f t="array" ref="J91">_xlfn.IFS(LEN(A91)&gt;2,A92,SUM(E91:I91)=0,0,F91,$F$7*F91*E91,G91,$G$7*G91*E91,AND(H91,A91="Co"),$H$7*H91*E91,AND(H91,A91="Re"),$H$7*H91*E91,H91,$J$7*H91*E91,I91,$I$7*I91*E91)</f>
        <v>0</v>
      </c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5.75" customHeight="1" x14ac:dyDescent="0.9">
      <c r="A92" s="124" t="str">
        <f>'PLANTILLA V6'!A92</f>
        <v>EE</v>
      </c>
      <c r="B92" s="124" t="str">
        <f>'PLANTILLA V6'!B92</f>
        <v xml:space="preserve">Cinta de aislar color rojo </v>
      </c>
      <c r="C92" s="125">
        <f>'PLANTILLA V6'!C92</f>
        <v>1</v>
      </c>
      <c r="D92" s="116" t="str">
        <f>'PLANTILLA V6'!D92</f>
        <v>rollo</v>
      </c>
      <c r="E92" s="125">
        <v>0</v>
      </c>
      <c r="F92" s="116" t="b">
        <v>0</v>
      </c>
      <c r="G92" s="116" t="b">
        <v>0</v>
      </c>
      <c r="H92" s="116" t="b">
        <v>0</v>
      </c>
      <c r="I92" s="116" t="b">
        <v>1</v>
      </c>
      <c r="J92" s="119" cm="1">
        <f t="array" ref="J92">_xlfn.IFS(LEN(A92)&gt;2,A93,SUM(E92:I92)=0,0,F92,$F$7*F92*E92,G92,$G$7*G92*E92,AND(H92,A92="Co"),$H$7*H92*E92,AND(H92,A92="Re"),$H$7*H92*E92,H92,$J$7*H92*E92,I92,$I$7*I92*E92)</f>
        <v>0</v>
      </c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5.75" customHeight="1" x14ac:dyDescent="0.9">
      <c r="A93" s="124" t="str">
        <f>'PLANTILLA V6'!A93</f>
        <v>EE</v>
      </c>
      <c r="B93" s="124" t="str">
        <f>'PLANTILLA V6'!B93</f>
        <v>Push button</v>
      </c>
      <c r="C93" s="125">
        <f>'PLANTILLA V6'!C93</f>
        <v>1</v>
      </c>
      <c r="D93" s="116" t="str">
        <f>'PLANTILLA V6'!D93</f>
        <v>pza</v>
      </c>
      <c r="E93" s="125">
        <v>0</v>
      </c>
      <c r="F93" s="116" t="b">
        <v>0</v>
      </c>
      <c r="G93" s="116" t="b">
        <v>0</v>
      </c>
      <c r="H93" s="116" t="b">
        <v>0</v>
      </c>
      <c r="I93" s="116" t="b">
        <v>0</v>
      </c>
      <c r="J93" s="119" cm="1">
        <f t="array" ref="J93">_xlfn.IFS(LEN(A93)&gt;2,A94,SUM(E93:I93)=0,0,F93,$F$7*F93*E93,G93,$G$7*G93*E93,AND(H93,A93="Co"),$H$7*H93*E93,AND(H93,A93="Re"),$H$7*H93*E93,H93,$J$7*H93*E93,I93,$I$7*I93*E93)</f>
        <v>0</v>
      </c>
      <c r="K93" s="122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5.75" customHeight="1" x14ac:dyDescent="0.9">
      <c r="A94" s="124" t="str">
        <f>'PLANTILLA V6'!A94</f>
        <v>EE</v>
      </c>
      <c r="B94" s="124" t="str">
        <f>'PLANTILLA V6'!B94</f>
        <v>Cautín</v>
      </c>
      <c r="C94" s="125">
        <f>'PLANTILLA V6'!C94</f>
        <v>1</v>
      </c>
      <c r="D94" s="116" t="str">
        <f>'PLANTILLA V6'!D94</f>
        <v>pza</v>
      </c>
      <c r="E94" s="125">
        <v>0</v>
      </c>
      <c r="F94" s="116" t="b">
        <v>0</v>
      </c>
      <c r="G94" s="116" t="b">
        <v>0</v>
      </c>
      <c r="H94" s="116" t="b">
        <v>0</v>
      </c>
      <c r="I94" s="116" t="b">
        <v>0</v>
      </c>
      <c r="J94" s="119" cm="1">
        <f t="array" ref="J94">_xlfn.IFS(LEN(A94)&gt;2,A95,SUM(E94:I94)=0,0,F94,$F$7*F94*E94,G94,$G$7*G94*E94,AND(H94,A94="Co"),$H$7*H94*E94,AND(H94,A94="Re"),$H$7*H94*E94,H94,$J$7*H94*E94,I94,$I$7*I94*E94)</f>
        <v>0</v>
      </c>
      <c r="K94" s="122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5.75" customHeight="1" x14ac:dyDescent="0.9">
      <c r="A95" s="124" t="str">
        <f>'PLANTILLA V6'!A95</f>
        <v>EE</v>
      </c>
      <c r="B95" s="124" t="str">
        <f>'PLANTILLA V6'!B95</f>
        <v>Soldadura eléctronica</v>
      </c>
      <c r="C95" s="125">
        <f>'PLANTILLA V6'!C95</f>
        <v>1</v>
      </c>
      <c r="D95" s="116" t="str">
        <f>'PLANTILLA V6'!D95</f>
        <v>pza</v>
      </c>
      <c r="E95" s="125">
        <v>0</v>
      </c>
      <c r="F95" s="116" t="b">
        <v>0</v>
      </c>
      <c r="G95" s="116" t="b">
        <v>0</v>
      </c>
      <c r="H95" s="116" t="b">
        <v>0</v>
      </c>
      <c r="I95" s="116" t="b">
        <v>0</v>
      </c>
      <c r="J95" s="119" cm="1">
        <f t="array" ref="J95">_xlfn.IFS(LEN(A95)&gt;2,A96,SUM(E95:I95)=0,0,F95,$F$7*F95*E95,G95,$G$7*G95*E95,AND(H95,A95="Co"),$H$7*H95*E95,AND(H95,A95="Re"),$H$7*H95*E95,H95,$J$7*H95*E95,I95,$I$7*I95*E95)</f>
        <v>0</v>
      </c>
      <c r="K95" s="122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5.75" customHeight="1" x14ac:dyDescent="0.9">
      <c r="A96" s="124" t="str">
        <f>'PLANTILLA V6'!A96</f>
        <v>EE</v>
      </c>
      <c r="B96" s="124" t="str">
        <f>'PLANTILLA V6'!B96</f>
        <v>Pasta para soldar</v>
      </c>
      <c r="C96" s="125">
        <f>'PLANTILLA V6'!C96</f>
        <v>1</v>
      </c>
      <c r="D96" s="116" t="str">
        <f>'PLANTILLA V6'!D96</f>
        <v>pza</v>
      </c>
      <c r="E96" s="125">
        <v>0</v>
      </c>
      <c r="F96" s="116" t="b">
        <v>0</v>
      </c>
      <c r="G96" s="116" t="b">
        <v>0</v>
      </c>
      <c r="H96" s="116" t="b">
        <v>0</v>
      </c>
      <c r="I96" s="116" t="b">
        <v>0</v>
      </c>
      <c r="J96" s="119" cm="1">
        <f t="array" ref="J96">_xlfn.IFS(LEN(A96)&gt;2,A97,SUM(E96:I96)=0,0,F96,$F$7*F96*E96,G96,$G$7*G96*E96,AND(H96,A96="Co"),$H$7*H96*E96,AND(H96,A96="Re"),$H$7*H96*E96,H96,$J$7*H96*E96,I96,$I$7*I96*E96)</f>
        <v>0</v>
      </c>
      <c r="K96" s="122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5.75" customHeight="1" x14ac:dyDescent="0.9">
      <c r="A97" s="124" t="str">
        <f>'PLANTILLA V6'!A97</f>
        <v>EE</v>
      </c>
      <c r="B97" s="124">
        <f>'PLANTILLA V6'!B97</f>
        <v>0</v>
      </c>
      <c r="C97" s="125">
        <f>'PLANTILLA V6'!C97</f>
        <v>1</v>
      </c>
      <c r="D97" s="116" t="str">
        <f>'PLANTILLA V6'!D97</f>
        <v>pza</v>
      </c>
      <c r="E97" s="125">
        <v>0</v>
      </c>
      <c r="F97" s="116" t="b">
        <v>0</v>
      </c>
      <c r="G97" s="116" t="b">
        <v>0</v>
      </c>
      <c r="H97" s="116" t="b">
        <v>0</v>
      </c>
      <c r="I97" s="116" t="b">
        <v>0</v>
      </c>
      <c r="J97" s="119" cm="1">
        <f t="array" ref="J97">_xlfn.IFS(LEN(A97)&gt;2,A98,SUM(E97:I97)=0,0,F97,$F$7*F97*E97,G97,$G$7*G97*E97,AND(H97,A97="Co"),$H$7*H97*E97,AND(H97,A97="Re"),$H$7*H97*E97,H97,$J$7*H97*E97,I97,$I$7*I97*E97)</f>
        <v>0</v>
      </c>
      <c r="K97" s="122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5.75" customHeight="1" x14ac:dyDescent="0.9">
      <c r="A98" s="124">
        <f>'PLANTILLA V6'!A98</f>
        <v>0</v>
      </c>
      <c r="B98" s="124">
        <f>'PLANTILLA V6'!B98</f>
        <v>0</v>
      </c>
      <c r="C98" s="125">
        <f>'PLANTILLA V6'!C98</f>
        <v>1</v>
      </c>
      <c r="D98" s="116" t="str">
        <f>'PLANTILLA V6'!D98</f>
        <v>pza</v>
      </c>
      <c r="E98" s="125">
        <v>0</v>
      </c>
      <c r="F98" s="116" t="b">
        <v>0</v>
      </c>
      <c r="G98" s="116" t="b">
        <v>0</v>
      </c>
      <c r="H98" s="116" t="b">
        <v>0</v>
      </c>
      <c r="I98" s="116" t="b">
        <v>0</v>
      </c>
      <c r="J98" s="119" cm="1">
        <f t="array" ref="J98">_xlfn.IFS(LEN(A98)&gt;2,A99,SUM(E98:I98)=0,0,F98,$F$7*F98*E98,G98,$G$7*G98*E98,AND(H98,A98="Co"),$H$7*H98*E98,AND(H98,A98="Re"),$H$7*H98*E98,H98,$J$7*H98*E98,I98,$I$7*I98*E98)</f>
        <v>0</v>
      </c>
      <c r="K98" s="122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5.75" customHeight="1" x14ac:dyDescent="0.9">
      <c r="A99" s="124">
        <f>'PLANTILLA V6'!A99</f>
        <v>0</v>
      </c>
      <c r="B99" s="124">
        <f>'PLANTILLA V6'!B99</f>
        <v>0</v>
      </c>
      <c r="C99" s="125">
        <f>'PLANTILLA V6'!C99</f>
        <v>1</v>
      </c>
      <c r="D99" s="116" t="str">
        <f>'PLANTILLA V6'!D99</f>
        <v>pza</v>
      </c>
      <c r="E99" s="125">
        <v>0</v>
      </c>
      <c r="F99" s="116" t="b">
        <v>0</v>
      </c>
      <c r="G99" s="116" t="b">
        <v>0</v>
      </c>
      <c r="H99" s="116" t="b">
        <v>0</v>
      </c>
      <c r="I99" s="116" t="b">
        <v>0</v>
      </c>
      <c r="J99" s="119" cm="1">
        <f t="array" ref="J99">_xlfn.IFS(LEN(A99)&gt;2,A100,SUM(E99:I99)=0,0,F99,$F$7*F99*E99,G99,$G$7*G99*E99,AND(H99,A99="Co"),$H$7*H99*E99,AND(H99,A99="Re"),$H$7*H99*E99,H99,$J$7*H99*E99,I99,$I$7*I99*E99)</f>
        <v>0</v>
      </c>
      <c r="K99" s="122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5.75" customHeight="1" x14ac:dyDescent="0.9">
      <c r="A100" s="124">
        <f>'PLANTILLA V6'!A100</f>
        <v>0</v>
      </c>
      <c r="B100" s="124">
        <f>'PLANTILLA V6'!B100</f>
        <v>0</v>
      </c>
      <c r="C100" s="125">
        <f>'PLANTILLA V6'!C100</f>
        <v>1</v>
      </c>
      <c r="D100" s="116" t="str">
        <f>'PLANTILLA V6'!D100</f>
        <v>pza</v>
      </c>
      <c r="E100" s="125">
        <v>0</v>
      </c>
      <c r="F100" s="116" t="b">
        <v>0</v>
      </c>
      <c r="G100" s="116" t="b">
        <v>0</v>
      </c>
      <c r="H100" s="116" t="b">
        <v>0</v>
      </c>
      <c r="I100" s="116" t="b">
        <v>0</v>
      </c>
      <c r="J100" s="119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22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5.75" customHeight="1" x14ac:dyDescent="0.9">
      <c r="A101" s="124">
        <f>'PLANTILLA V6'!A101</f>
        <v>0</v>
      </c>
      <c r="B101" s="124">
        <f>'PLANTILLA V6'!B101</f>
        <v>0</v>
      </c>
      <c r="C101" s="125">
        <f>'PLANTILLA V6'!C101</f>
        <v>1</v>
      </c>
      <c r="D101" s="116" t="str">
        <f>'PLANTILLA V6'!D101</f>
        <v>pza</v>
      </c>
      <c r="E101" s="125">
        <v>0</v>
      </c>
      <c r="F101" s="116" t="b">
        <v>0</v>
      </c>
      <c r="G101" s="116" t="b">
        <v>0</v>
      </c>
      <c r="H101" s="116" t="b">
        <v>0</v>
      </c>
      <c r="I101" s="116" t="b">
        <v>0</v>
      </c>
      <c r="J101" s="119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22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5.75" customHeight="1" x14ac:dyDescent="0.9">
      <c r="A102" s="124">
        <f>'PLANTILLA V6'!A102</f>
        <v>0</v>
      </c>
      <c r="B102" s="124">
        <f>'PLANTILLA V6'!B102</f>
        <v>0</v>
      </c>
      <c r="C102" s="125">
        <f>'PLANTILLA V6'!C102</f>
        <v>1</v>
      </c>
      <c r="D102" s="116" t="str">
        <f>'PLANTILLA V6'!D102</f>
        <v>pza</v>
      </c>
      <c r="E102" s="125">
        <v>0</v>
      </c>
      <c r="F102" s="116" t="b">
        <v>0</v>
      </c>
      <c r="G102" s="116" t="b">
        <v>0</v>
      </c>
      <c r="H102" s="116" t="b">
        <v>0</v>
      </c>
      <c r="I102" s="116" t="b">
        <v>0</v>
      </c>
      <c r="J102" s="119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22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5.75" customHeight="1" x14ac:dyDescent="0.9">
      <c r="A103" s="124">
        <f>'PLANTILLA V6'!A103</f>
        <v>0</v>
      </c>
      <c r="B103" s="124">
        <f>'PLANTILLA V6'!B103</f>
        <v>0</v>
      </c>
      <c r="C103" s="125">
        <f>'PLANTILLA V6'!C103</f>
        <v>1</v>
      </c>
      <c r="D103" s="116" t="str">
        <f>'PLANTILLA V6'!D103</f>
        <v>pza</v>
      </c>
      <c r="E103" s="125">
        <v>0</v>
      </c>
      <c r="F103" s="116" t="b">
        <v>0</v>
      </c>
      <c r="G103" s="116" t="b">
        <v>0</v>
      </c>
      <c r="H103" s="116" t="b">
        <v>0</v>
      </c>
      <c r="I103" s="116" t="b">
        <v>0</v>
      </c>
      <c r="J103" s="119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22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5.75" customHeight="1" x14ac:dyDescent="0.9">
      <c r="A104" s="124">
        <f>'PLANTILLA V6'!A104</f>
        <v>0</v>
      </c>
      <c r="B104" s="124">
        <f>'PLANTILLA V6'!B104</f>
        <v>0</v>
      </c>
      <c r="C104" s="125">
        <f>'PLANTILLA V6'!C104</f>
        <v>1</v>
      </c>
      <c r="D104" s="116" t="str">
        <f>'PLANTILLA V6'!D104</f>
        <v>pza</v>
      </c>
      <c r="E104" s="125">
        <v>0</v>
      </c>
      <c r="F104" s="116" t="b">
        <v>0</v>
      </c>
      <c r="G104" s="116" t="b">
        <v>0</v>
      </c>
      <c r="H104" s="116" t="b">
        <v>0</v>
      </c>
      <c r="I104" s="116" t="b">
        <v>0</v>
      </c>
      <c r="J104" s="119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22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5.75" customHeight="1" x14ac:dyDescent="0.9">
      <c r="A105" s="124">
        <f>'PLANTILLA V6'!A105</f>
        <v>0</v>
      </c>
      <c r="B105" s="124">
        <f>'PLANTILLA V6'!B105</f>
        <v>0</v>
      </c>
      <c r="C105" s="125">
        <f>'PLANTILLA V6'!C105</f>
        <v>1</v>
      </c>
      <c r="D105" s="116" t="str">
        <f>'PLANTILLA V6'!D105</f>
        <v>pza</v>
      </c>
      <c r="E105" s="125">
        <v>0</v>
      </c>
      <c r="F105" s="116" t="b">
        <v>0</v>
      </c>
      <c r="G105" s="116" t="b">
        <v>0</v>
      </c>
      <c r="H105" s="116" t="b">
        <v>0</v>
      </c>
      <c r="I105" s="116" t="b">
        <v>0</v>
      </c>
      <c r="J105" s="119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22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5.75" customHeight="1" x14ac:dyDescent="0.9">
      <c r="A106" s="124">
        <f>'PLANTILLA V6'!A106</f>
        <v>0</v>
      </c>
      <c r="B106" s="124">
        <f>'PLANTILLA V6'!B106</f>
        <v>0</v>
      </c>
      <c r="C106" s="125">
        <f>'PLANTILLA V6'!C106</f>
        <v>1</v>
      </c>
      <c r="D106" s="116" t="str">
        <f>'PLANTILLA V6'!D106</f>
        <v>pza</v>
      </c>
      <c r="E106" s="125">
        <v>0</v>
      </c>
      <c r="F106" s="116" t="b">
        <v>0</v>
      </c>
      <c r="G106" s="116" t="b">
        <v>0</v>
      </c>
      <c r="H106" s="116" t="b">
        <v>0</v>
      </c>
      <c r="I106" s="116" t="b">
        <v>0</v>
      </c>
      <c r="J106" s="119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22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5.75" customHeight="1" x14ac:dyDescent="0.9">
      <c r="A107" s="124">
        <f>'PLANTILLA V6'!A107</f>
        <v>0</v>
      </c>
      <c r="B107" s="124">
        <f>'PLANTILLA V6'!B107</f>
        <v>0</v>
      </c>
      <c r="C107" s="125">
        <f>'PLANTILLA V6'!C107</f>
        <v>1</v>
      </c>
      <c r="D107" s="116" t="str">
        <f>'PLANTILLA V6'!D107</f>
        <v>pza</v>
      </c>
      <c r="E107" s="125">
        <v>0</v>
      </c>
      <c r="F107" s="116" t="b">
        <v>0</v>
      </c>
      <c r="G107" s="116" t="b">
        <v>0</v>
      </c>
      <c r="H107" s="116" t="b">
        <v>0</v>
      </c>
      <c r="I107" s="116" t="b">
        <v>0</v>
      </c>
      <c r="J107" s="119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22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5.75" customHeight="1" x14ac:dyDescent="0.9">
      <c r="A108" s="124">
        <f>'PLANTILLA V6'!A108</f>
        <v>0</v>
      </c>
      <c r="B108" s="124">
        <f>'PLANTILLA V6'!B108</f>
        <v>0</v>
      </c>
      <c r="C108" s="125">
        <f>'PLANTILLA V6'!C108</f>
        <v>1</v>
      </c>
      <c r="D108" s="116" t="str">
        <f>'PLANTILLA V6'!D108</f>
        <v>pza</v>
      </c>
      <c r="E108" s="125">
        <v>0</v>
      </c>
      <c r="F108" s="116" t="b">
        <v>0</v>
      </c>
      <c r="G108" s="116" t="b">
        <v>0</v>
      </c>
      <c r="H108" s="116" t="b">
        <v>0</v>
      </c>
      <c r="I108" s="116" t="b">
        <v>0</v>
      </c>
      <c r="J108" s="119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22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5.75" customHeight="1" x14ac:dyDescent="0.9">
      <c r="A109" s="172" t="str">
        <f>'PLANTILLA V6'!A109</f>
        <v>Baterías</v>
      </c>
      <c r="B109" s="141"/>
      <c r="C109" s="125">
        <f>'PLANTILLA V6'!C109</f>
        <v>0</v>
      </c>
      <c r="D109" s="116">
        <f>'PLANTILLA V6'!D109</f>
        <v>0</v>
      </c>
      <c r="E109" s="125">
        <v>0</v>
      </c>
      <c r="F109" s="116" t="b">
        <v>0</v>
      </c>
      <c r="G109" s="116" t="b">
        <v>0</v>
      </c>
      <c r="H109" s="116" t="b">
        <v>0</v>
      </c>
      <c r="I109" s="116" t="b">
        <v>0</v>
      </c>
      <c r="J109" s="123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22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5.75" customHeight="1" x14ac:dyDescent="0.9">
      <c r="A110" s="124" t="str">
        <f>'PLANTILLA V6'!A110</f>
        <v>Ba</v>
      </c>
      <c r="B110" s="124" t="str">
        <f>'PLANTILLA V6'!B110</f>
        <v>Batería recargable (AA)</v>
      </c>
      <c r="C110" s="125">
        <f>'PLANTILLA V6'!C110</f>
        <v>1</v>
      </c>
      <c r="D110" s="116" t="str">
        <f>'PLANTILLA V6'!D110</f>
        <v>pza</v>
      </c>
      <c r="E110" s="125">
        <v>0</v>
      </c>
      <c r="F110" s="116" t="b">
        <v>0</v>
      </c>
      <c r="G110" s="116" t="b">
        <v>0</v>
      </c>
      <c r="H110" s="116" t="b">
        <v>1</v>
      </c>
      <c r="I110" s="116" t="b">
        <v>0</v>
      </c>
      <c r="J110" s="119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5.75" customHeight="1" x14ac:dyDescent="0.9">
      <c r="A111" s="124" t="str">
        <f>'PLANTILLA V6'!A111</f>
        <v>Ba</v>
      </c>
      <c r="B111" s="124" t="str">
        <f>'PLANTILLA V6'!B111</f>
        <v>Batería recargable (AAA)</v>
      </c>
      <c r="C111" s="125">
        <f>'PLANTILLA V6'!C111</f>
        <v>1</v>
      </c>
      <c r="D111" s="116" t="str">
        <f>'PLANTILLA V6'!D111</f>
        <v>pza</v>
      </c>
      <c r="E111" s="125">
        <v>0</v>
      </c>
      <c r="F111" s="116" t="b">
        <v>0</v>
      </c>
      <c r="G111" s="116" t="b">
        <v>0</v>
      </c>
      <c r="H111" s="116" t="b">
        <v>1</v>
      </c>
      <c r="I111" s="116" t="b">
        <v>0</v>
      </c>
      <c r="J111" s="119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5.75" customHeight="1" x14ac:dyDescent="0.9">
      <c r="A112" s="124" t="str">
        <f>'PLANTILLA V6'!A112</f>
        <v>Ba</v>
      </c>
      <c r="B112" s="124" t="str">
        <f>'PLANTILLA V6'!B112</f>
        <v>Batería recargable 9V Volteck</v>
      </c>
      <c r="C112" s="125">
        <f>'PLANTILLA V6'!C112</f>
        <v>1</v>
      </c>
      <c r="D112" s="116" t="str">
        <f>'PLANTILLA V6'!D112</f>
        <v>pza</v>
      </c>
      <c r="E112" s="125">
        <v>0</v>
      </c>
      <c r="F112" s="116" t="b">
        <v>0</v>
      </c>
      <c r="G112" s="116" t="b">
        <v>0</v>
      </c>
      <c r="H112" s="116" t="b">
        <v>1</v>
      </c>
      <c r="I112" s="116" t="b">
        <v>0</v>
      </c>
      <c r="J112" s="119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5.75" customHeight="1" x14ac:dyDescent="0.9">
      <c r="A113" s="124" t="str">
        <f>'PLANTILLA V6'!A113</f>
        <v>Ba</v>
      </c>
      <c r="B113" s="124" t="str">
        <f>'PLANTILLA V6'!B113</f>
        <v>Baterías alcalinas AAA de 1.5 V (no recargable) para microbit</v>
      </c>
      <c r="C113" s="125">
        <f>'PLANTILLA V6'!C113</f>
        <v>1</v>
      </c>
      <c r="D113" s="116" t="str">
        <f>'PLANTILLA V6'!D113</f>
        <v>pza</v>
      </c>
      <c r="E113" s="125">
        <v>0</v>
      </c>
      <c r="F113" s="116" t="b">
        <v>0</v>
      </c>
      <c r="G113" s="116" t="b">
        <v>0</v>
      </c>
      <c r="H113" s="116" t="b">
        <v>1</v>
      </c>
      <c r="I113" s="116" t="b">
        <v>0</v>
      </c>
      <c r="J113" s="119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</row>
    <row r="114" spans="1:26" ht="15.75" customHeight="1" x14ac:dyDescent="0.9">
      <c r="A114" s="124" t="str">
        <f>'PLANTILLA V6'!A114</f>
        <v>Ba</v>
      </c>
      <c r="B114" s="124" t="str">
        <f>'PLANTILLA V6'!B114</f>
        <v>Batería de 3V tipo CR2032</v>
      </c>
      <c r="C114" s="125">
        <f>'PLANTILLA V6'!C114</f>
        <v>1</v>
      </c>
      <c r="D114" s="116" t="str">
        <f>'PLANTILLA V6'!D114</f>
        <v>pza</v>
      </c>
      <c r="E114" s="125">
        <v>0</v>
      </c>
      <c r="F114" s="116" t="b">
        <v>0</v>
      </c>
      <c r="G114" s="116" t="b">
        <v>0</v>
      </c>
      <c r="H114" s="116" t="b">
        <v>1</v>
      </c>
      <c r="I114" s="116" t="b">
        <v>0</v>
      </c>
      <c r="J114" s="119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5.75" customHeight="1" x14ac:dyDescent="0.9">
      <c r="A115" s="124" t="str">
        <f>'PLANTILLA V6'!A115</f>
        <v>Ba</v>
      </c>
      <c r="B115" s="124" t="str">
        <f>'PLANTILLA V6'!B115</f>
        <v>Cargador universal de pilas recargable (9V, AA y AAA)</v>
      </c>
      <c r="C115" s="125">
        <f>'PLANTILLA V6'!C115</f>
        <v>1</v>
      </c>
      <c r="D115" s="116" t="str">
        <f>'PLANTILLA V6'!D115</f>
        <v>pza</v>
      </c>
      <c r="E115" s="125">
        <v>0</v>
      </c>
      <c r="F115" s="116" t="b">
        <v>0</v>
      </c>
      <c r="G115" s="116" t="b">
        <v>0</v>
      </c>
      <c r="H115" s="116" t="b">
        <v>0</v>
      </c>
      <c r="I115" s="116" t="b">
        <v>1</v>
      </c>
      <c r="J115" s="119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5.75" customHeight="1" x14ac:dyDescent="0.9">
      <c r="A116" s="124" t="str">
        <f>'PLANTILLA V6'!A116</f>
        <v>Ba</v>
      </c>
      <c r="B116" s="124" t="str">
        <f>'PLANTILLA V6'!B116</f>
        <v>Portapilas "AA" en serie</v>
      </c>
      <c r="C116" s="125">
        <f>'PLANTILLA V6'!C116</f>
        <v>1</v>
      </c>
      <c r="D116" s="116" t="str">
        <f>'PLANTILLA V6'!D116</f>
        <v>pza</v>
      </c>
      <c r="E116" s="125">
        <v>0</v>
      </c>
      <c r="F116" s="116" t="b">
        <v>0</v>
      </c>
      <c r="G116" s="116" t="b">
        <v>0</v>
      </c>
      <c r="H116" s="116" t="b">
        <v>1</v>
      </c>
      <c r="I116" s="116" t="b">
        <v>0</v>
      </c>
      <c r="J116" s="119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5.75" customHeight="1" x14ac:dyDescent="0.9">
      <c r="A117" s="124" t="str">
        <f>'PLANTILLA V6'!A117</f>
        <v>Ba</v>
      </c>
      <c r="B117" s="124" t="str">
        <f>'PLANTILLA V6'!B117</f>
        <v>Broche para pila de 9V</v>
      </c>
      <c r="C117" s="125">
        <f>'PLANTILLA V6'!C117</f>
        <v>1</v>
      </c>
      <c r="D117" s="116" t="str">
        <f>'PLANTILLA V6'!D117</f>
        <v>pza</v>
      </c>
      <c r="E117" s="125">
        <v>0</v>
      </c>
      <c r="F117" s="116" t="b">
        <v>0</v>
      </c>
      <c r="G117" s="116" t="b">
        <v>0</v>
      </c>
      <c r="H117" s="116" t="b">
        <v>1</v>
      </c>
      <c r="I117" s="116" t="b">
        <v>0</v>
      </c>
      <c r="J117" s="119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5.75" customHeight="1" x14ac:dyDescent="0.9">
      <c r="A118" s="124" t="str">
        <f>'PLANTILLA V6'!A118</f>
        <v>Ba</v>
      </c>
      <c r="B118" s="124" t="str">
        <f>'PLANTILLA V6'!B118</f>
        <v>Pila CR2032 tipo moneda</v>
      </c>
      <c r="C118" s="125">
        <f>'PLANTILLA V6'!C118</f>
        <v>1</v>
      </c>
      <c r="D118" s="116" t="str">
        <f>'PLANTILLA V6'!D118</f>
        <v>pza</v>
      </c>
      <c r="E118" s="125">
        <v>0</v>
      </c>
      <c r="F118" s="116" t="b">
        <v>0</v>
      </c>
      <c r="G118" s="116" t="b">
        <v>0</v>
      </c>
      <c r="H118" s="116" t="b">
        <v>1</v>
      </c>
      <c r="I118" s="116" t="b">
        <v>0</v>
      </c>
      <c r="J118" s="119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25">
        <f>'PLANTILLA V6'!C119</f>
        <v>0</v>
      </c>
      <c r="D119" s="116">
        <f>'PLANTILLA V6'!D119</f>
        <v>0</v>
      </c>
      <c r="E119" s="125">
        <v>0</v>
      </c>
      <c r="F119" s="116" t="b">
        <v>0</v>
      </c>
      <c r="G119" s="116" t="b">
        <v>0</v>
      </c>
      <c r="H119" s="116" t="b">
        <v>0</v>
      </c>
      <c r="I119" s="116" t="b">
        <v>0</v>
      </c>
      <c r="J119" s="119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25">
        <f>'PLANTILLA V6'!C120</f>
        <v>0</v>
      </c>
      <c r="D120" s="116">
        <f>'PLANTILLA V6'!D120</f>
        <v>0</v>
      </c>
      <c r="E120" s="125">
        <v>0</v>
      </c>
      <c r="F120" s="116" t="b">
        <v>0</v>
      </c>
      <c r="G120" s="116" t="b">
        <v>0</v>
      </c>
      <c r="H120" s="116" t="b">
        <v>0</v>
      </c>
      <c r="I120" s="116" t="b">
        <v>0</v>
      </c>
      <c r="J120" s="119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25">
        <f>'PLANTILLA V6'!C121</f>
        <v>0</v>
      </c>
      <c r="D121" s="116">
        <f>'PLANTILLA V6'!D121</f>
        <v>0</v>
      </c>
      <c r="E121" s="125">
        <v>0</v>
      </c>
      <c r="F121" s="116" t="b">
        <v>0</v>
      </c>
      <c r="G121" s="116" t="b">
        <v>0</v>
      </c>
      <c r="H121" s="116" t="b">
        <v>0</v>
      </c>
      <c r="I121" s="116" t="b">
        <v>0</v>
      </c>
      <c r="J121" s="119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25">
        <f>'PLANTILLA V6'!C122</f>
        <v>0</v>
      </c>
      <c r="D122" s="116">
        <f>'PLANTILLA V6'!D122</f>
        <v>0</v>
      </c>
      <c r="E122" s="125">
        <v>0</v>
      </c>
      <c r="F122" s="116" t="b">
        <v>0</v>
      </c>
      <c r="G122" s="116" t="b">
        <v>0</v>
      </c>
      <c r="H122" s="116" t="b">
        <v>0</v>
      </c>
      <c r="I122" s="116" t="b">
        <v>0</v>
      </c>
      <c r="J122" s="119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25">
        <f>'PLANTILLA V6'!C123</f>
        <v>0</v>
      </c>
      <c r="D123" s="116">
        <f>'PLANTILLA V6'!D123</f>
        <v>0</v>
      </c>
      <c r="E123" s="125">
        <v>0</v>
      </c>
      <c r="F123" s="116" t="b">
        <v>0</v>
      </c>
      <c r="G123" s="116" t="b">
        <v>0</v>
      </c>
      <c r="H123" s="116" t="b">
        <v>0</v>
      </c>
      <c r="I123" s="116" t="b">
        <v>0</v>
      </c>
      <c r="J123" s="119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25">
        <f>'PLANTILLA V6'!C124</f>
        <v>0</v>
      </c>
      <c r="D124" s="116">
        <f>'PLANTILLA V6'!D124</f>
        <v>0</v>
      </c>
      <c r="E124" s="125">
        <v>0</v>
      </c>
      <c r="F124" s="116" t="b">
        <v>0</v>
      </c>
      <c r="G124" s="116" t="b">
        <v>0</v>
      </c>
      <c r="H124" s="116" t="b">
        <v>0</v>
      </c>
      <c r="I124" s="116" t="b">
        <v>0</v>
      </c>
      <c r="J124" s="119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25">
        <f>'PLANTILLA V6'!C125</f>
        <v>0</v>
      </c>
      <c r="D125" s="116">
        <f>'PLANTILLA V6'!D125</f>
        <v>0</v>
      </c>
      <c r="E125" s="125">
        <v>0</v>
      </c>
      <c r="F125" s="116" t="b">
        <v>0</v>
      </c>
      <c r="G125" s="116" t="b">
        <v>0</v>
      </c>
      <c r="H125" s="116" t="b">
        <v>0</v>
      </c>
      <c r="I125" s="116" t="b">
        <v>0</v>
      </c>
      <c r="J125" s="119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25">
        <f>'PLANTILLA V6'!C126</f>
        <v>0</v>
      </c>
      <c r="D126" s="116">
        <f>'PLANTILLA V6'!D126</f>
        <v>0</v>
      </c>
      <c r="E126" s="125">
        <v>0</v>
      </c>
      <c r="F126" s="116" t="b">
        <v>0</v>
      </c>
      <c r="G126" s="116" t="b">
        <v>0</v>
      </c>
      <c r="H126" s="116" t="b">
        <v>0</v>
      </c>
      <c r="I126" s="116" t="b">
        <v>0</v>
      </c>
      <c r="J126" s="119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25">
        <f>'PLANTILLA V6'!C127</f>
        <v>0</v>
      </c>
      <c r="D127" s="116">
        <f>'PLANTILLA V6'!D127</f>
        <v>0</v>
      </c>
      <c r="E127" s="125">
        <v>0</v>
      </c>
      <c r="F127" s="116" t="b">
        <v>0</v>
      </c>
      <c r="G127" s="116" t="b">
        <v>0</v>
      </c>
      <c r="H127" s="116" t="b">
        <v>0</v>
      </c>
      <c r="I127" s="116" t="b">
        <v>0</v>
      </c>
      <c r="J127" s="119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25">
        <f>'PLANTILLA V6'!C128</f>
        <v>0</v>
      </c>
      <c r="D128" s="116">
        <f>'PLANTILLA V6'!D128</f>
        <v>0</v>
      </c>
      <c r="E128" s="125">
        <v>0</v>
      </c>
      <c r="F128" s="116" t="b">
        <v>0</v>
      </c>
      <c r="G128" s="116" t="b">
        <v>0</v>
      </c>
      <c r="H128" s="116" t="b">
        <v>0</v>
      </c>
      <c r="I128" s="116" t="b">
        <v>0</v>
      </c>
      <c r="J128" s="119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25">
        <f>'PLANTILLA V6'!C129</f>
        <v>0</v>
      </c>
      <c r="D129" s="116">
        <f>'PLANTILLA V6'!D129</f>
        <v>0</v>
      </c>
      <c r="E129" s="125">
        <v>0</v>
      </c>
      <c r="F129" s="116" t="b">
        <v>0</v>
      </c>
      <c r="G129" s="116" t="b">
        <v>0</v>
      </c>
      <c r="H129" s="116" t="b">
        <v>0</v>
      </c>
      <c r="I129" s="116" t="b">
        <v>0</v>
      </c>
      <c r="J129" s="119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25">
        <f>'PLANTILLA V6'!C130</f>
        <v>0</v>
      </c>
      <c r="D130" s="116">
        <f>'PLANTILLA V6'!D130</f>
        <v>0</v>
      </c>
      <c r="E130" s="125">
        <v>0</v>
      </c>
      <c r="F130" s="116" t="b">
        <v>0</v>
      </c>
      <c r="G130" s="116" t="b">
        <v>0</v>
      </c>
      <c r="H130" s="116" t="b">
        <v>0</v>
      </c>
      <c r="I130" s="116" t="b">
        <v>0</v>
      </c>
      <c r="J130" s="119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25">
        <f>'PLANTILLA V6'!C131</f>
        <v>0</v>
      </c>
      <c r="D131" s="116">
        <f>'PLANTILLA V6'!D131</f>
        <v>0</v>
      </c>
      <c r="E131" s="125">
        <v>0</v>
      </c>
      <c r="F131" s="116" t="b">
        <v>0</v>
      </c>
      <c r="G131" s="116" t="b">
        <v>0</v>
      </c>
      <c r="H131" s="116" t="b">
        <v>0</v>
      </c>
      <c r="I131" s="116" t="b">
        <v>0</v>
      </c>
      <c r="J131" s="119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25">
        <f>'PLANTILLA V6'!C132</f>
        <v>0</v>
      </c>
      <c r="D132" s="116">
        <f>'PLANTILLA V6'!D132</f>
        <v>0</v>
      </c>
      <c r="E132" s="125">
        <v>0</v>
      </c>
      <c r="F132" s="116" t="b">
        <v>0</v>
      </c>
      <c r="G132" s="116" t="b">
        <v>0</v>
      </c>
      <c r="H132" s="116" t="b">
        <v>0</v>
      </c>
      <c r="I132" s="116" t="b">
        <v>0</v>
      </c>
      <c r="J132" s="119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25">
        <f>'PLANTILLA V6'!C133</f>
        <v>0</v>
      </c>
      <c r="D133" s="116">
        <f>'PLANTILLA V6'!D133</f>
        <v>0</v>
      </c>
      <c r="E133" s="125">
        <v>0</v>
      </c>
      <c r="F133" s="116" t="b">
        <v>0</v>
      </c>
      <c r="G133" s="116" t="b">
        <v>0</v>
      </c>
      <c r="H133" s="116" t="b">
        <v>0</v>
      </c>
      <c r="I133" s="116" t="b">
        <v>0</v>
      </c>
      <c r="J133" s="119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25">
        <f>'PLANTILLA V6'!C134</f>
        <v>0</v>
      </c>
      <c r="D134" s="116">
        <f>'PLANTILLA V6'!D134</f>
        <v>0</v>
      </c>
      <c r="E134" s="125">
        <v>0</v>
      </c>
      <c r="F134" s="116" t="b">
        <v>0</v>
      </c>
      <c r="G134" s="116" t="b">
        <v>0</v>
      </c>
      <c r="H134" s="116" t="b">
        <v>0</v>
      </c>
      <c r="I134" s="116" t="b">
        <v>0</v>
      </c>
      <c r="J134" s="119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25">
        <f>'PLANTILLA V6'!C135</f>
        <v>0</v>
      </c>
      <c r="D135" s="116">
        <f>'PLANTILLA V6'!D135</f>
        <v>0</v>
      </c>
      <c r="E135" s="125">
        <v>0</v>
      </c>
      <c r="F135" s="116" t="b">
        <v>0</v>
      </c>
      <c r="G135" s="116" t="b">
        <v>0</v>
      </c>
      <c r="H135" s="116" t="b">
        <v>0</v>
      </c>
      <c r="I135" s="116" t="b">
        <v>0</v>
      </c>
      <c r="J135" s="119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25">
        <f>'PLANTILLA V6'!C136</f>
        <v>0</v>
      </c>
      <c r="D136" s="116">
        <f>'PLANTILLA V6'!D136</f>
        <v>0</v>
      </c>
      <c r="E136" s="125">
        <v>0</v>
      </c>
      <c r="F136" s="116" t="b">
        <v>0</v>
      </c>
      <c r="G136" s="116" t="b">
        <v>0</v>
      </c>
      <c r="H136" s="116" t="b">
        <v>0</v>
      </c>
      <c r="I136" s="116" t="b">
        <v>0</v>
      </c>
      <c r="J136" s="119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25">
        <f>'PLANTILLA V6'!C137</f>
        <v>0</v>
      </c>
      <c r="D137" s="116">
        <f>'PLANTILLA V6'!D137</f>
        <v>0</v>
      </c>
      <c r="E137" s="125">
        <v>0</v>
      </c>
      <c r="F137" s="116" t="b">
        <v>0</v>
      </c>
      <c r="G137" s="116" t="b">
        <v>0</v>
      </c>
      <c r="H137" s="116" t="b">
        <v>0</v>
      </c>
      <c r="I137" s="116" t="b">
        <v>0</v>
      </c>
      <c r="J137" s="119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25">
        <f>'PLANTILLA V6'!C138</f>
        <v>0</v>
      </c>
      <c r="D138" s="116">
        <f>'PLANTILLA V6'!D138</f>
        <v>0</v>
      </c>
      <c r="E138" s="125">
        <v>0</v>
      </c>
      <c r="F138" s="116" t="b">
        <v>0</v>
      </c>
      <c r="G138" s="116" t="b">
        <v>0</v>
      </c>
      <c r="H138" s="116" t="b">
        <v>0</v>
      </c>
      <c r="I138" s="116" t="b">
        <v>0</v>
      </c>
      <c r="J138" s="119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1" t="str">
        <f>'PLANTILLA V6'!A139</f>
        <v>Seguridad y Orden</v>
      </c>
      <c r="B139" s="141"/>
      <c r="C139" s="125"/>
      <c r="D139" s="116"/>
      <c r="E139" s="125"/>
      <c r="F139" s="122"/>
      <c r="G139" s="122"/>
      <c r="H139" s="122"/>
      <c r="I139" s="122"/>
      <c r="J139" s="123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5.75" customHeight="1" x14ac:dyDescent="0.9">
      <c r="A140" s="124" t="str">
        <f>'PLANTILLA V6'!A140</f>
        <v>So</v>
      </c>
      <c r="B140" s="124" t="str">
        <f>'PLANTILLA V6'!B140</f>
        <v>Cubrebocas industrial N95 o similar</v>
      </c>
      <c r="C140" s="125">
        <f>'PLANTILLA V6'!C140</f>
        <v>1</v>
      </c>
      <c r="D140" s="116" t="str">
        <f>'PLANTILLA V6'!D140</f>
        <v>pza</v>
      </c>
      <c r="E140" s="125">
        <v>0</v>
      </c>
      <c r="F140" s="116" t="b">
        <v>1</v>
      </c>
      <c r="G140" s="116" t="b">
        <v>0</v>
      </c>
      <c r="H140" s="116" t="b">
        <v>0</v>
      </c>
      <c r="I140" s="116" t="b">
        <v>0</v>
      </c>
      <c r="J140" s="119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5.75" customHeight="1" x14ac:dyDescent="0.9">
      <c r="A141" s="124" t="str">
        <f>'PLANTILLA V6'!A141</f>
        <v>So</v>
      </c>
      <c r="B141" s="124" t="str">
        <f>'PLANTILLA V6'!B141</f>
        <v>Lentes de seguridad</v>
      </c>
      <c r="C141" s="125">
        <f>'PLANTILLA V6'!C141</f>
        <v>1</v>
      </c>
      <c r="D141" s="116" t="str">
        <f>'PLANTILLA V6'!D141</f>
        <v>pza</v>
      </c>
      <c r="E141" s="125">
        <v>0</v>
      </c>
      <c r="F141" s="116" t="b">
        <v>0</v>
      </c>
      <c r="G141" s="116" t="b">
        <v>0</v>
      </c>
      <c r="H141" s="116" t="b">
        <v>1</v>
      </c>
      <c r="I141" s="116" t="b">
        <v>0</v>
      </c>
      <c r="J141" s="119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5.75" customHeight="1" x14ac:dyDescent="0.9">
      <c r="A142" s="124" t="str">
        <f>'PLANTILLA V6'!A142</f>
        <v>So</v>
      </c>
      <c r="B142" s="124" t="str">
        <f>'PLANTILLA V6'!B142</f>
        <v>Guantes de seguridad</v>
      </c>
      <c r="C142" s="125">
        <f>'PLANTILLA V6'!C142</f>
        <v>1</v>
      </c>
      <c r="D142" s="116" t="str">
        <f>'PLANTILLA V6'!D142</f>
        <v>pza</v>
      </c>
      <c r="E142" s="125">
        <v>0</v>
      </c>
      <c r="F142" s="116" t="b">
        <v>0</v>
      </c>
      <c r="G142" s="116" t="b">
        <v>0</v>
      </c>
      <c r="H142" s="116" t="b">
        <v>1</v>
      </c>
      <c r="I142" s="116" t="b">
        <v>0</v>
      </c>
      <c r="J142" s="119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5.75" customHeight="1" x14ac:dyDescent="0.9">
      <c r="A143" s="124" t="str">
        <f>'PLANTILLA V6'!A143</f>
        <v>So</v>
      </c>
      <c r="B143" s="124" t="str">
        <f>'PLANTILLA V6'!B143</f>
        <v>Botiquín de primeros auxilios (caja con algodón, alcohol, gasas, antiséptico, agua oxigenada, vendas)</v>
      </c>
      <c r="C143" s="125">
        <f>'PLANTILLA V6'!C143</f>
        <v>1</v>
      </c>
      <c r="D143" s="116" t="str">
        <f>'PLANTILLA V6'!D143</f>
        <v>pza</v>
      </c>
      <c r="E143" s="125">
        <v>0</v>
      </c>
      <c r="F143" s="116" t="b">
        <v>0</v>
      </c>
      <c r="G143" s="116" t="b">
        <v>0</v>
      </c>
      <c r="H143" s="116" t="b">
        <v>0</v>
      </c>
      <c r="I143" s="116" t="b">
        <v>1</v>
      </c>
      <c r="J143" s="119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5.75" customHeight="1" x14ac:dyDescent="0.9">
      <c r="A144" s="124" t="str">
        <f>'PLANTILLA V6'!A144</f>
        <v>So</v>
      </c>
      <c r="B144" s="124" t="str">
        <f>'PLANTILLA V6'!B144</f>
        <v>Trapo de limpieza/franela</v>
      </c>
      <c r="C144" s="125">
        <f>'PLANTILLA V6'!C144</f>
        <v>1</v>
      </c>
      <c r="D144" s="116" t="str">
        <f>'PLANTILLA V6'!D144</f>
        <v>pza</v>
      </c>
      <c r="E144" s="125">
        <v>0</v>
      </c>
      <c r="F144" s="116" t="b">
        <v>0</v>
      </c>
      <c r="G144" s="116" t="b">
        <v>0</v>
      </c>
      <c r="H144" s="116" t="b">
        <v>1</v>
      </c>
      <c r="I144" s="116" t="b">
        <v>0</v>
      </c>
      <c r="J144" s="119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5.75" customHeight="1" x14ac:dyDescent="0.9">
      <c r="A145" s="124">
        <f>'PLANTILLA V6'!A145</f>
        <v>0</v>
      </c>
      <c r="B145" s="116">
        <f>'PLANTILLA V6'!B145</f>
        <v>0</v>
      </c>
      <c r="C145" s="125">
        <f>'PLANTILLA V6'!C145</f>
        <v>1</v>
      </c>
      <c r="D145" s="116" t="str">
        <f>'PLANTILLA V6'!D145</f>
        <v>pza</v>
      </c>
      <c r="E145" s="125">
        <v>0</v>
      </c>
      <c r="F145" s="116" t="b">
        <v>0</v>
      </c>
      <c r="G145" s="116" t="b">
        <v>0</v>
      </c>
      <c r="H145" s="116" t="b">
        <v>0</v>
      </c>
      <c r="I145" s="116" t="b">
        <v>0</v>
      </c>
      <c r="J145" s="119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5.75" customHeight="1" x14ac:dyDescent="0.9">
      <c r="A146" s="124">
        <f>'PLANTILLA V6'!A146</f>
        <v>0</v>
      </c>
      <c r="B146" s="116">
        <f>'PLANTILLA V6'!B146</f>
        <v>0</v>
      </c>
      <c r="C146" s="125">
        <f>'PLANTILLA V6'!C146</f>
        <v>1</v>
      </c>
      <c r="D146" s="116" t="str">
        <f>'PLANTILLA V6'!D146</f>
        <v>pza</v>
      </c>
      <c r="E146" s="125">
        <v>0</v>
      </c>
      <c r="F146" s="116" t="b">
        <v>0</v>
      </c>
      <c r="G146" s="116" t="b">
        <v>0</v>
      </c>
      <c r="H146" s="116" t="b">
        <v>0</v>
      </c>
      <c r="I146" s="116" t="b">
        <v>0</v>
      </c>
      <c r="J146" s="119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5.75" customHeight="1" x14ac:dyDescent="0.9">
      <c r="A147" s="124">
        <f>'PLANTILLA V6'!A147</f>
        <v>0</v>
      </c>
      <c r="B147" s="116">
        <f>'PLANTILLA V6'!B147</f>
        <v>0</v>
      </c>
      <c r="C147" s="125">
        <f>'PLANTILLA V6'!C147</f>
        <v>1</v>
      </c>
      <c r="D147" s="116" t="str">
        <f>'PLANTILLA V6'!D147</f>
        <v>pza</v>
      </c>
      <c r="E147" s="125">
        <v>0</v>
      </c>
      <c r="F147" s="116" t="b">
        <v>0</v>
      </c>
      <c r="G147" s="116" t="b">
        <v>0</v>
      </c>
      <c r="H147" s="116" t="b">
        <v>0</v>
      </c>
      <c r="I147" s="116" t="b">
        <v>0</v>
      </c>
      <c r="J147" s="119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5.75" customHeight="1" x14ac:dyDescent="0.9">
      <c r="A148" s="124">
        <f>'PLANTILLA V6'!A148</f>
        <v>0</v>
      </c>
      <c r="B148" s="116">
        <f>'PLANTILLA V6'!B148</f>
        <v>0</v>
      </c>
      <c r="C148" s="125">
        <f>'PLANTILLA V6'!C148</f>
        <v>1</v>
      </c>
      <c r="D148" s="116" t="str">
        <f>'PLANTILLA V6'!D148</f>
        <v>pza</v>
      </c>
      <c r="E148" s="125">
        <v>0</v>
      </c>
      <c r="F148" s="116" t="b">
        <v>0</v>
      </c>
      <c r="G148" s="116" t="b">
        <v>0</v>
      </c>
      <c r="H148" s="116" t="b">
        <v>0</v>
      </c>
      <c r="I148" s="116" t="b">
        <v>0</v>
      </c>
      <c r="J148" s="119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5.75" customHeight="1" x14ac:dyDescent="0.9">
      <c r="A149" s="124">
        <f>'PLANTILLA V6'!A149</f>
        <v>0</v>
      </c>
      <c r="B149" s="116">
        <f>'PLANTILLA V6'!B149</f>
        <v>0</v>
      </c>
      <c r="C149" s="125">
        <f>'PLANTILLA V6'!C149</f>
        <v>1</v>
      </c>
      <c r="D149" s="116" t="str">
        <f>'PLANTILLA V6'!D149</f>
        <v>pza</v>
      </c>
      <c r="E149" s="125">
        <v>0</v>
      </c>
      <c r="F149" s="116" t="b">
        <v>0</v>
      </c>
      <c r="G149" s="116" t="b">
        <v>0</v>
      </c>
      <c r="H149" s="116" t="b">
        <v>0</v>
      </c>
      <c r="I149" s="116" t="b">
        <v>0</v>
      </c>
      <c r="J149" s="119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5.75" customHeight="1" x14ac:dyDescent="0.9">
      <c r="A150" s="124">
        <f>'PLANTILLA V6'!A150</f>
        <v>0</v>
      </c>
      <c r="B150" s="116">
        <f>'PLANTILLA V6'!B150</f>
        <v>0</v>
      </c>
      <c r="C150" s="125">
        <f>'PLANTILLA V6'!C150</f>
        <v>1</v>
      </c>
      <c r="D150" s="116" t="str">
        <f>'PLANTILLA V6'!D150</f>
        <v>pza</v>
      </c>
      <c r="E150" s="125">
        <v>0</v>
      </c>
      <c r="F150" s="116" t="b">
        <v>0</v>
      </c>
      <c r="G150" s="116" t="b">
        <v>0</v>
      </c>
      <c r="H150" s="116" t="b">
        <v>0</v>
      </c>
      <c r="I150" s="116" t="b">
        <v>0</v>
      </c>
      <c r="J150" s="119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5.75" customHeight="1" x14ac:dyDescent="0.9">
      <c r="A151" s="124">
        <f>'PLANTILLA V6'!A151</f>
        <v>0</v>
      </c>
      <c r="B151" s="116">
        <f>'PLANTILLA V6'!B151</f>
        <v>0</v>
      </c>
      <c r="C151" s="125">
        <f>'PLANTILLA V6'!C151</f>
        <v>1</v>
      </c>
      <c r="D151" s="116" t="str">
        <f>'PLANTILLA V6'!D151</f>
        <v>pza</v>
      </c>
      <c r="E151" s="125">
        <v>0</v>
      </c>
      <c r="F151" s="116" t="b">
        <v>0</v>
      </c>
      <c r="G151" s="116" t="b">
        <v>0</v>
      </c>
      <c r="H151" s="116" t="b">
        <v>0</v>
      </c>
      <c r="I151" s="116" t="b">
        <v>0</v>
      </c>
      <c r="J151" s="119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5.75" customHeight="1" x14ac:dyDescent="0.9">
      <c r="A152" s="124">
        <f>'PLANTILLA V6'!A152</f>
        <v>0</v>
      </c>
      <c r="B152" s="116">
        <f>'PLANTILLA V6'!B152</f>
        <v>0</v>
      </c>
      <c r="C152" s="125">
        <f>'PLANTILLA V6'!C152</f>
        <v>1</v>
      </c>
      <c r="D152" s="116" t="str">
        <f>'PLANTILLA V6'!D152</f>
        <v>pza</v>
      </c>
      <c r="E152" s="125">
        <v>0</v>
      </c>
      <c r="F152" s="116" t="b">
        <v>0</v>
      </c>
      <c r="G152" s="116" t="b">
        <v>0</v>
      </c>
      <c r="H152" s="116" t="b">
        <v>0</v>
      </c>
      <c r="I152" s="116" t="b">
        <v>0</v>
      </c>
      <c r="J152" s="119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5.75" customHeight="1" x14ac:dyDescent="0.9">
      <c r="A153" s="124">
        <f>'PLANTILLA V6'!A153</f>
        <v>0</v>
      </c>
      <c r="B153" s="116">
        <f>'PLANTILLA V6'!B153</f>
        <v>0</v>
      </c>
      <c r="C153" s="125">
        <f>'PLANTILLA V6'!C153</f>
        <v>1</v>
      </c>
      <c r="D153" s="116" t="str">
        <f>'PLANTILLA V6'!D153</f>
        <v>pza</v>
      </c>
      <c r="E153" s="125">
        <v>0</v>
      </c>
      <c r="F153" s="116" t="b">
        <v>0</v>
      </c>
      <c r="G153" s="116" t="b">
        <v>0</v>
      </c>
      <c r="H153" s="116" t="b">
        <v>0</v>
      </c>
      <c r="I153" s="116" t="b">
        <v>0</v>
      </c>
      <c r="J153" s="119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5.75" customHeight="1" x14ac:dyDescent="0.9">
      <c r="A154" s="124">
        <f>'PLANTILLA V6'!A154</f>
        <v>0</v>
      </c>
      <c r="B154" s="116">
        <f>'PLANTILLA V6'!B154</f>
        <v>0</v>
      </c>
      <c r="C154" s="125">
        <f>'PLANTILLA V6'!C154</f>
        <v>1</v>
      </c>
      <c r="D154" s="116" t="str">
        <f>'PLANTILLA V6'!D154</f>
        <v>pza</v>
      </c>
      <c r="E154" s="125">
        <v>0</v>
      </c>
      <c r="F154" s="116" t="b">
        <v>0</v>
      </c>
      <c r="G154" s="116" t="b">
        <v>0</v>
      </c>
      <c r="H154" s="116" t="b">
        <v>0</v>
      </c>
      <c r="I154" s="116" t="b">
        <v>0</v>
      </c>
      <c r="J154" s="119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5.75" customHeight="1" x14ac:dyDescent="0.9">
      <c r="A155" s="124">
        <f>'PLANTILLA V6'!A155</f>
        <v>0</v>
      </c>
      <c r="B155" s="116">
        <f>'PLANTILLA V6'!B155</f>
        <v>0</v>
      </c>
      <c r="C155" s="125">
        <f>'PLANTILLA V6'!C155</f>
        <v>1</v>
      </c>
      <c r="D155" s="116" t="str">
        <f>'PLANTILLA V6'!D155</f>
        <v>pza</v>
      </c>
      <c r="E155" s="125">
        <v>0</v>
      </c>
      <c r="F155" s="116" t="b">
        <v>0</v>
      </c>
      <c r="G155" s="116" t="b">
        <v>0</v>
      </c>
      <c r="H155" s="116" t="b">
        <v>0</v>
      </c>
      <c r="I155" s="116" t="b">
        <v>0</v>
      </c>
      <c r="J155" s="119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5.75" customHeight="1" x14ac:dyDescent="0.9">
      <c r="A156" s="124">
        <f>'PLANTILLA V6'!A156</f>
        <v>0</v>
      </c>
      <c r="B156" s="116">
        <f>'PLANTILLA V6'!B156</f>
        <v>0</v>
      </c>
      <c r="C156" s="125">
        <f>'PLANTILLA V6'!C156</f>
        <v>1</v>
      </c>
      <c r="D156" s="116" t="str">
        <f>'PLANTILLA V6'!D156</f>
        <v>pza</v>
      </c>
      <c r="E156" s="125">
        <v>0</v>
      </c>
      <c r="F156" s="116" t="b">
        <v>0</v>
      </c>
      <c r="G156" s="116" t="b">
        <v>0</v>
      </c>
      <c r="H156" s="116" t="b">
        <v>0</v>
      </c>
      <c r="I156" s="116" t="b">
        <v>0</v>
      </c>
      <c r="J156" s="119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5.75" customHeight="1" x14ac:dyDescent="0.9">
      <c r="A157" s="124">
        <f>'PLANTILLA V6'!A157</f>
        <v>0</v>
      </c>
      <c r="B157" s="116">
        <f>'PLANTILLA V6'!B157</f>
        <v>0</v>
      </c>
      <c r="C157" s="125">
        <f>'PLANTILLA V6'!C157</f>
        <v>1</v>
      </c>
      <c r="D157" s="116" t="str">
        <f>'PLANTILLA V6'!D157</f>
        <v>pza</v>
      </c>
      <c r="E157" s="125">
        <v>0</v>
      </c>
      <c r="F157" s="116" t="b">
        <v>0</v>
      </c>
      <c r="G157" s="116" t="b">
        <v>0</v>
      </c>
      <c r="H157" s="116" t="b">
        <v>0</v>
      </c>
      <c r="I157" s="116" t="b">
        <v>0</v>
      </c>
      <c r="J157" s="119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5.75" customHeight="1" x14ac:dyDescent="0.9">
      <c r="A158" s="124">
        <f>'PLANTILLA V6'!A158</f>
        <v>0</v>
      </c>
      <c r="B158" s="116">
        <f>'PLANTILLA V6'!B158</f>
        <v>0</v>
      </c>
      <c r="C158" s="125">
        <f>'PLANTILLA V6'!C158</f>
        <v>1</v>
      </c>
      <c r="D158" s="116" t="str">
        <f>'PLANTILLA V6'!D158</f>
        <v>pza</v>
      </c>
      <c r="E158" s="125">
        <v>0</v>
      </c>
      <c r="F158" s="116" t="b">
        <v>0</v>
      </c>
      <c r="G158" s="116" t="b">
        <v>0</v>
      </c>
      <c r="H158" s="116" t="b">
        <v>0</v>
      </c>
      <c r="I158" s="116" t="b">
        <v>0</v>
      </c>
      <c r="J158" s="119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5.75" customHeight="1" x14ac:dyDescent="0.9">
      <c r="A159" s="124">
        <f>'PLANTILLA V6'!A159</f>
        <v>0</v>
      </c>
      <c r="B159" s="116">
        <f>'PLANTILLA V6'!B159</f>
        <v>0</v>
      </c>
      <c r="C159" s="125">
        <f>'PLANTILLA V6'!C159</f>
        <v>1</v>
      </c>
      <c r="D159" s="116" t="str">
        <f>'PLANTILLA V6'!D159</f>
        <v>pza</v>
      </c>
      <c r="E159" s="125">
        <v>0</v>
      </c>
      <c r="F159" s="116" t="b">
        <v>0</v>
      </c>
      <c r="G159" s="116" t="b">
        <v>0</v>
      </c>
      <c r="H159" s="116" t="b">
        <v>0</v>
      </c>
      <c r="I159" s="116" t="b">
        <v>0</v>
      </c>
      <c r="J159" s="119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5.75" customHeight="1" x14ac:dyDescent="0.9">
      <c r="A160" s="124">
        <f>'PLANTILLA V6'!A160</f>
        <v>0</v>
      </c>
      <c r="B160" s="116">
        <f>'PLANTILLA V6'!B160</f>
        <v>0</v>
      </c>
      <c r="C160" s="125">
        <f>'PLANTILLA V6'!C160</f>
        <v>1</v>
      </c>
      <c r="D160" s="116" t="str">
        <f>'PLANTILLA V6'!D160</f>
        <v>pza</v>
      </c>
      <c r="E160" s="125">
        <v>0</v>
      </c>
      <c r="F160" s="116" t="b">
        <v>0</v>
      </c>
      <c r="G160" s="116" t="b">
        <v>0</v>
      </c>
      <c r="H160" s="116" t="b">
        <v>0</v>
      </c>
      <c r="I160" s="116" t="b">
        <v>0</v>
      </c>
      <c r="J160" s="119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5.75" customHeight="1" x14ac:dyDescent="0.9">
      <c r="A161" s="171" t="str">
        <f>'PLANTILLA V6'!A161</f>
        <v>Estuche Individual</v>
      </c>
      <c r="B161" s="141"/>
      <c r="C161" s="125"/>
      <c r="D161" s="116"/>
      <c r="E161" s="125"/>
      <c r="F161" s="122"/>
      <c r="G161" s="122"/>
      <c r="H161" s="122"/>
      <c r="I161" s="122"/>
      <c r="J161" s="123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22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5.75" customHeight="1" x14ac:dyDescent="0.9">
      <c r="A162" s="124" t="str">
        <f>'PLANTILLA V6'!A162</f>
        <v>In</v>
      </c>
      <c r="B162" s="124" t="str">
        <f>'PLANTILLA V6'!B162</f>
        <v>Lápiz</v>
      </c>
      <c r="C162" s="125">
        <f>'PLANTILLA V6'!C162</f>
        <v>1</v>
      </c>
      <c r="D162" s="116" t="str">
        <f>'PLANTILLA V6'!D162</f>
        <v>pza</v>
      </c>
      <c r="E162" s="125">
        <v>0</v>
      </c>
      <c r="F162" s="116" t="b">
        <v>1</v>
      </c>
      <c r="G162" s="116" t="b">
        <v>0</v>
      </c>
      <c r="H162" s="116" t="b">
        <v>0</v>
      </c>
      <c r="I162" s="116" t="b">
        <v>0</v>
      </c>
      <c r="J162" s="119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15.75" customHeight="1" x14ac:dyDescent="0.9">
      <c r="A163" s="124" t="str">
        <f>'PLANTILLA V6'!A163</f>
        <v>In</v>
      </c>
      <c r="B163" s="124" t="str">
        <f>'PLANTILLA V6'!B163</f>
        <v>Goma</v>
      </c>
      <c r="C163" s="125">
        <f>'PLANTILLA V6'!C163</f>
        <v>1</v>
      </c>
      <c r="D163" s="116" t="str">
        <f>'PLANTILLA V6'!D163</f>
        <v>pza</v>
      </c>
      <c r="E163" s="125">
        <v>0</v>
      </c>
      <c r="F163" s="116" t="b">
        <v>1</v>
      </c>
      <c r="G163" s="116" t="b">
        <v>0</v>
      </c>
      <c r="H163" s="116" t="b">
        <v>0</v>
      </c>
      <c r="I163" s="116" t="b">
        <v>0</v>
      </c>
      <c r="J163" s="119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15.75" customHeight="1" x14ac:dyDescent="0.9">
      <c r="A164" s="124" t="str">
        <f>'PLANTILLA V6'!A164</f>
        <v>In</v>
      </c>
      <c r="B164" s="124" t="str">
        <f>'PLANTILLA V6'!B164</f>
        <v>Sacapuntas</v>
      </c>
      <c r="C164" s="125">
        <f>'PLANTILLA V6'!C164</f>
        <v>1</v>
      </c>
      <c r="D164" s="116" t="str">
        <f>'PLANTILLA V6'!D164</f>
        <v>pza</v>
      </c>
      <c r="E164" s="125">
        <v>0</v>
      </c>
      <c r="F164" s="116" t="b">
        <v>1</v>
      </c>
      <c r="G164" s="116" t="b">
        <v>0</v>
      </c>
      <c r="H164" s="116" t="b">
        <v>0</v>
      </c>
      <c r="I164" s="116" t="b">
        <v>0</v>
      </c>
      <c r="J164" s="119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15.75" customHeight="1" x14ac:dyDescent="0.9">
      <c r="A165" s="124" t="str">
        <f>'PLANTILLA V6'!A165</f>
        <v>In</v>
      </c>
      <c r="B165" s="124" t="str">
        <f>'PLANTILLA V6'!B165</f>
        <v>Bolígrafo</v>
      </c>
      <c r="C165" s="125">
        <f>'PLANTILLA V6'!C165</f>
        <v>1</v>
      </c>
      <c r="D165" s="116" t="str">
        <f>'PLANTILLA V6'!D165</f>
        <v>pza</v>
      </c>
      <c r="E165" s="125">
        <v>0</v>
      </c>
      <c r="F165" s="116" t="b">
        <v>1</v>
      </c>
      <c r="G165" s="116" t="b">
        <v>0</v>
      </c>
      <c r="H165" s="116" t="b">
        <v>0</v>
      </c>
      <c r="I165" s="116" t="b">
        <v>0</v>
      </c>
      <c r="J165" s="119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5.75" customHeight="1" x14ac:dyDescent="0.9">
      <c r="A166" s="124" t="str">
        <f>'PLANTILLA V6'!A166</f>
        <v>In</v>
      </c>
      <c r="B166" s="124" t="str">
        <f>'PLANTILLA V6'!B166</f>
        <v>Tijeras</v>
      </c>
      <c r="C166" s="125">
        <f>'PLANTILLA V6'!C166</f>
        <v>1</v>
      </c>
      <c r="D166" s="116" t="str">
        <f>'PLANTILLA V6'!D166</f>
        <v>pza</v>
      </c>
      <c r="E166" s="125">
        <v>0</v>
      </c>
      <c r="F166" s="116" t="b">
        <v>1</v>
      </c>
      <c r="G166" s="116" t="b">
        <v>0</v>
      </c>
      <c r="H166" s="116" t="b">
        <v>0</v>
      </c>
      <c r="I166" s="116" t="b">
        <v>0</v>
      </c>
      <c r="J166" s="119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5.75" customHeight="1" x14ac:dyDescent="0.9">
      <c r="A167" s="124" t="str">
        <f>'PLANTILLA V6'!A167</f>
        <v>In</v>
      </c>
      <c r="B167" s="124" t="str">
        <f>'PLANTILLA V6'!B167</f>
        <v>Pegamento en barra (Pritt) de 8 g</v>
      </c>
      <c r="C167" s="125">
        <f>'PLANTILLA V6'!C167</f>
        <v>1</v>
      </c>
      <c r="D167" s="116" t="str">
        <f>'PLANTILLA V6'!D167</f>
        <v>pza</v>
      </c>
      <c r="E167" s="125">
        <v>0</v>
      </c>
      <c r="F167" s="116" t="b">
        <v>1</v>
      </c>
      <c r="G167" s="116" t="b">
        <v>0</v>
      </c>
      <c r="H167" s="116" t="b">
        <v>0</v>
      </c>
      <c r="I167" s="116" t="b">
        <v>0</v>
      </c>
      <c r="J167" s="119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15.75" customHeight="1" x14ac:dyDescent="0.9">
      <c r="A168" s="124" t="str">
        <f>'PLANTILLA V6'!A168</f>
        <v>In</v>
      </c>
      <c r="B168" s="124" t="str">
        <f>'PLANTILLA V6'!B168</f>
        <v>Caja de 12 colores de madera</v>
      </c>
      <c r="C168" s="125">
        <f>'PLANTILLA V6'!C168</f>
        <v>1</v>
      </c>
      <c r="D168" s="116" t="str">
        <f>'PLANTILLA V6'!D168</f>
        <v>caja</v>
      </c>
      <c r="E168" s="125">
        <v>0</v>
      </c>
      <c r="F168" s="116" t="b">
        <v>1</v>
      </c>
      <c r="G168" s="116" t="b">
        <v>0</v>
      </c>
      <c r="H168" s="116" t="b">
        <v>0</v>
      </c>
      <c r="I168" s="116" t="b">
        <v>0</v>
      </c>
      <c r="J168" s="119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spans="1:26" ht="15.75" customHeight="1" x14ac:dyDescent="0.9">
      <c r="A169" s="124" t="str">
        <f>'PLANTILLA V6'!A169</f>
        <v>In</v>
      </c>
      <c r="B169" s="124" t="str">
        <f>'PLANTILLA V6'!B169</f>
        <v>Plumón marcador permanente punto fino (Sharpie)</v>
      </c>
      <c r="C169" s="125">
        <f>'PLANTILLA V6'!C169</f>
        <v>1</v>
      </c>
      <c r="D169" s="116" t="str">
        <f>'PLANTILLA V6'!D169</f>
        <v>pza</v>
      </c>
      <c r="E169" s="125">
        <v>0</v>
      </c>
      <c r="F169" s="116" t="b">
        <v>1</v>
      </c>
      <c r="G169" s="116" t="b">
        <v>0</v>
      </c>
      <c r="H169" s="116" t="b">
        <v>0</v>
      </c>
      <c r="I169" s="116" t="b">
        <v>0</v>
      </c>
      <c r="J169" s="119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5.75" customHeight="1" x14ac:dyDescent="0.9">
      <c r="A170" s="124" t="str">
        <f>'PLANTILLA V6'!A170</f>
        <v>In</v>
      </c>
      <c r="B170" s="124" t="str">
        <f>'PLANTILLA V6'!B170</f>
        <v xml:space="preserve">Juego de geometría (regla, escuadra 45°,  escuadra 60°, 1 compás, transportador) </v>
      </c>
      <c r="C170" s="125">
        <f>'PLANTILLA V6'!C170</f>
        <v>1</v>
      </c>
      <c r="D170" s="116" t="str">
        <f>'PLANTILLA V6'!D170</f>
        <v>juego</v>
      </c>
      <c r="E170" s="125">
        <v>0</v>
      </c>
      <c r="F170" s="116" t="b">
        <v>1</v>
      </c>
      <c r="G170" s="116" t="b">
        <v>0</v>
      </c>
      <c r="H170" s="116" t="b">
        <v>0</v>
      </c>
      <c r="I170" s="116" t="b">
        <v>0</v>
      </c>
      <c r="J170" s="119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5.75" customHeight="1" x14ac:dyDescent="0.9">
      <c r="A171" s="124" t="str">
        <f>'PLANTILLA V6'!A171</f>
        <v>In</v>
      </c>
      <c r="B171" s="124" t="str">
        <f>'PLANTILLA V6'!B171</f>
        <v>Plumón negro de base agua punta gruesa (aquacolor)</v>
      </c>
      <c r="C171" s="125">
        <f>'PLANTILLA V6'!C171</f>
        <v>1</v>
      </c>
      <c r="D171" s="116" t="str">
        <f>'PLANTILLA V6'!D171</f>
        <v>pza</v>
      </c>
      <c r="E171" s="125">
        <v>0</v>
      </c>
      <c r="F171" s="116" t="b">
        <v>0</v>
      </c>
      <c r="G171" s="116" t="b">
        <v>0</v>
      </c>
      <c r="H171" s="116" t="b">
        <v>0</v>
      </c>
      <c r="I171" s="116" t="b">
        <v>0</v>
      </c>
      <c r="J171" s="119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22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15.75" customHeight="1" x14ac:dyDescent="0.9">
      <c r="A172" s="124" t="str">
        <f>'PLANTILLA V6'!A172</f>
        <v>In</v>
      </c>
      <c r="B172" s="124" t="str">
        <f>'PLANTILLA V6'!B172</f>
        <v>Juego de crayones (10 piezas)</v>
      </c>
      <c r="C172" s="125">
        <f>'PLANTILLA V6'!C172</f>
        <v>1</v>
      </c>
      <c r="D172" s="116" t="str">
        <f>'PLANTILLA V6'!D172</f>
        <v>pza</v>
      </c>
      <c r="E172" s="125">
        <v>0</v>
      </c>
      <c r="F172" s="116" t="b">
        <v>0</v>
      </c>
      <c r="G172" s="116" t="b">
        <v>0</v>
      </c>
      <c r="H172" s="116" t="b">
        <v>0</v>
      </c>
      <c r="I172" s="116" t="b">
        <v>0</v>
      </c>
      <c r="J172" s="119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22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15.75" customHeight="1" x14ac:dyDescent="0.9">
      <c r="A173" s="124" t="str">
        <f>'PLANTILLA V6'!A173</f>
        <v>In</v>
      </c>
      <c r="B173" s="124" t="str">
        <f>'PLANTILLA V6'!B173</f>
        <v>Caja de plumones base agua punta gruesa (tipo aquacolor)</v>
      </c>
      <c r="C173" s="125">
        <f>'PLANTILLA V6'!C173</f>
        <v>1</v>
      </c>
      <c r="D173" s="116" t="str">
        <f>'PLANTILLA V6'!D173</f>
        <v>pza</v>
      </c>
      <c r="E173" s="125">
        <v>0</v>
      </c>
      <c r="F173" s="116" t="b">
        <v>0</v>
      </c>
      <c r="G173" s="116" t="b">
        <v>0</v>
      </c>
      <c r="H173" s="116" t="b">
        <v>0</v>
      </c>
      <c r="I173" s="116" t="b">
        <v>0</v>
      </c>
      <c r="J173" s="119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22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5.75" customHeight="1" x14ac:dyDescent="0.9">
      <c r="A174" s="124">
        <f>'PLANTILLA V6'!A174</f>
        <v>0</v>
      </c>
      <c r="B174" s="124">
        <f>'PLANTILLA V6'!B174</f>
        <v>0</v>
      </c>
      <c r="C174" s="125">
        <f>'PLANTILLA V6'!C174</f>
        <v>1</v>
      </c>
      <c r="D174" s="116" t="str">
        <f>'PLANTILLA V6'!D174</f>
        <v>pza</v>
      </c>
      <c r="E174" s="125">
        <v>0</v>
      </c>
      <c r="F174" s="116" t="b">
        <v>0</v>
      </c>
      <c r="G174" s="116" t="b">
        <v>0</v>
      </c>
      <c r="H174" s="116" t="b">
        <v>0</v>
      </c>
      <c r="I174" s="116" t="b">
        <v>0</v>
      </c>
      <c r="J174" s="119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22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5.75" customHeight="1" x14ac:dyDescent="0.9">
      <c r="A175" s="124">
        <f>'PLANTILLA V6'!A175</f>
        <v>0</v>
      </c>
      <c r="B175" s="124">
        <f>'PLANTILLA V6'!B175</f>
        <v>0</v>
      </c>
      <c r="C175" s="125">
        <f>'PLANTILLA V6'!C175</f>
        <v>1</v>
      </c>
      <c r="D175" s="116" t="str">
        <f>'PLANTILLA V6'!D175</f>
        <v>pza</v>
      </c>
      <c r="E175" s="125">
        <v>0</v>
      </c>
      <c r="F175" s="116" t="b">
        <v>0</v>
      </c>
      <c r="G175" s="116" t="b">
        <v>0</v>
      </c>
      <c r="H175" s="116" t="b">
        <v>0</v>
      </c>
      <c r="I175" s="116" t="b">
        <v>0</v>
      </c>
      <c r="J175" s="119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22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5.75" customHeight="1" x14ac:dyDescent="0.9">
      <c r="A176" s="124">
        <f>'PLANTILLA V6'!A176</f>
        <v>0</v>
      </c>
      <c r="B176" s="124">
        <f>'PLANTILLA V6'!B176</f>
        <v>0</v>
      </c>
      <c r="C176" s="125">
        <f>'PLANTILLA V6'!C176</f>
        <v>1</v>
      </c>
      <c r="D176" s="116" t="str">
        <f>'PLANTILLA V6'!D176</f>
        <v>pza</v>
      </c>
      <c r="E176" s="125">
        <v>0</v>
      </c>
      <c r="F176" s="116" t="b">
        <v>0</v>
      </c>
      <c r="G176" s="116" t="b">
        <v>0</v>
      </c>
      <c r="H176" s="116" t="b">
        <v>0</v>
      </c>
      <c r="I176" s="116" t="b">
        <v>0</v>
      </c>
      <c r="J176" s="119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22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5.75" customHeight="1" x14ac:dyDescent="0.9">
      <c r="A177" s="112">
        <f>'PLANTILLA V6'!A177</f>
        <v>0</v>
      </c>
      <c r="B177" s="124">
        <f>'PLANTILLA V6'!B177</f>
        <v>0</v>
      </c>
      <c r="C177" s="125">
        <f>'PLANTILLA V6'!C177</f>
        <v>1</v>
      </c>
      <c r="D177" s="116" t="str">
        <f>'PLANTILLA V6'!D177</f>
        <v>pza</v>
      </c>
      <c r="E177" s="125">
        <v>0</v>
      </c>
      <c r="F177" s="116" t="b">
        <v>0</v>
      </c>
      <c r="G177" s="116" t="b">
        <v>0</v>
      </c>
      <c r="H177" s="116" t="b">
        <v>0</v>
      </c>
      <c r="I177" s="116" t="b">
        <v>0</v>
      </c>
      <c r="J177" s="119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22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5.75" customHeight="1" x14ac:dyDescent="0.9">
      <c r="A178" s="112">
        <f>'PLANTILLA V6'!A178</f>
        <v>0</v>
      </c>
      <c r="B178" s="124">
        <f>'PLANTILLA V6'!B178</f>
        <v>0</v>
      </c>
      <c r="C178" s="125">
        <f>'PLANTILLA V6'!C178</f>
        <v>1</v>
      </c>
      <c r="D178" s="116" t="str">
        <f>'PLANTILLA V6'!D178</f>
        <v>pza</v>
      </c>
      <c r="E178" s="125">
        <v>0</v>
      </c>
      <c r="F178" s="116" t="b">
        <v>0</v>
      </c>
      <c r="G178" s="116" t="b">
        <v>0</v>
      </c>
      <c r="H178" s="116" t="b">
        <v>0</v>
      </c>
      <c r="I178" s="116" t="b">
        <v>0</v>
      </c>
      <c r="J178" s="119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22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5.75" customHeight="1" x14ac:dyDescent="0.9">
      <c r="A179" s="112">
        <f>'PLANTILLA V6'!A179</f>
        <v>0</v>
      </c>
      <c r="B179" s="124">
        <f>'PLANTILLA V6'!B179</f>
        <v>0</v>
      </c>
      <c r="C179" s="125">
        <f>'PLANTILLA V6'!C179</f>
        <v>1</v>
      </c>
      <c r="D179" s="116" t="str">
        <f>'PLANTILLA V6'!D179</f>
        <v>pza</v>
      </c>
      <c r="E179" s="125">
        <v>0</v>
      </c>
      <c r="F179" s="116" t="b">
        <v>0</v>
      </c>
      <c r="G179" s="116" t="b">
        <v>0</v>
      </c>
      <c r="H179" s="116" t="b">
        <v>0</v>
      </c>
      <c r="I179" s="116" t="b">
        <v>0</v>
      </c>
      <c r="J179" s="119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22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5.75" customHeight="1" x14ac:dyDescent="0.9">
      <c r="A180" s="112">
        <f>'PLANTILLA V6'!A180</f>
        <v>0</v>
      </c>
      <c r="B180" s="124">
        <f>'PLANTILLA V6'!B180</f>
        <v>0</v>
      </c>
      <c r="C180" s="125">
        <f>'PLANTILLA V6'!C180</f>
        <v>1</v>
      </c>
      <c r="D180" s="116" t="str">
        <f>'PLANTILLA V6'!D180</f>
        <v>pza</v>
      </c>
      <c r="E180" s="125">
        <v>0</v>
      </c>
      <c r="F180" s="116" t="b">
        <v>0</v>
      </c>
      <c r="G180" s="116" t="b">
        <v>0</v>
      </c>
      <c r="H180" s="116" t="b">
        <v>0</v>
      </c>
      <c r="I180" s="116" t="b">
        <v>0</v>
      </c>
      <c r="J180" s="119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22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5.75" customHeight="1" x14ac:dyDescent="0.9">
      <c r="A181" s="112">
        <f>'PLANTILLA V6'!A181</f>
        <v>0</v>
      </c>
      <c r="B181" s="124">
        <f>'PLANTILLA V6'!B181</f>
        <v>0</v>
      </c>
      <c r="C181" s="125">
        <f>'PLANTILLA V6'!C181</f>
        <v>1</v>
      </c>
      <c r="D181" s="116" t="str">
        <f>'PLANTILLA V6'!D181</f>
        <v>pza</v>
      </c>
      <c r="E181" s="125">
        <v>0</v>
      </c>
      <c r="F181" s="116" t="b">
        <v>0</v>
      </c>
      <c r="G181" s="116" t="b">
        <v>0</v>
      </c>
      <c r="H181" s="116" t="b">
        <v>0</v>
      </c>
      <c r="I181" s="116" t="b">
        <v>0</v>
      </c>
      <c r="J181" s="119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22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5.75" customHeight="1" x14ac:dyDescent="0.9">
      <c r="A182" s="112">
        <f>'PLANTILLA V6'!A182</f>
        <v>0</v>
      </c>
      <c r="B182" s="124">
        <f>'PLANTILLA V6'!B182</f>
        <v>0</v>
      </c>
      <c r="C182" s="125">
        <f>'PLANTILLA V6'!C182</f>
        <v>1</v>
      </c>
      <c r="D182" s="116" t="str">
        <f>'PLANTILLA V6'!D182</f>
        <v>pza</v>
      </c>
      <c r="E182" s="125">
        <v>0</v>
      </c>
      <c r="F182" s="116" t="b">
        <v>0</v>
      </c>
      <c r="G182" s="116" t="b">
        <v>0</v>
      </c>
      <c r="H182" s="116" t="b">
        <v>0</v>
      </c>
      <c r="I182" s="116" t="b">
        <v>0</v>
      </c>
      <c r="J182" s="119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22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5.75" customHeight="1" x14ac:dyDescent="0.9">
      <c r="A183" s="112">
        <f>'PLANTILLA V6'!A183</f>
        <v>0</v>
      </c>
      <c r="B183" s="124">
        <f>'PLANTILLA V6'!B183</f>
        <v>0</v>
      </c>
      <c r="C183" s="125">
        <f>'PLANTILLA V6'!C183</f>
        <v>1</v>
      </c>
      <c r="D183" s="116" t="str">
        <f>'PLANTILLA V6'!D183</f>
        <v>pza</v>
      </c>
      <c r="E183" s="125">
        <v>0</v>
      </c>
      <c r="F183" s="116" t="b">
        <v>0</v>
      </c>
      <c r="G183" s="116" t="b">
        <v>0</v>
      </c>
      <c r="H183" s="116" t="b">
        <v>0</v>
      </c>
      <c r="I183" s="116" t="b">
        <v>0</v>
      </c>
      <c r="J183" s="119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22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5.75" customHeight="1" x14ac:dyDescent="0.9">
      <c r="A184" s="112">
        <f>'PLANTILLA V6'!A184</f>
        <v>0</v>
      </c>
      <c r="B184" s="124">
        <f>'PLANTILLA V6'!B184</f>
        <v>0</v>
      </c>
      <c r="C184" s="125">
        <f>'PLANTILLA V6'!C184</f>
        <v>1</v>
      </c>
      <c r="D184" s="116" t="str">
        <f>'PLANTILLA V6'!D184</f>
        <v>pza</v>
      </c>
      <c r="E184" s="125">
        <v>0</v>
      </c>
      <c r="F184" s="116" t="b">
        <v>0</v>
      </c>
      <c r="G184" s="116" t="b">
        <v>0</v>
      </c>
      <c r="H184" s="116" t="b">
        <v>0</v>
      </c>
      <c r="I184" s="116" t="b">
        <v>0</v>
      </c>
      <c r="J184" s="119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22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5.75" customHeight="1" x14ac:dyDescent="0.9">
      <c r="A185" s="171" t="str">
        <f>'PLANTILLA V6'!A185</f>
        <v>Materiales Consumibles</v>
      </c>
      <c r="B185" s="141"/>
      <c r="C185" s="125">
        <f>'PLANTILLA V6'!C185</f>
        <v>0</v>
      </c>
      <c r="D185" s="116"/>
      <c r="E185" s="125"/>
      <c r="F185" s="116"/>
      <c r="G185" s="116"/>
      <c r="H185" s="116"/>
      <c r="I185" s="116"/>
      <c r="J185" s="123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22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5.75" customHeight="1" x14ac:dyDescent="0.9">
      <c r="A186" s="124" t="str">
        <f>'PLANTILLA V6'!A186</f>
        <v>Co</v>
      </c>
      <c r="B186" s="124" t="str">
        <f>'PLANTILLA V6'!B186</f>
        <v>MDF 3 mm de espesor de 30 x 30 cm</v>
      </c>
      <c r="C186" s="125">
        <f>'PLANTILLA V6'!C186</f>
        <v>1</v>
      </c>
      <c r="D186" s="116" t="str">
        <f>'PLANTILLA V6'!D186</f>
        <v>pza</v>
      </c>
      <c r="E186" s="125">
        <v>0</v>
      </c>
      <c r="F186" s="116" t="b">
        <v>0</v>
      </c>
      <c r="G186" s="116" t="b">
        <v>0</v>
      </c>
      <c r="H186" s="116" t="b">
        <v>0</v>
      </c>
      <c r="I186" s="116" t="b">
        <v>0</v>
      </c>
      <c r="J186" s="119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5.75" customHeight="1" x14ac:dyDescent="0.9">
      <c r="A187" s="124" t="str">
        <f>'PLANTILLA V6'!A187</f>
        <v>Co</v>
      </c>
      <c r="B187" s="124" t="str">
        <f>'PLANTILLA V6'!B187</f>
        <v>Cartulina blanca</v>
      </c>
      <c r="C187" s="125">
        <f>'PLANTILLA V6'!C187</f>
        <v>1</v>
      </c>
      <c r="D187" s="116" t="str">
        <f>'PLANTILLA V6'!D187</f>
        <v>pza</v>
      </c>
      <c r="E187" s="125">
        <v>0</v>
      </c>
      <c r="F187" s="116" t="b">
        <v>0</v>
      </c>
      <c r="G187" s="116" t="b">
        <v>0</v>
      </c>
      <c r="H187" s="116" t="b">
        <v>0</v>
      </c>
      <c r="I187" s="116" t="b">
        <v>0</v>
      </c>
      <c r="J187" s="119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5.75" customHeight="1" x14ac:dyDescent="0.9">
      <c r="A188" s="70" t="str">
        <f>'PLANTILLA V6'!A188</f>
        <v>Co</v>
      </c>
      <c r="B188" s="70" t="str">
        <f>'PLANTILLA V6'!B188</f>
        <v>Hojas blancas tamaño carta</v>
      </c>
      <c r="C188" s="37">
        <f>'PLANTILLA V6'!C188</f>
        <v>1</v>
      </c>
      <c r="D188" s="74" t="str">
        <f>'PLANTILLA V6'!D188</f>
        <v>hoja</v>
      </c>
      <c r="E188" s="37">
        <v>6</v>
      </c>
      <c r="F188" s="74" t="b">
        <v>0</v>
      </c>
      <c r="G188" s="74" t="b">
        <v>0</v>
      </c>
      <c r="H188" s="74" t="b">
        <v>1</v>
      </c>
      <c r="I188" s="74" t="b">
        <v>0</v>
      </c>
      <c r="J188" s="119" cm="1">
        <f t="array" ref="J188">_xlfn.IFS(LEN(A188)&gt;2,A189,SUM(E188:I188)=0,0,F188,$F$7*F188*E188,G188,$G$7*G188*E188,AND(H188,A188="Co"),$H$7*H188*E188,AND(H188,A188="Re"),$H$7*H188*E188,H188,$J$7*H188*E188,I188,$I$7*I188*E188)</f>
        <v>34.5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 x14ac:dyDescent="0.9">
      <c r="A189" s="124" t="str">
        <f>'PLANTILLA V6'!A189</f>
        <v>Co</v>
      </c>
      <c r="B189" s="124" t="str">
        <f>'PLANTILLA V6'!B189</f>
        <v>Hojas de colores (varios) tamaño carta</v>
      </c>
      <c r="C189" s="125">
        <f>'PLANTILLA V6'!C189</f>
        <v>1</v>
      </c>
      <c r="D189" s="116" t="str">
        <f>'PLANTILLA V6'!D189</f>
        <v>hoja</v>
      </c>
      <c r="E189" s="125">
        <v>0</v>
      </c>
      <c r="F189" s="116" t="b">
        <v>0</v>
      </c>
      <c r="G189" s="116" t="b">
        <v>0</v>
      </c>
      <c r="H189" s="116" t="b">
        <v>0</v>
      </c>
      <c r="I189" s="116" t="b">
        <v>0</v>
      </c>
      <c r="J189" s="119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</row>
    <row r="190" spans="1:26" ht="15.75" customHeight="1" x14ac:dyDescent="0.9">
      <c r="A190" s="124" t="str">
        <f>'PLANTILLA V6'!A190</f>
        <v>Co</v>
      </c>
      <c r="B190" s="124" t="str">
        <f>'PLANTILLA V6'!B190</f>
        <v>Post-it</v>
      </c>
      <c r="C190" s="125">
        <f>'PLANTILLA V6'!C190</f>
        <v>1</v>
      </c>
      <c r="D190" s="116" t="str">
        <f>'PLANTILLA V6'!D190</f>
        <v>bloc de 100 hojas</v>
      </c>
      <c r="E190" s="125">
        <v>0</v>
      </c>
      <c r="F190" s="116" t="b">
        <v>0</v>
      </c>
      <c r="G190" s="116" t="b">
        <v>0</v>
      </c>
      <c r="H190" s="116" t="b">
        <v>0</v>
      </c>
      <c r="I190" s="116" t="b">
        <v>0</v>
      </c>
      <c r="J190" s="119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5.75" customHeight="1" x14ac:dyDescent="0.9">
      <c r="A191" s="124" t="str">
        <f>'PLANTILLA V6'!A191</f>
        <v>Co</v>
      </c>
      <c r="B191" s="124" t="str">
        <f>'PLANTILLA V6'!B191</f>
        <v>Fomi tamaño carta</v>
      </c>
      <c r="C191" s="125">
        <f>'PLANTILLA V6'!C191</f>
        <v>1</v>
      </c>
      <c r="D191" s="116" t="str">
        <f>'PLANTILLA V6'!D191</f>
        <v>hoja</v>
      </c>
      <c r="E191" s="125">
        <v>0</v>
      </c>
      <c r="F191" s="116" t="b">
        <v>0</v>
      </c>
      <c r="G191" s="116" t="b">
        <v>0</v>
      </c>
      <c r="H191" s="116" t="b">
        <v>0</v>
      </c>
      <c r="I191" s="116" t="b">
        <v>0</v>
      </c>
      <c r="J191" s="119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5.75" customHeight="1" x14ac:dyDescent="0.9">
      <c r="A192" s="124" t="str">
        <f>'PLANTILLA V6'!A192</f>
        <v>Co</v>
      </c>
      <c r="B192" s="124" t="str">
        <f>'PLANTILLA V6'!B192</f>
        <v>Papel aluminio</v>
      </c>
      <c r="C192" s="125">
        <f>'PLANTILLA V6'!C192</f>
        <v>1</v>
      </c>
      <c r="D192" s="116" t="str">
        <f>'PLANTILLA V6'!D192</f>
        <v>rollo</v>
      </c>
      <c r="E192" s="125">
        <v>0</v>
      </c>
      <c r="F192" s="116" t="b">
        <v>0</v>
      </c>
      <c r="G192" s="116" t="b">
        <v>0</v>
      </c>
      <c r="H192" s="116" t="b">
        <v>0</v>
      </c>
      <c r="I192" s="116" t="b">
        <v>0</v>
      </c>
      <c r="J192" s="119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5.75" customHeight="1" x14ac:dyDescent="0.9">
      <c r="A193" s="124" t="str">
        <f>'PLANTILLA V6'!A193</f>
        <v>Co</v>
      </c>
      <c r="B193" s="124" t="str">
        <f>'PLANTILLA V6'!B193</f>
        <v>Abatelenguas (palitos planos) 15 cm largo x 18 mm ancho</v>
      </c>
      <c r="C193" s="125">
        <f>'PLANTILLA V6'!C193</f>
        <v>1</v>
      </c>
      <c r="D193" s="116" t="str">
        <f>'PLANTILLA V6'!D193</f>
        <v>pza</v>
      </c>
      <c r="E193" s="125">
        <v>0</v>
      </c>
      <c r="F193" s="116" t="b">
        <v>0</v>
      </c>
      <c r="G193" s="116" t="b">
        <v>0</v>
      </c>
      <c r="H193" s="116" t="b">
        <v>0</v>
      </c>
      <c r="I193" s="116" t="b">
        <v>0</v>
      </c>
      <c r="J193" s="119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5.75" customHeight="1" x14ac:dyDescent="0.9">
      <c r="A194" s="124" t="str">
        <f>'PLANTILLA V6'!A194</f>
        <v>Co</v>
      </c>
      <c r="B194" s="124" t="str">
        <f>'PLANTILLA V6'!B194</f>
        <v xml:space="preserve">Palito de madera redondo 60 largo x 1 cm de diámetro </v>
      </c>
      <c r="C194" s="125">
        <f>'PLANTILLA V6'!C194</f>
        <v>1</v>
      </c>
      <c r="D194" s="116" t="str">
        <f>'PLANTILLA V6'!D194</f>
        <v>pza</v>
      </c>
      <c r="E194" s="125">
        <v>0</v>
      </c>
      <c r="F194" s="116" t="b">
        <v>0</v>
      </c>
      <c r="G194" s="116" t="b">
        <v>0</v>
      </c>
      <c r="H194" s="116" t="b">
        <v>0</v>
      </c>
      <c r="I194" s="116" t="b">
        <v>0</v>
      </c>
      <c r="J194" s="119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5.75" customHeight="1" x14ac:dyDescent="0.9">
      <c r="A195" s="124" t="str">
        <f>'PLANTILLA V6'!A195</f>
        <v>Co</v>
      </c>
      <c r="B195" s="124" t="str">
        <f>'PLANTILLA V6'!B195</f>
        <v xml:space="preserve">Palito de madera redondo 30 largo x 1 cm de diámetro  </v>
      </c>
      <c r="C195" s="125">
        <f>'PLANTILLA V6'!C195</f>
        <v>1</v>
      </c>
      <c r="D195" s="116" t="str">
        <f>'PLANTILLA V6'!D195</f>
        <v>pza</v>
      </c>
      <c r="E195" s="125">
        <v>0</v>
      </c>
      <c r="F195" s="116" t="b">
        <v>0</v>
      </c>
      <c r="G195" s="116" t="b">
        <v>0</v>
      </c>
      <c r="H195" s="116" t="b">
        <v>0</v>
      </c>
      <c r="I195" s="116" t="b">
        <v>0</v>
      </c>
      <c r="J195" s="119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5.75" customHeight="1" x14ac:dyDescent="0.9">
      <c r="A196" s="124" t="str">
        <f>'PLANTILLA V6'!A196</f>
        <v>Co</v>
      </c>
      <c r="B196" s="127" t="str">
        <f>'PLANTILLA V6'!B196</f>
        <v>Cuerda</v>
      </c>
      <c r="C196" s="125">
        <f>'PLANTILLA V6'!C196</f>
        <v>1</v>
      </c>
      <c r="D196" s="116" t="str">
        <f>'PLANTILLA V6'!D196</f>
        <v>metro</v>
      </c>
      <c r="E196" s="125">
        <v>0</v>
      </c>
      <c r="F196" s="116" t="b">
        <v>0</v>
      </c>
      <c r="G196" s="116" t="b">
        <v>0</v>
      </c>
      <c r="H196" s="116" t="b">
        <v>0</v>
      </c>
      <c r="I196" s="116" t="b">
        <v>0</v>
      </c>
      <c r="J196" s="119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5.75" customHeight="1" x14ac:dyDescent="0.9">
      <c r="A197" s="124" t="str">
        <f>'PLANTILLA V6'!A197</f>
        <v>Co</v>
      </c>
      <c r="B197" s="127" t="str">
        <f>'PLANTILLA V6'!B197</f>
        <v>Hilo de coser</v>
      </c>
      <c r="C197" s="125">
        <f>'PLANTILLA V6'!C197</f>
        <v>1</v>
      </c>
      <c r="D197" s="116" t="str">
        <f>'PLANTILLA V6'!D197</f>
        <v>carrete</v>
      </c>
      <c r="E197" s="125">
        <v>0</v>
      </c>
      <c r="F197" s="116" t="b">
        <v>0</v>
      </c>
      <c r="G197" s="116" t="b">
        <v>0</v>
      </c>
      <c r="H197" s="116" t="b">
        <v>0</v>
      </c>
      <c r="I197" s="116" t="b">
        <v>0</v>
      </c>
      <c r="J197" s="119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5.75" customHeight="1" x14ac:dyDescent="0.9">
      <c r="A198" s="124" t="str">
        <f>'PLANTILLA V6'!A198</f>
        <v>Co</v>
      </c>
      <c r="B198" s="127" t="str">
        <f>'PLANTILLA V6'!B198</f>
        <v>Estambre</v>
      </c>
      <c r="C198" s="125">
        <f>'PLANTILLA V6'!C198</f>
        <v>1</v>
      </c>
      <c r="D198" s="116" t="str">
        <f>'PLANTILLA V6'!D198</f>
        <v>metro</v>
      </c>
      <c r="E198" s="125">
        <v>0</v>
      </c>
      <c r="F198" s="116" t="b">
        <v>0</v>
      </c>
      <c r="G198" s="116" t="b">
        <v>0</v>
      </c>
      <c r="H198" s="116" t="b">
        <v>0</v>
      </c>
      <c r="I198" s="116" t="b">
        <v>0</v>
      </c>
      <c r="J198" s="119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5.75" customHeight="1" x14ac:dyDescent="0.9">
      <c r="A199" s="124" t="str">
        <f>'PLANTILLA V6'!A199</f>
        <v>Co</v>
      </c>
      <c r="B199" s="124" t="str">
        <f>'PLANTILLA V6'!B199</f>
        <v>Globos de tamaño # 9</v>
      </c>
      <c r="C199" s="125">
        <f>'PLANTILLA V6'!C199</f>
        <v>1</v>
      </c>
      <c r="D199" s="116" t="str">
        <f>'PLANTILLA V6'!D199</f>
        <v>pza</v>
      </c>
      <c r="E199" s="125">
        <v>0</v>
      </c>
      <c r="F199" s="116" t="b">
        <v>0</v>
      </c>
      <c r="G199" s="116" t="b">
        <v>0</v>
      </c>
      <c r="H199" s="116" t="b">
        <v>0</v>
      </c>
      <c r="I199" s="116" t="b">
        <v>0</v>
      </c>
      <c r="J199" s="119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5.75" customHeight="1" x14ac:dyDescent="0.9">
      <c r="A200" s="124" t="str">
        <f>'PLANTILLA V6'!A200</f>
        <v>Co</v>
      </c>
      <c r="B200" s="124" t="str">
        <f>'PLANTILLA V6'!B200</f>
        <v>Limpiapipas</v>
      </c>
      <c r="C200" s="125">
        <f>'PLANTILLA V6'!C200</f>
        <v>1</v>
      </c>
      <c r="D200" s="116" t="str">
        <f>'PLANTILLA V6'!D200</f>
        <v>pza</v>
      </c>
      <c r="E200" s="125">
        <v>0</v>
      </c>
      <c r="F200" s="116" t="b">
        <v>0</v>
      </c>
      <c r="G200" s="116" t="b">
        <v>0</v>
      </c>
      <c r="H200" s="116" t="b">
        <v>0</v>
      </c>
      <c r="I200" s="116" t="b">
        <v>0</v>
      </c>
      <c r="J200" s="119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5.75" customHeight="1" x14ac:dyDescent="0.9">
      <c r="A201" s="124" t="str">
        <f>'PLANTILLA V6'!A201</f>
        <v>Co</v>
      </c>
      <c r="B201" s="124" t="str">
        <f>'PLANTILLA V6'!B201</f>
        <v>Barra de plastilina 180 g</v>
      </c>
      <c r="C201" s="125">
        <f>'PLANTILLA V6'!C201</f>
        <v>1</v>
      </c>
      <c r="D201" s="116" t="str">
        <f>'PLANTILLA V6'!D201</f>
        <v>pza</v>
      </c>
      <c r="E201" s="125">
        <v>0</v>
      </c>
      <c r="F201" s="116" t="b">
        <v>0</v>
      </c>
      <c r="G201" s="116" t="b">
        <v>0</v>
      </c>
      <c r="H201" s="116" t="b">
        <v>0</v>
      </c>
      <c r="I201" s="116" t="b">
        <v>0</v>
      </c>
      <c r="J201" s="119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5.75" customHeight="1" x14ac:dyDescent="0.9">
      <c r="A202" s="124" t="str">
        <f>'PLANTILLA V6'!A202</f>
        <v>Co</v>
      </c>
      <c r="B202" s="124" t="str">
        <f>'PLANTILLA V6'!B202</f>
        <v>Paquete de 10 barritas de plastilina de colores</v>
      </c>
      <c r="C202" s="125">
        <f>'PLANTILLA V6'!C202</f>
        <v>1</v>
      </c>
      <c r="D202" s="116" t="str">
        <f>'PLANTILLA V6'!D202</f>
        <v>pza</v>
      </c>
      <c r="E202" s="125">
        <v>0</v>
      </c>
      <c r="F202" s="116" t="b">
        <v>0</v>
      </c>
      <c r="G202" s="116" t="b">
        <v>0</v>
      </c>
      <c r="H202" s="116" t="b">
        <v>0</v>
      </c>
      <c r="I202" s="116" t="b">
        <v>0</v>
      </c>
      <c r="J202" s="119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5.75" customHeight="1" x14ac:dyDescent="0.9">
      <c r="A203" s="124" t="str">
        <f>'PLANTILLA V6'!A203</f>
        <v>Co</v>
      </c>
      <c r="B203" s="124" t="str">
        <f>'PLANTILLA V6'!B203</f>
        <v>Fomi moldeable</v>
      </c>
      <c r="C203" s="125">
        <f>'PLANTILLA V6'!C203</f>
        <v>1</v>
      </c>
      <c r="D203" s="116" t="str">
        <f>'PLANTILLA V6'!D203</f>
        <v>bolsa</v>
      </c>
      <c r="E203" s="125">
        <v>0</v>
      </c>
      <c r="F203" s="116" t="b">
        <v>0</v>
      </c>
      <c r="G203" s="116" t="b">
        <v>0</v>
      </c>
      <c r="H203" s="116" t="b">
        <v>0</v>
      </c>
      <c r="I203" s="116" t="b">
        <v>0</v>
      </c>
      <c r="J203" s="119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5.75" customHeight="1" x14ac:dyDescent="0.9">
      <c r="A204" s="124" t="str">
        <f>'PLANTILLA V6'!A204</f>
        <v>Co</v>
      </c>
      <c r="B204" s="126" t="str">
        <f>'PLANTILLA V6'!B204</f>
        <v>Pasta para modelar</v>
      </c>
      <c r="C204" s="125">
        <f>'PLANTILLA V6'!C204</f>
        <v>1</v>
      </c>
      <c r="D204" s="116" t="str">
        <f>'PLANTILLA V6'!D204</f>
        <v>pza</v>
      </c>
      <c r="E204" s="125">
        <v>0</v>
      </c>
      <c r="F204" s="116" t="b">
        <v>0</v>
      </c>
      <c r="G204" s="116" t="b">
        <v>0</v>
      </c>
      <c r="H204" s="116" t="b">
        <v>0</v>
      </c>
      <c r="I204" s="116" t="b">
        <v>0</v>
      </c>
      <c r="J204" s="119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5.75" customHeight="1" x14ac:dyDescent="0.9">
      <c r="A205" s="124" t="str">
        <f>'PLANTILLA V6'!A205</f>
        <v>Co</v>
      </c>
      <c r="B205" s="124" t="str">
        <f>'PLANTILLA V6'!B205</f>
        <v>Silicón frío (bote de 250 ml)</v>
      </c>
      <c r="C205" s="125">
        <f>'PLANTILLA V6'!C205</f>
        <v>1</v>
      </c>
      <c r="D205" s="116" t="str">
        <f>'PLANTILLA V6'!D205</f>
        <v>pza</v>
      </c>
      <c r="E205" s="125">
        <v>0</v>
      </c>
      <c r="F205" s="116" t="b">
        <v>0</v>
      </c>
      <c r="G205" s="116" t="b">
        <v>0</v>
      </c>
      <c r="H205" s="116" t="b">
        <v>0</v>
      </c>
      <c r="I205" s="116" t="b">
        <v>0</v>
      </c>
      <c r="J205" s="119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5.75" customHeight="1" x14ac:dyDescent="0.9">
      <c r="A206" s="124" t="str">
        <f>'PLANTILLA V6'!A206</f>
        <v>Co</v>
      </c>
      <c r="B206" s="124" t="str">
        <f>'PLANTILLA V6'!B206</f>
        <v>Barra de silicón (tubito del diámetro de la pistola de silicón)</v>
      </c>
      <c r="C206" s="125">
        <f>'PLANTILLA V6'!C206</f>
        <v>1</v>
      </c>
      <c r="D206" s="116" t="str">
        <f>'PLANTILLA V6'!D206</f>
        <v>pza</v>
      </c>
      <c r="E206" s="125">
        <v>0</v>
      </c>
      <c r="F206" s="116" t="b">
        <v>0</v>
      </c>
      <c r="G206" s="116" t="b">
        <v>0</v>
      </c>
      <c r="H206" s="116" t="b">
        <v>0</v>
      </c>
      <c r="I206" s="116" t="b">
        <v>0</v>
      </c>
      <c r="J206" s="119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5.75" customHeight="1" x14ac:dyDescent="0.9">
      <c r="A207" s="124" t="str">
        <f>'PLANTILLA V6'!A207</f>
        <v>Co</v>
      </c>
      <c r="B207" s="124" t="str">
        <f>'PLANTILLA V6'!B207</f>
        <v>Pegamento blanco (Resistol) bote de 250 ml</v>
      </c>
      <c r="C207" s="125">
        <f>'PLANTILLA V6'!C207</f>
        <v>1</v>
      </c>
      <c r="D207" s="116" t="str">
        <f>'PLANTILLA V6'!D207</f>
        <v>pza</v>
      </c>
      <c r="E207" s="125">
        <v>0</v>
      </c>
      <c r="F207" s="116" t="b">
        <v>0</v>
      </c>
      <c r="G207" s="116" t="b">
        <v>0</v>
      </c>
      <c r="H207" s="116" t="b">
        <v>0</v>
      </c>
      <c r="I207" s="116" t="b">
        <v>0</v>
      </c>
      <c r="J207" s="119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5.75" customHeight="1" x14ac:dyDescent="0.9">
      <c r="A208" s="124" t="str">
        <f>'PLANTILLA V6'!A208</f>
        <v>Co</v>
      </c>
      <c r="B208" s="124" t="str">
        <f>'PLANTILLA V6'!B208</f>
        <v>Cinta adhesiva (masking tape 110 o cinta azul de pintor) 12 mm ancho x 50 m o similar</v>
      </c>
      <c r="C208" s="125">
        <f>'PLANTILLA V6'!C208</f>
        <v>1</v>
      </c>
      <c r="D208" s="116" t="str">
        <f>'PLANTILLA V6'!D208</f>
        <v>pza</v>
      </c>
      <c r="E208" s="125">
        <v>0</v>
      </c>
      <c r="F208" s="116" t="b">
        <v>0</v>
      </c>
      <c r="G208" s="116" t="b">
        <v>0</v>
      </c>
      <c r="H208" s="116" t="b">
        <v>0</v>
      </c>
      <c r="I208" s="116" t="b">
        <v>0</v>
      </c>
      <c r="J208" s="119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5.75" customHeight="1" x14ac:dyDescent="0.9">
      <c r="A209" s="124" t="str">
        <f>'PLANTILLA V6'!A209</f>
        <v>Co</v>
      </c>
      <c r="B209" s="124" t="str">
        <f>'PLANTILLA V6'!B209</f>
        <v>Cinta adhesiva transparente (diurex) 18 mm ancho x 33 m o similar</v>
      </c>
      <c r="C209" s="125">
        <f>'PLANTILLA V6'!C209</f>
        <v>1</v>
      </c>
      <c r="D209" s="116" t="str">
        <f>'PLANTILLA V6'!D209</f>
        <v>pza</v>
      </c>
      <c r="E209" s="125">
        <v>0</v>
      </c>
      <c r="F209" s="116" t="b">
        <v>0</v>
      </c>
      <c r="G209" s="116" t="b">
        <v>0</v>
      </c>
      <c r="H209" s="116" t="b">
        <v>0</v>
      </c>
      <c r="I209" s="116" t="b">
        <v>0</v>
      </c>
      <c r="J209" s="119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5.75" customHeight="1" x14ac:dyDescent="0.9">
      <c r="A210" s="70" t="str">
        <f>'PLANTILLA V6'!A210</f>
        <v>Co</v>
      </c>
      <c r="B210" s="70" t="str">
        <f>'PLANTILLA V6'!B210</f>
        <v>Liga grande #18 (8 cm largo aproximadamente)</v>
      </c>
      <c r="C210" s="37">
        <f>'PLANTILLA V6'!C210</f>
        <v>1</v>
      </c>
      <c r="D210" s="74" t="str">
        <f>'PLANTILLA V6'!D210</f>
        <v>pza</v>
      </c>
      <c r="E210" s="37">
        <v>6</v>
      </c>
      <c r="F210" s="74" t="b">
        <v>0</v>
      </c>
      <c r="G210" s="74" t="b">
        <v>0</v>
      </c>
      <c r="H210" s="74" t="b">
        <v>1</v>
      </c>
      <c r="I210" s="74" t="b">
        <v>0</v>
      </c>
      <c r="J210" s="119" cm="1">
        <f t="array" ref="J210">_xlfn.IFS(LEN(A210)&gt;2,A211,SUM(E210:I210)=0,0,F210,$F$7*F210*E210,G210,$G$7*G210*E210,AND(H210,A210="Co"),$H$7*H210*E210,AND(H210,A210="Re"),$H$7*H210*E210,H210,$J$7*H210*E210,I210,$I$7*I210*E210)</f>
        <v>34.5</v>
      </c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 x14ac:dyDescent="0.9">
      <c r="A211" s="124" t="str">
        <f>'PLANTILLA V6'!A211</f>
        <v>Co</v>
      </c>
      <c r="B211" s="124" t="str">
        <f>'PLANTILLA V6'!B211</f>
        <v>Caja de 100 clips</v>
      </c>
      <c r="C211" s="125">
        <f>'PLANTILLA V6'!C211</f>
        <v>1</v>
      </c>
      <c r="D211" s="116" t="str">
        <f>'PLANTILLA V6'!D211</f>
        <v>pza</v>
      </c>
      <c r="E211" s="125">
        <v>0</v>
      </c>
      <c r="F211" s="116" t="b">
        <v>0</v>
      </c>
      <c r="G211" s="116" t="b">
        <v>0</v>
      </c>
      <c r="H211" s="116" t="b">
        <v>0</v>
      </c>
      <c r="I211" s="116" t="b">
        <v>0</v>
      </c>
      <c r="J211" s="119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5.75" customHeight="1" x14ac:dyDescent="0.9">
      <c r="A212" s="124" t="str">
        <f>'PLANTILLA V6'!A212</f>
        <v>Co</v>
      </c>
      <c r="B212" s="124" t="str">
        <f>'PLANTILLA V6'!B212</f>
        <v>Caja de 100 chinchetas</v>
      </c>
      <c r="C212" s="125">
        <f>'PLANTILLA V6'!C212</f>
        <v>1</v>
      </c>
      <c r="D212" s="116" t="str">
        <f>'PLANTILLA V6'!D212</f>
        <v>pza</v>
      </c>
      <c r="E212" s="125">
        <v>0</v>
      </c>
      <c r="F212" s="116" t="b">
        <v>0</v>
      </c>
      <c r="G212" s="116" t="b">
        <v>0</v>
      </c>
      <c r="H212" s="116" t="b">
        <v>0</v>
      </c>
      <c r="I212" s="116" t="b">
        <v>0</v>
      </c>
      <c r="J212" s="119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5.75" customHeight="1" x14ac:dyDescent="0.9">
      <c r="A213" s="124" t="str">
        <f>'PLANTILLA V6'!A213</f>
        <v>Co</v>
      </c>
      <c r="B213" s="124" t="str">
        <f>'PLANTILLA V6'!B213</f>
        <v>Caja de 12 crayolas de diferentes colores</v>
      </c>
      <c r="C213" s="125">
        <f>'PLANTILLA V6'!C213</f>
        <v>1</v>
      </c>
      <c r="D213" s="116" t="str">
        <f>'PLANTILLA V6'!D213</f>
        <v>pza</v>
      </c>
      <c r="E213" s="125">
        <v>0</v>
      </c>
      <c r="F213" s="116" t="b">
        <v>0</v>
      </c>
      <c r="G213" s="116" t="b">
        <v>0</v>
      </c>
      <c r="H213" s="116" t="b">
        <v>0</v>
      </c>
      <c r="I213" s="116" t="b">
        <v>0</v>
      </c>
      <c r="J213" s="119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5.75" customHeight="1" x14ac:dyDescent="0.9">
      <c r="A214" s="124" t="str">
        <f>'PLANTILLA V6'!A214</f>
        <v>Co</v>
      </c>
      <c r="B214" s="124" t="str">
        <f>'PLANTILLA V6'!B214</f>
        <v>Paquete de pinturas acrílicas 20 ml (blanco, negro, rojo, azul, amarillo)</v>
      </c>
      <c r="C214" s="125">
        <f>'PLANTILLA V6'!C214</f>
        <v>1</v>
      </c>
      <c r="D214" s="116" t="str">
        <f>'PLANTILLA V6'!D214</f>
        <v>pza</v>
      </c>
      <c r="E214" s="125">
        <v>0</v>
      </c>
      <c r="F214" s="116" t="b">
        <v>0</v>
      </c>
      <c r="G214" s="116" t="b">
        <v>0</v>
      </c>
      <c r="H214" s="116" t="b">
        <v>0</v>
      </c>
      <c r="I214" s="116" t="b">
        <v>0</v>
      </c>
      <c r="J214" s="119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5.75" customHeight="1" x14ac:dyDescent="0.9">
      <c r="A215" s="124" t="str">
        <f>'PLANTILLA V6'!A215</f>
        <v>Co</v>
      </c>
      <c r="B215" s="124" t="str">
        <f>'PLANTILLA V6'!B215</f>
        <v xml:space="preserve">1 paquete de 100 mondadientes </v>
      </c>
      <c r="C215" s="125">
        <f>'PLANTILLA V6'!C215</f>
        <v>1</v>
      </c>
      <c r="D215" s="116" t="str">
        <f>'PLANTILLA V6'!D215</f>
        <v>pza</v>
      </c>
      <c r="E215" s="125">
        <v>0</v>
      </c>
      <c r="F215" s="116" t="b">
        <v>0</v>
      </c>
      <c r="G215" s="116" t="b">
        <v>0</v>
      </c>
      <c r="H215" s="116" t="b">
        <v>0</v>
      </c>
      <c r="I215" s="116" t="b">
        <v>0</v>
      </c>
      <c r="J215" s="119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5.75" customHeight="1" x14ac:dyDescent="0.9">
      <c r="A216" s="124" t="str">
        <f>'PLANTILLA V6'!A216</f>
        <v>Co</v>
      </c>
      <c r="B216" s="124" t="str">
        <f>'PLANTILLA V6'!B216</f>
        <v>Sal de mesa</v>
      </c>
      <c r="C216" s="125">
        <f>'PLANTILLA V6'!C216</f>
        <v>1</v>
      </c>
      <c r="D216" s="116" t="str">
        <f>'PLANTILLA V6'!D216</f>
        <v>bolsita</v>
      </c>
      <c r="E216" s="125">
        <v>0</v>
      </c>
      <c r="F216" s="116" t="b">
        <v>0</v>
      </c>
      <c r="G216" s="116" t="b">
        <v>0</v>
      </c>
      <c r="H216" s="116" t="b">
        <v>0</v>
      </c>
      <c r="I216" s="116" t="b">
        <v>0</v>
      </c>
      <c r="J216" s="119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5.75" customHeight="1" x14ac:dyDescent="0.9">
      <c r="A217" s="124" t="str">
        <f>'PLANTILLA V6'!A217</f>
        <v>Co</v>
      </c>
      <c r="B217" s="124" t="str">
        <f>'PLANTILLA V6'!B217</f>
        <v>Hojas tamaño carta cuadriculadas</v>
      </c>
      <c r="C217" s="125">
        <f>'PLANTILLA V6'!C217</f>
        <v>1</v>
      </c>
      <c r="D217" s="116" t="str">
        <f>'PLANTILLA V6'!D217</f>
        <v>pza</v>
      </c>
      <c r="E217" s="125">
        <v>0</v>
      </c>
      <c r="F217" s="116" t="b">
        <v>0</v>
      </c>
      <c r="G217" s="116" t="b">
        <v>0</v>
      </c>
      <c r="H217" s="116" t="b">
        <v>0</v>
      </c>
      <c r="I217" s="116" t="b">
        <v>0</v>
      </c>
      <c r="J217" s="119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5.75" customHeight="1" x14ac:dyDescent="0.9">
      <c r="A218" s="124" t="str">
        <f>'PLANTILLA V6'!A218</f>
        <v>Co</v>
      </c>
      <c r="B218" s="116" t="str">
        <f>'PLANTILLA V6'!B218</f>
        <v>Tabla de madera de 3" de espesor de 30 cm x 30 cm (tabla de sacrificio)</v>
      </c>
      <c r="C218" s="125">
        <f>'PLANTILLA V6'!C218</f>
        <v>1</v>
      </c>
      <c r="D218" s="116" t="str">
        <f>'PLANTILLA V6'!D218</f>
        <v>pza</v>
      </c>
      <c r="E218" s="125">
        <v>0</v>
      </c>
      <c r="F218" s="116" t="b">
        <v>0</v>
      </c>
      <c r="G218" s="116" t="b">
        <v>0</v>
      </c>
      <c r="H218" s="116" t="b">
        <v>0</v>
      </c>
      <c r="I218" s="116" t="b">
        <v>0</v>
      </c>
      <c r="J218" s="119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5.75" customHeight="1" x14ac:dyDescent="0.9">
      <c r="A219" s="124" t="str">
        <f>'PLANTILLA V6'!A219</f>
        <v>Co</v>
      </c>
      <c r="B219" s="116" t="str">
        <f>'PLANTILLA V6'!B219</f>
        <v>Tabla salvacortes de 45 x 30 cm (recomendado opcional)</v>
      </c>
      <c r="C219" s="125">
        <f>'PLANTILLA V6'!C219</f>
        <v>1</v>
      </c>
      <c r="D219" s="116" t="str">
        <f>'PLANTILLA V6'!D219</f>
        <v>pza</v>
      </c>
      <c r="E219" s="125">
        <v>0</v>
      </c>
      <c r="F219" s="116" t="b">
        <v>0</v>
      </c>
      <c r="G219" s="116" t="b">
        <v>0</v>
      </c>
      <c r="H219" s="116" t="b">
        <v>0</v>
      </c>
      <c r="I219" s="116" t="b">
        <v>0</v>
      </c>
      <c r="J219" s="119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5.75" customHeight="1" x14ac:dyDescent="0.9">
      <c r="A220" s="124" t="str">
        <f>'PLANTILLA V6'!A220</f>
        <v>Co</v>
      </c>
      <c r="B220" s="116" t="str">
        <f>'PLANTILLA V6'!B220</f>
        <v>Cronómetro</v>
      </c>
      <c r="C220" s="125">
        <f>'PLANTILLA V6'!C220</f>
        <v>1</v>
      </c>
      <c r="D220" s="116" t="str">
        <f>'PLANTILLA V6'!D220</f>
        <v>pza</v>
      </c>
      <c r="E220" s="125">
        <v>0</v>
      </c>
      <c r="F220" s="116" t="b">
        <v>0</v>
      </c>
      <c r="G220" s="116" t="b">
        <v>0</v>
      </c>
      <c r="H220" s="116" t="b">
        <v>0</v>
      </c>
      <c r="I220" s="116" t="b">
        <v>0</v>
      </c>
      <c r="J220" s="119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5.75" customHeight="1" x14ac:dyDescent="0.9">
      <c r="A221" s="124" t="str">
        <f>'PLANTILLA V6'!A221</f>
        <v>Co</v>
      </c>
      <c r="B221" s="116" t="str">
        <f>'PLANTILLA V6'!B221</f>
        <v>Pliego de papel bond</v>
      </c>
      <c r="C221" s="125">
        <f>'PLANTILLA V6'!C221</f>
        <v>1</v>
      </c>
      <c r="D221" s="116" t="str">
        <f>'PLANTILLA V6'!D221</f>
        <v>pza</v>
      </c>
      <c r="E221" s="125">
        <v>0</v>
      </c>
      <c r="F221" s="116" t="b">
        <v>0</v>
      </c>
      <c r="G221" s="116" t="b">
        <v>0</v>
      </c>
      <c r="H221" s="116" t="b">
        <v>0</v>
      </c>
      <c r="I221" s="116" t="b">
        <v>0</v>
      </c>
      <c r="J221" s="119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5.75" customHeight="1" x14ac:dyDescent="0.9">
      <c r="A222" s="124" t="str">
        <f>'PLANTILLA V6'!A222</f>
        <v>Co</v>
      </c>
      <c r="B222" s="116" t="str">
        <f>'PLANTILLA V6'!B222</f>
        <v>Dado</v>
      </c>
      <c r="C222" s="125">
        <f>'PLANTILLA V6'!C222</f>
        <v>1</v>
      </c>
      <c r="D222" s="116" t="str">
        <f>'PLANTILLA V6'!D222</f>
        <v>pza</v>
      </c>
      <c r="E222" s="125">
        <v>0</v>
      </c>
      <c r="F222" s="116" t="b">
        <v>0</v>
      </c>
      <c r="G222" s="116" t="b">
        <v>0</v>
      </c>
      <c r="H222" s="116" t="b">
        <v>0</v>
      </c>
      <c r="I222" s="116" t="b">
        <v>0</v>
      </c>
      <c r="J222" s="119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5.75" customHeight="1" x14ac:dyDescent="0.9">
      <c r="A223" s="124" t="str">
        <f>'PLANTILLA V6'!A223</f>
        <v>Co</v>
      </c>
      <c r="B223" s="116" t="str">
        <f>'PLANTILLA V6'!B223</f>
        <v>Broche latonado tipo alemán de 16 mm de largo  (caja 100 piezas)</v>
      </c>
      <c r="C223" s="125">
        <f>'PLANTILLA V6'!C223</f>
        <v>1</v>
      </c>
      <c r="D223" s="116" t="str">
        <f>'PLANTILLA V6'!D223</f>
        <v>caja</v>
      </c>
      <c r="E223" s="125">
        <v>0</v>
      </c>
      <c r="F223" s="116" t="b">
        <v>0</v>
      </c>
      <c r="G223" s="116" t="b">
        <v>0</v>
      </c>
      <c r="H223" s="116" t="b">
        <v>0</v>
      </c>
      <c r="I223" s="116" t="b">
        <v>0</v>
      </c>
      <c r="J223" s="119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22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5.75" customHeight="1" x14ac:dyDescent="0.9">
      <c r="A224" s="124" t="str">
        <f>'PLANTILLA V6'!A224</f>
        <v>Co</v>
      </c>
      <c r="B224" s="116" t="str">
        <f>'PLANTILLA V6'!B224</f>
        <v>Broche Sujetadocumentos chico (3/4" o 19 mm)</v>
      </c>
      <c r="C224" s="125">
        <f>'PLANTILLA V6'!C224</f>
        <v>1</v>
      </c>
      <c r="D224" s="116" t="str">
        <f>'PLANTILLA V6'!D224</f>
        <v>pza</v>
      </c>
      <c r="E224" s="125">
        <v>0</v>
      </c>
      <c r="F224" s="116" t="b">
        <v>0</v>
      </c>
      <c r="G224" s="116" t="b">
        <v>0</v>
      </c>
      <c r="H224" s="116" t="b">
        <v>0</v>
      </c>
      <c r="I224" s="116" t="b">
        <v>0</v>
      </c>
      <c r="J224" s="119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22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5.75" customHeight="1" x14ac:dyDescent="0.9">
      <c r="A225" s="124" t="str">
        <f>'PLANTILLA V6'!A225</f>
        <v>Co</v>
      </c>
      <c r="B225" s="116" t="str">
        <f>'PLANTILLA V6'!B225</f>
        <v>Palito plano de madera medidas 0.7 X 7.5 cm.(tipo paleta de hielo)</v>
      </c>
      <c r="C225" s="125">
        <f>'PLANTILLA V6'!C225</f>
        <v>1</v>
      </c>
      <c r="D225" s="116" t="str">
        <f>'PLANTILLA V6'!D225</f>
        <v>pza</v>
      </c>
      <c r="E225" s="125">
        <v>0</v>
      </c>
      <c r="F225" s="116" t="b">
        <v>0</v>
      </c>
      <c r="G225" s="116" t="b">
        <v>0</v>
      </c>
      <c r="H225" s="116" t="b">
        <v>0</v>
      </c>
      <c r="I225" s="116" t="b">
        <v>0</v>
      </c>
      <c r="J225" s="119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22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5.75" customHeight="1" x14ac:dyDescent="0.9">
      <c r="A226" s="124" t="str">
        <f>'PLANTILLA V6'!A226</f>
        <v>Co</v>
      </c>
      <c r="B226" s="116" t="str">
        <f>'PLANTILLA V6'!B226</f>
        <v>Palito de madera redondo 30 largo x 3 mm de diámetro  (tipo brocheta)</v>
      </c>
      <c r="C226" s="125">
        <f>'PLANTILLA V6'!C226</f>
        <v>1</v>
      </c>
      <c r="D226" s="116" t="str">
        <f>'PLANTILLA V6'!D226</f>
        <v>pza</v>
      </c>
      <c r="E226" s="125">
        <v>0</v>
      </c>
      <c r="F226" s="116" t="b">
        <v>0</v>
      </c>
      <c r="G226" s="116" t="b">
        <v>0</v>
      </c>
      <c r="H226" s="116" t="b">
        <v>0</v>
      </c>
      <c r="I226" s="116" t="b">
        <v>0</v>
      </c>
      <c r="J226" s="119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22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5.75" customHeight="1" x14ac:dyDescent="0.9">
      <c r="A227" s="124" t="str">
        <f>'PLANTILLA V6'!A227</f>
        <v>Co</v>
      </c>
      <c r="B227" s="116" t="str">
        <f>'PLANTILLA V6'!B227</f>
        <v>Imán refrigerador</v>
      </c>
      <c r="C227" s="125">
        <f>'PLANTILLA V6'!C227</f>
        <v>1</v>
      </c>
      <c r="D227" s="116" t="str">
        <f>'PLANTILLA V6'!D227</f>
        <v>pza</v>
      </c>
      <c r="E227" s="125">
        <v>0</v>
      </c>
      <c r="F227" s="116" t="b">
        <v>0</v>
      </c>
      <c r="G227" s="116" t="b">
        <v>0</v>
      </c>
      <c r="H227" s="116" t="b">
        <v>0</v>
      </c>
      <c r="I227" s="116" t="b">
        <v>0</v>
      </c>
      <c r="J227" s="119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22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5.75" customHeight="1" x14ac:dyDescent="0.9">
      <c r="A228" s="124" t="str">
        <f>'PLANTILLA V6'!A228</f>
        <v>Co</v>
      </c>
      <c r="B228" s="116" t="str">
        <f>'PLANTILLA V6'!B228</f>
        <v>Paquete de Semillas tipo alpiste o Arroz</v>
      </c>
      <c r="C228" s="125">
        <f>'PLANTILLA V6'!C228</f>
        <v>1</v>
      </c>
      <c r="D228" s="116" t="str">
        <f>'PLANTILLA V6'!D228</f>
        <v>pza</v>
      </c>
      <c r="E228" s="125">
        <v>0</v>
      </c>
      <c r="F228" s="116" t="b">
        <v>0</v>
      </c>
      <c r="G228" s="116" t="b">
        <v>0</v>
      </c>
      <c r="H228" s="116" t="b">
        <v>0</v>
      </c>
      <c r="I228" s="116" t="b">
        <v>0</v>
      </c>
      <c r="J228" s="119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22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5.75" customHeight="1" x14ac:dyDescent="0.9">
      <c r="A229" s="124" t="str">
        <f>'PLANTILLA V6'!A229</f>
        <v>Co</v>
      </c>
      <c r="B229" s="116" t="str">
        <f>'PLANTILLA V6'!B229</f>
        <v>Palito de madera cuadrado</v>
      </c>
      <c r="C229" s="125">
        <f>'PLANTILLA V6'!C229</f>
        <v>1</v>
      </c>
      <c r="D229" s="116" t="str">
        <f>'PLANTILLA V6'!D229</f>
        <v>pza</v>
      </c>
      <c r="E229" s="125">
        <v>0</v>
      </c>
      <c r="F229" s="116" t="b">
        <v>0</v>
      </c>
      <c r="G229" s="116" t="b">
        <v>0</v>
      </c>
      <c r="H229" s="116" t="b">
        <v>0</v>
      </c>
      <c r="I229" s="116" t="b">
        <v>0</v>
      </c>
      <c r="J229" s="119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22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5.75" customHeight="1" x14ac:dyDescent="0.9">
      <c r="A230" s="124" t="str">
        <f>'PLANTILLA V6'!A230</f>
        <v>Co</v>
      </c>
      <c r="B230" s="116" t="str">
        <f>'PLANTILLA V6'!B230</f>
        <v xml:space="preserve">Clip mariposa grande </v>
      </c>
      <c r="C230" s="125">
        <f>'PLANTILLA V6'!C230</f>
        <v>1</v>
      </c>
      <c r="D230" s="116" t="str">
        <f>'PLANTILLA V6'!D230</f>
        <v>pza</v>
      </c>
      <c r="E230" s="125">
        <v>0</v>
      </c>
      <c r="F230" s="116" t="b">
        <v>0</v>
      </c>
      <c r="G230" s="116" t="b">
        <v>0</v>
      </c>
      <c r="H230" s="116" t="b">
        <v>0</v>
      </c>
      <c r="I230" s="116" t="b">
        <v>0</v>
      </c>
      <c r="J230" s="119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22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5.75" customHeight="1" x14ac:dyDescent="0.9">
      <c r="A231" s="124" t="str">
        <f>'PLANTILLA V6'!A231</f>
        <v>Co</v>
      </c>
      <c r="B231" s="116" t="str">
        <f>'PLANTILLA V6'!B231</f>
        <v>Sobre de correspondencia</v>
      </c>
      <c r="C231" s="125">
        <f>'PLANTILLA V6'!C231</f>
        <v>1</v>
      </c>
      <c r="D231" s="116" t="str">
        <f>'PLANTILLA V6'!D231</f>
        <v>pza</v>
      </c>
      <c r="E231" s="125">
        <v>0</v>
      </c>
      <c r="F231" s="116" t="b">
        <v>0</v>
      </c>
      <c r="G231" s="116" t="b">
        <v>0</v>
      </c>
      <c r="H231" s="116" t="b">
        <v>0</v>
      </c>
      <c r="I231" s="116" t="b">
        <v>0</v>
      </c>
      <c r="J231" s="119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22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5.75" customHeight="1" x14ac:dyDescent="0.9">
      <c r="A232" s="124" t="str">
        <f>'PLANTILLA V6'!A232</f>
        <v>Co</v>
      </c>
      <c r="B232" s="116" t="str">
        <f>'PLANTILLA V6'!B232</f>
        <v>Paleta de Acuarelas con pincel</v>
      </c>
      <c r="C232" s="125">
        <f>'PLANTILLA V6'!C232</f>
        <v>1</v>
      </c>
      <c r="D232" s="116" t="str">
        <f>'PLANTILLA V6'!D232</f>
        <v>pza</v>
      </c>
      <c r="E232" s="125">
        <v>0</v>
      </c>
      <c r="F232" s="116" t="b">
        <v>0</v>
      </c>
      <c r="G232" s="116" t="b">
        <v>0</v>
      </c>
      <c r="H232" s="116" t="b">
        <v>0</v>
      </c>
      <c r="I232" s="116" t="b">
        <v>0</v>
      </c>
      <c r="J232" s="119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22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5.75" customHeight="1" x14ac:dyDescent="0.9">
      <c r="A233" s="124" t="str">
        <f>'PLANTILLA V6'!A233</f>
        <v>Co</v>
      </c>
      <c r="B233" s="116" t="str">
        <f>'PLANTILLA V6'!B233</f>
        <v>Paquete de bicarbonato de sodio 100 g</v>
      </c>
      <c r="C233" s="125">
        <f>'PLANTILLA V6'!C233</f>
        <v>1</v>
      </c>
      <c r="D233" s="116" t="str">
        <f>'PLANTILLA V6'!D233</f>
        <v>pza</v>
      </c>
      <c r="E233" s="125">
        <v>0</v>
      </c>
      <c r="F233" s="116" t="b">
        <v>0</v>
      </c>
      <c r="G233" s="116" t="b">
        <v>0</v>
      </c>
      <c r="H233" s="116" t="b">
        <v>0</v>
      </c>
      <c r="I233" s="116" t="b">
        <v>0</v>
      </c>
      <c r="J233" s="119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22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5.75" customHeight="1" x14ac:dyDescent="0.9">
      <c r="A234" s="124" t="str">
        <f>'PLANTILLA V6'!A234</f>
        <v>Co</v>
      </c>
      <c r="B234" s="116" t="str">
        <f>'PLANTILLA V6'!B234</f>
        <v>Botella chica de Vinagre blanco 100 ml (aprox)</v>
      </c>
      <c r="C234" s="125">
        <f>'PLANTILLA V6'!C234</f>
        <v>1</v>
      </c>
      <c r="D234" s="116" t="str">
        <f>'PLANTILLA V6'!D234</f>
        <v>pza</v>
      </c>
      <c r="E234" s="125">
        <v>0</v>
      </c>
      <c r="F234" s="116" t="b">
        <v>0</v>
      </c>
      <c r="G234" s="116" t="b">
        <v>0</v>
      </c>
      <c r="H234" s="116" t="b">
        <v>0</v>
      </c>
      <c r="I234" s="116" t="b">
        <v>0</v>
      </c>
      <c r="J234" s="119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22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5.75" customHeight="1" x14ac:dyDescent="0.9">
      <c r="A235" s="124">
        <f>'PLANTILLA V6'!A235</f>
        <v>0</v>
      </c>
      <c r="B235" s="116">
        <f>'PLANTILLA V6'!B235</f>
        <v>0</v>
      </c>
      <c r="C235" s="125">
        <f>'PLANTILLA V6'!C235</f>
        <v>1</v>
      </c>
      <c r="D235" s="116" t="str">
        <f>'PLANTILLA V6'!D235</f>
        <v>pza</v>
      </c>
      <c r="E235" s="125">
        <v>0</v>
      </c>
      <c r="F235" s="116" t="b">
        <v>0</v>
      </c>
      <c r="G235" s="116" t="b">
        <v>0</v>
      </c>
      <c r="H235" s="116" t="b">
        <v>0</v>
      </c>
      <c r="I235" s="116" t="b">
        <v>0</v>
      </c>
      <c r="J235" s="119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22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5.75" customHeight="1" x14ac:dyDescent="0.9">
      <c r="A236" s="124">
        <f>'PLANTILLA V6'!A236</f>
        <v>0</v>
      </c>
      <c r="B236" s="116">
        <f>'PLANTILLA V6'!B236</f>
        <v>0</v>
      </c>
      <c r="C236" s="125">
        <f>'PLANTILLA V6'!C236</f>
        <v>1</v>
      </c>
      <c r="D236" s="116" t="str">
        <f>'PLANTILLA V6'!D236</f>
        <v>pza</v>
      </c>
      <c r="E236" s="125">
        <v>0</v>
      </c>
      <c r="F236" s="116" t="b">
        <v>0</v>
      </c>
      <c r="G236" s="116" t="b">
        <v>0</v>
      </c>
      <c r="H236" s="116" t="b">
        <v>0</v>
      </c>
      <c r="I236" s="116" t="b">
        <v>0</v>
      </c>
      <c r="J236" s="119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22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5.75" customHeight="1" x14ac:dyDescent="0.9">
      <c r="A237" s="124">
        <f>'PLANTILLA V6'!A237</f>
        <v>0</v>
      </c>
      <c r="B237" s="116">
        <f>'PLANTILLA V6'!B237</f>
        <v>0</v>
      </c>
      <c r="C237" s="125">
        <f>'PLANTILLA V6'!C237</f>
        <v>1</v>
      </c>
      <c r="D237" s="116" t="str">
        <f>'PLANTILLA V6'!D237</f>
        <v>pza</v>
      </c>
      <c r="E237" s="125">
        <v>0</v>
      </c>
      <c r="F237" s="116" t="b">
        <v>0</v>
      </c>
      <c r="G237" s="116" t="b">
        <v>0</v>
      </c>
      <c r="H237" s="116" t="b">
        <v>0</v>
      </c>
      <c r="I237" s="116" t="b">
        <v>0</v>
      </c>
      <c r="J237" s="119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22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5.75" customHeight="1" x14ac:dyDescent="0.9">
      <c r="A238" s="124">
        <f>'PLANTILLA V6'!A238</f>
        <v>0</v>
      </c>
      <c r="B238" s="116">
        <f>'PLANTILLA V6'!B238</f>
        <v>0</v>
      </c>
      <c r="C238" s="125">
        <f>'PLANTILLA V6'!C238</f>
        <v>1</v>
      </c>
      <c r="D238" s="116" t="str">
        <f>'PLANTILLA V6'!D238</f>
        <v>pza</v>
      </c>
      <c r="E238" s="125">
        <v>0</v>
      </c>
      <c r="F238" s="116" t="b">
        <v>0</v>
      </c>
      <c r="G238" s="116" t="b">
        <v>0</v>
      </c>
      <c r="H238" s="116" t="b">
        <v>0</v>
      </c>
      <c r="I238" s="116" t="b">
        <v>0</v>
      </c>
      <c r="J238" s="119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22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5.75" customHeight="1" x14ac:dyDescent="0.9">
      <c r="A239" s="124">
        <f>'PLANTILLA V6'!A239</f>
        <v>0</v>
      </c>
      <c r="B239" s="116">
        <f>'PLANTILLA V6'!B239</f>
        <v>0</v>
      </c>
      <c r="C239" s="125">
        <f>'PLANTILLA V6'!C239</f>
        <v>1</v>
      </c>
      <c r="D239" s="116" t="str">
        <f>'PLANTILLA V6'!D239</f>
        <v>pza</v>
      </c>
      <c r="E239" s="125">
        <v>0</v>
      </c>
      <c r="F239" s="116" t="b">
        <v>0</v>
      </c>
      <c r="G239" s="116" t="b">
        <v>0</v>
      </c>
      <c r="H239" s="116" t="b">
        <v>0</v>
      </c>
      <c r="I239" s="116" t="b">
        <v>0</v>
      </c>
      <c r="J239" s="119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22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5.75" customHeight="1" x14ac:dyDescent="0.9">
      <c r="A240" s="124">
        <f>'PLANTILLA V6'!A240</f>
        <v>0</v>
      </c>
      <c r="B240" s="116">
        <f>'PLANTILLA V6'!B240</f>
        <v>0</v>
      </c>
      <c r="C240" s="125">
        <f>'PLANTILLA V6'!C240</f>
        <v>1</v>
      </c>
      <c r="D240" s="116" t="str">
        <f>'PLANTILLA V6'!D240</f>
        <v>pza</v>
      </c>
      <c r="E240" s="125">
        <v>0</v>
      </c>
      <c r="F240" s="116" t="b">
        <v>0</v>
      </c>
      <c r="G240" s="116" t="b">
        <v>0</v>
      </c>
      <c r="H240" s="116" t="b">
        <v>0</v>
      </c>
      <c r="I240" s="116" t="b">
        <v>0</v>
      </c>
      <c r="J240" s="119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22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5.75" customHeight="1" x14ac:dyDescent="0.9">
      <c r="A241" s="124">
        <f>'PLANTILLA V6'!A241</f>
        <v>0</v>
      </c>
      <c r="B241" s="116">
        <f>'PLANTILLA V6'!B241</f>
        <v>0</v>
      </c>
      <c r="C241" s="125">
        <f>'PLANTILLA V6'!C241</f>
        <v>1</v>
      </c>
      <c r="D241" s="116" t="str">
        <f>'PLANTILLA V6'!D241</f>
        <v>pza</v>
      </c>
      <c r="E241" s="125">
        <v>0</v>
      </c>
      <c r="F241" s="116" t="b">
        <v>0</v>
      </c>
      <c r="G241" s="116" t="b">
        <v>0</v>
      </c>
      <c r="H241" s="116" t="b">
        <v>0</v>
      </c>
      <c r="I241" s="116" t="b">
        <v>0</v>
      </c>
      <c r="J241" s="119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22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5.75" customHeight="1" x14ac:dyDescent="0.9">
      <c r="A242" s="124">
        <f>'PLANTILLA V6'!A242</f>
        <v>0</v>
      </c>
      <c r="B242" s="116">
        <f>'PLANTILLA V6'!B242</f>
        <v>0</v>
      </c>
      <c r="C242" s="125">
        <f>'PLANTILLA V6'!C242</f>
        <v>1</v>
      </c>
      <c r="D242" s="116" t="str">
        <f>'PLANTILLA V6'!D242</f>
        <v>pza</v>
      </c>
      <c r="E242" s="125">
        <v>0</v>
      </c>
      <c r="F242" s="116" t="b">
        <v>0</v>
      </c>
      <c r="G242" s="116" t="b">
        <v>0</v>
      </c>
      <c r="H242" s="116" t="b">
        <v>0</v>
      </c>
      <c r="I242" s="116" t="b">
        <v>0</v>
      </c>
      <c r="J242" s="119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22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5.75" customHeight="1" x14ac:dyDescent="0.9">
      <c r="A243" s="124">
        <f>'PLANTILLA V6'!A243</f>
        <v>0</v>
      </c>
      <c r="B243" s="116">
        <f>'PLANTILLA V6'!B243</f>
        <v>0</v>
      </c>
      <c r="C243" s="125">
        <f>'PLANTILLA V6'!C243</f>
        <v>1</v>
      </c>
      <c r="D243" s="116" t="str">
        <f>'PLANTILLA V6'!D243</f>
        <v>pza</v>
      </c>
      <c r="E243" s="125">
        <v>0</v>
      </c>
      <c r="F243" s="116" t="b">
        <v>0</v>
      </c>
      <c r="G243" s="116" t="b">
        <v>0</v>
      </c>
      <c r="H243" s="116" t="b">
        <v>0</v>
      </c>
      <c r="I243" s="116" t="b">
        <v>0</v>
      </c>
      <c r="J243" s="119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22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5.75" customHeight="1" x14ac:dyDescent="0.9">
      <c r="A244" s="124">
        <f>'PLANTILLA V6'!A244</f>
        <v>0</v>
      </c>
      <c r="B244" s="116">
        <f>'PLANTILLA V6'!B244</f>
        <v>0</v>
      </c>
      <c r="C244" s="125">
        <f>'PLANTILLA V6'!C244</f>
        <v>1</v>
      </c>
      <c r="D244" s="116" t="str">
        <f>'PLANTILLA V6'!D244</f>
        <v>pza</v>
      </c>
      <c r="E244" s="125">
        <v>0</v>
      </c>
      <c r="F244" s="116" t="b">
        <v>0</v>
      </c>
      <c r="G244" s="116" t="b">
        <v>0</v>
      </c>
      <c r="H244" s="116" t="b">
        <v>0</v>
      </c>
      <c r="I244" s="116" t="b">
        <v>0</v>
      </c>
      <c r="J244" s="119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22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5.75" customHeight="1" x14ac:dyDescent="0.9">
      <c r="A245" s="124">
        <f>'PLANTILLA V6'!A245</f>
        <v>0</v>
      </c>
      <c r="B245" s="116">
        <f>'PLANTILLA V6'!B245</f>
        <v>0</v>
      </c>
      <c r="C245" s="125">
        <f>'PLANTILLA V6'!C245</f>
        <v>1</v>
      </c>
      <c r="D245" s="116" t="str">
        <f>'PLANTILLA V6'!D245</f>
        <v>pza</v>
      </c>
      <c r="E245" s="125">
        <v>0</v>
      </c>
      <c r="F245" s="116" t="b">
        <v>0</v>
      </c>
      <c r="G245" s="116" t="b">
        <v>0</v>
      </c>
      <c r="H245" s="116" t="b">
        <v>0</v>
      </c>
      <c r="I245" s="116" t="b">
        <v>0</v>
      </c>
      <c r="J245" s="119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22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5.75" customHeight="1" x14ac:dyDescent="0.9">
      <c r="A246" s="124">
        <f>'PLANTILLA V6'!A246</f>
        <v>0</v>
      </c>
      <c r="B246" s="116">
        <f>'PLANTILLA V6'!B246</f>
        <v>0</v>
      </c>
      <c r="C246" s="125">
        <f>'PLANTILLA V6'!C246</f>
        <v>1</v>
      </c>
      <c r="D246" s="116" t="str">
        <f>'PLANTILLA V6'!D246</f>
        <v>pza</v>
      </c>
      <c r="E246" s="125">
        <v>0</v>
      </c>
      <c r="F246" s="116" t="b">
        <v>0</v>
      </c>
      <c r="G246" s="116" t="b">
        <v>0</v>
      </c>
      <c r="H246" s="116" t="b">
        <v>0</v>
      </c>
      <c r="I246" s="116" t="b">
        <v>0</v>
      </c>
      <c r="J246" s="119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22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5.75" customHeight="1" x14ac:dyDescent="0.9">
      <c r="A247" s="124">
        <f>'PLANTILLA V6'!A247</f>
        <v>0</v>
      </c>
      <c r="B247" s="116">
        <f>'PLANTILLA V6'!B247</f>
        <v>0</v>
      </c>
      <c r="C247" s="125">
        <f>'PLANTILLA V6'!C247</f>
        <v>1</v>
      </c>
      <c r="D247" s="116" t="str">
        <f>'PLANTILLA V6'!D247</f>
        <v>pza</v>
      </c>
      <c r="E247" s="125">
        <v>0</v>
      </c>
      <c r="F247" s="116" t="b">
        <v>0</v>
      </c>
      <c r="G247" s="116" t="b">
        <v>0</v>
      </c>
      <c r="H247" s="116" t="b">
        <v>0</v>
      </c>
      <c r="I247" s="116" t="b">
        <v>0</v>
      </c>
      <c r="J247" s="119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22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5.75" customHeight="1" x14ac:dyDescent="0.9">
      <c r="A248" s="124">
        <f>'PLANTILLA V6'!A248</f>
        <v>0</v>
      </c>
      <c r="B248" s="116">
        <f>'PLANTILLA V6'!B248</f>
        <v>0</v>
      </c>
      <c r="C248" s="125">
        <f>'PLANTILLA V6'!C248</f>
        <v>1</v>
      </c>
      <c r="D248" s="116" t="str">
        <f>'PLANTILLA V6'!D248</f>
        <v>pza</v>
      </c>
      <c r="E248" s="125">
        <v>0</v>
      </c>
      <c r="F248" s="116" t="b">
        <v>0</v>
      </c>
      <c r="G248" s="116" t="b">
        <v>0</v>
      </c>
      <c r="H248" s="116" t="b">
        <v>0</v>
      </c>
      <c r="I248" s="116" t="b">
        <v>0</v>
      </c>
      <c r="J248" s="119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22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5.75" customHeight="1" x14ac:dyDescent="0.9">
      <c r="A249" s="124">
        <f>'PLANTILLA V6'!A249</f>
        <v>0</v>
      </c>
      <c r="B249" s="116">
        <f>'PLANTILLA V6'!B249</f>
        <v>0</v>
      </c>
      <c r="C249" s="125">
        <f>'PLANTILLA V6'!C249</f>
        <v>1</v>
      </c>
      <c r="D249" s="116" t="str">
        <f>'PLANTILLA V6'!D249</f>
        <v>pza</v>
      </c>
      <c r="E249" s="125">
        <v>0</v>
      </c>
      <c r="F249" s="116" t="b">
        <v>0</v>
      </c>
      <c r="G249" s="116" t="b">
        <v>0</v>
      </c>
      <c r="H249" s="116" t="b">
        <v>0</v>
      </c>
      <c r="I249" s="116" t="b">
        <v>0</v>
      </c>
      <c r="J249" s="119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22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5.75" customHeight="1" x14ac:dyDescent="0.9">
      <c r="A250" s="124">
        <f>'PLANTILLA V6'!A250</f>
        <v>0</v>
      </c>
      <c r="B250" s="116">
        <f>'PLANTILLA V6'!B250</f>
        <v>0</v>
      </c>
      <c r="C250" s="125">
        <f>'PLANTILLA V6'!C250</f>
        <v>1</v>
      </c>
      <c r="D250" s="116" t="str">
        <f>'PLANTILLA V6'!D250</f>
        <v>pza</v>
      </c>
      <c r="E250" s="125">
        <v>0</v>
      </c>
      <c r="F250" s="116" t="b">
        <v>0</v>
      </c>
      <c r="G250" s="116" t="b">
        <v>0</v>
      </c>
      <c r="H250" s="116" t="b">
        <v>0</v>
      </c>
      <c r="I250" s="116" t="b">
        <v>0</v>
      </c>
      <c r="J250" s="119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22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5.75" customHeight="1" x14ac:dyDescent="0.9">
      <c r="A251" s="124">
        <f>'PLANTILLA V6'!A251</f>
        <v>0</v>
      </c>
      <c r="B251" s="116">
        <f>'PLANTILLA V6'!B251</f>
        <v>0</v>
      </c>
      <c r="C251" s="125">
        <f>'PLANTILLA V6'!C251</f>
        <v>1</v>
      </c>
      <c r="D251" s="116" t="str">
        <f>'PLANTILLA V6'!D251</f>
        <v>pza</v>
      </c>
      <c r="E251" s="125">
        <v>0</v>
      </c>
      <c r="F251" s="116" t="b">
        <v>0</v>
      </c>
      <c r="G251" s="116" t="b">
        <v>0</v>
      </c>
      <c r="H251" s="116" t="b">
        <v>0</v>
      </c>
      <c r="I251" s="116" t="b">
        <v>0</v>
      </c>
      <c r="J251" s="119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22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5.75" customHeight="1" x14ac:dyDescent="0.9">
      <c r="A252" s="124">
        <f>'PLANTILLA V6'!A252</f>
        <v>0</v>
      </c>
      <c r="B252" s="116">
        <f>'PLANTILLA V6'!B252</f>
        <v>0</v>
      </c>
      <c r="C252" s="125">
        <f>'PLANTILLA V6'!C252</f>
        <v>1</v>
      </c>
      <c r="D252" s="116" t="str">
        <f>'PLANTILLA V6'!D252</f>
        <v>pza</v>
      </c>
      <c r="E252" s="125">
        <v>0</v>
      </c>
      <c r="F252" s="116" t="b">
        <v>0</v>
      </c>
      <c r="G252" s="116" t="b">
        <v>0</v>
      </c>
      <c r="H252" s="116" t="b">
        <v>0</v>
      </c>
      <c r="I252" s="116" t="b">
        <v>0</v>
      </c>
      <c r="J252" s="119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22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5.75" customHeight="1" x14ac:dyDescent="0.9">
      <c r="A253" s="124">
        <f>'PLANTILLA V6'!A253</f>
        <v>0</v>
      </c>
      <c r="B253" s="116">
        <f>'PLANTILLA V6'!B253</f>
        <v>0</v>
      </c>
      <c r="C253" s="125">
        <f>'PLANTILLA V6'!C253</f>
        <v>1</v>
      </c>
      <c r="D253" s="116" t="str">
        <f>'PLANTILLA V6'!D253</f>
        <v>pza</v>
      </c>
      <c r="E253" s="125">
        <v>0</v>
      </c>
      <c r="F253" s="116" t="b">
        <v>0</v>
      </c>
      <c r="G253" s="116" t="b">
        <v>0</v>
      </c>
      <c r="H253" s="116" t="b">
        <v>0</v>
      </c>
      <c r="I253" s="116" t="b">
        <v>0</v>
      </c>
      <c r="J253" s="119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22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5.75" customHeight="1" x14ac:dyDescent="0.9">
      <c r="A254" s="124">
        <f>'PLANTILLA V6'!A254</f>
        <v>0</v>
      </c>
      <c r="B254" s="116">
        <f>'PLANTILLA V6'!B254</f>
        <v>0</v>
      </c>
      <c r="C254" s="125">
        <f>'PLANTILLA V6'!C254</f>
        <v>1</v>
      </c>
      <c r="D254" s="116" t="str">
        <f>'PLANTILLA V6'!D254</f>
        <v>pza</v>
      </c>
      <c r="E254" s="125">
        <v>0</v>
      </c>
      <c r="F254" s="116" t="b">
        <v>0</v>
      </c>
      <c r="G254" s="116" t="b">
        <v>0</v>
      </c>
      <c r="H254" s="116" t="b">
        <v>0</v>
      </c>
      <c r="I254" s="116" t="b">
        <v>0</v>
      </c>
      <c r="J254" s="119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22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5.75" customHeight="1" x14ac:dyDescent="0.9">
      <c r="A255" s="124">
        <f>'PLANTILLA V6'!A255</f>
        <v>0</v>
      </c>
      <c r="B255" s="116">
        <f>'PLANTILLA V6'!B255</f>
        <v>0</v>
      </c>
      <c r="C255" s="125">
        <f>'PLANTILLA V6'!C255</f>
        <v>1</v>
      </c>
      <c r="D255" s="116" t="str">
        <f>'PLANTILLA V6'!D255</f>
        <v>pza</v>
      </c>
      <c r="E255" s="125">
        <v>0</v>
      </c>
      <c r="F255" s="116" t="b">
        <v>0</v>
      </c>
      <c r="G255" s="116" t="b">
        <v>0</v>
      </c>
      <c r="H255" s="116" t="b">
        <v>0</v>
      </c>
      <c r="I255" s="116" t="b">
        <v>0</v>
      </c>
      <c r="J255" s="119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22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5.75" customHeight="1" x14ac:dyDescent="0.9">
      <c r="A256" s="124">
        <f>'PLANTILLA V6'!A256</f>
        <v>0</v>
      </c>
      <c r="B256" s="116">
        <f>'PLANTILLA V6'!B256</f>
        <v>0</v>
      </c>
      <c r="C256" s="125">
        <f>'PLANTILLA V6'!C256</f>
        <v>1</v>
      </c>
      <c r="D256" s="116" t="str">
        <f>'PLANTILLA V6'!D256</f>
        <v>pza</v>
      </c>
      <c r="E256" s="125">
        <v>0</v>
      </c>
      <c r="F256" s="116" t="b">
        <v>0</v>
      </c>
      <c r="G256" s="116" t="b">
        <v>0</v>
      </c>
      <c r="H256" s="116" t="b">
        <v>0</v>
      </c>
      <c r="I256" s="116" t="b">
        <v>0</v>
      </c>
      <c r="J256" s="119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22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5.75" customHeight="1" x14ac:dyDescent="0.9">
      <c r="A257" s="124">
        <f>'PLANTILLA V6'!A257</f>
        <v>0</v>
      </c>
      <c r="B257" s="116">
        <f>'PLANTILLA V6'!B257</f>
        <v>0</v>
      </c>
      <c r="C257" s="125">
        <f>'PLANTILLA V6'!C257</f>
        <v>1</v>
      </c>
      <c r="D257" s="116" t="str">
        <f>'PLANTILLA V6'!D257</f>
        <v>pza</v>
      </c>
      <c r="E257" s="125">
        <v>0</v>
      </c>
      <c r="F257" s="116" t="b">
        <v>0</v>
      </c>
      <c r="G257" s="116" t="b">
        <v>0</v>
      </c>
      <c r="H257" s="116" t="b">
        <v>0</v>
      </c>
      <c r="I257" s="116" t="b">
        <v>0</v>
      </c>
      <c r="J257" s="119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22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5.75" customHeight="1" x14ac:dyDescent="0.9">
      <c r="A258" s="124">
        <f>'PLANTILLA V6'!A258</f>
        <v>0</v>
      </c>
      <c r="B258" s="116">
        <f>'PLANTILLA V6'!B258</f>
        <v>0</v>
      </c>
      <c r="C258" s="125">
        <f>'PLANTILLA V6'!C258</f>
        <v>1</v>
      </c>
      <c r="D258" s="116" t="str">
        <f>'PLANTILLA V6'!D258</f>
        <v>pza</v>
      </c>
      <c r="E258" s="125">
        <v>0</v>
      </c>
      <c r="F258" s="116" t="b">
        <v>0</v>
      </c>
      <c r="G258" s="116" t="b">
        <v>0</v>
      </c>
      <c r="H258" s="116" t="b">
        <v>0</v>
      </c>
      <c r="I258" s="116" t="b">
        <v>0</v>
      </c>
      <c r="J258" s="119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22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5.75" customHeight="1" x14ac:dyDescent="0.9">
      <c r="A259" s="124">
        <f>'PLANTILLA V6'!A259</f>
        <v>0</v>
      </c>
      <c r="B259" s="116">
        <f>'PLANTILLA V6'!B259</f>
        <v>0</v>
      </c>
      <c r="C259" s="125">
        <f>'PLANTILLA V6'!C259</f>
        <v>1</v>
      </c>
      <c r="D259" s="116" t="str">
        <f>'PLANTILLA V6'!D259</f>
        <v>pza</v>
      </c>
      <c r="E259" s="125">
        <v>0</v>
      </c>
      <c r="F259" s="116" t="b">
        <v>0</v>
      </c>
      <c r="G259" s="116" t="b">
        <v>0</v>
      </c>
      <c r="H259" s="116" t="b">
        <v>0</v>
      </c>
      <c r="I259" s="116" t="b">
        <v>0</v>
      </c>
      <c r="J259" s="119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22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5.75" customHeight="1" x14ac:dyDescent="0.9">
      <c r="A260" s="124">
        <f>'PLANTILLA V6'!A260</f>
        <v>0</v>
      </c>
      <c r="B260" s="116">
        <f>'PLANTILLA V6'!B260</f>
        <v>0</v>
      </c>
      <c r="C260" s="125">
        <f>'PLANTILLA V6'!C260</f>
        <v>1</v>
      </c>
      <c r="D260" s="116" t="str">
        <f>'PLANTILLA V6'!D260</f>
        <v>pza</v>
      </c>
      <c r="E260" s="125">
        <v>0</v>
      </c>
      <c r="F260" s="116" t="b">
        <v>0</v>
      </c>
      <c r="G260" s="116" t="b">
        <v>0</v>
      </c>
      <c r="H260" s="116" t="b">
        <v>0</v>
      </c>
      <c r="I260" s="116" t="b">
        <v>0</v>
      </c>
      <c r="J260" s="119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22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5.75" customHeight="1" x14ac:dyDescent="0.9">
      <c r="A261" s="124">
        <f>'PLANTILLA V6'!A261</f>
        <v>0</v>
      </c>
      <c r="B261" s="116">
        <f>'PLANTILLA V6'!B261</f>
        <v>0</v>
      </c>
      <c r="C261" s="125">
        <f>'PLANTILLA V6'!C261</f>
        <v>1</v>
      </c>
      <c r="D261" s="116" t="str">
        <f>'PLANTILLA V6'!D261</f>
        <v>pza</v>
      </c>
      <c r="E261" s="125">
        <v>0</v>
      </c>
      <c r="F261" s="116" t="b">
        <v>0</v>
      </c>
      <c r="G261" s="116" t="b">
        <v>0</v>
      </c>
      <c r="H261" s="116" t="b">
        <v>0</v>
      </c>
      <c r="I261" s="116" t="b">
        <v>0</v>
      </c>
      <c r="J261" s="119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22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5.75" customHeight="1" x14ac:dyDescent="0.9">
      <c r="A262" s="124">
        <f>'PLANTILLA V6'!A262</f>
        <v>0</v>
      </c>
      <c r="B262" s="116">
        <f>'PLANTILLA V6'!B262</f>
        <v>0</v>
      </c>
      <c r="C262" s="125">
        <f>'PLANTILLA V6'!C262</f>
        <v>1</v>
      </c>
      <c r="D262" s="116" t="str">
        <f>'PLANTILLA V6'!D262</f>
        <v>pza</v>
      </c>
      <c r="E262" s="125">
        <v>0</v>
      </c>
      <c r="F262" s="116" t="b">
        <v>0</v>
      </c>
      <c r="G262" s="116" t="b">
        <v>0</v>
      </c>
      <c r="H262" s="116" t="b">
        <v>0</v>
      </c>
      <c r="I262" s="116" t="b">
        <v>0</v>
      </c>
      <c r="J262" s="119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22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5.75" customHeight="1" x14ac:dyDescent="0.9">
      <c r="A263" s="124">
        <f>'PLANTILLA V6'!A263</f>
        <v>0</v>
      </c>
      <c r="B263" s="116">
        <f>'PLANTILLA V6'!B263</f>
        <v>0</v>
      </c>
      <c r="C263" s="125">
        <f>'PLANTILLA V6'!C263</f>
        <v>1</v>
      </c>
      <c r="D263" s="116" t="str">
        <f>'PLANTILLA V6'!D263</f>
        <v>pza</v>
      </c>
      <c r="E263" s="125">
        <v>0</v>
      </c>
      <c r="F263" s="116" t="b">
        <v>0</v>
      </c>
      <c r="G263" s="116" t="b">
        <v>0</v>
      </c>
      <c r="H263" s="116" t="b">
        <v>0</v>
      </c>
      <c r="I263" s="116" t="b">
        <v>0</v>
      </c>
      <c r="J263" s="119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22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5.75" customHeight="1" x14ac:dyDescent="0.9">
      <c r="A264" s="124">
        <f>'PLANTILLA V6'!A264</f>
        <v>0</v>
      </c>
      <c r="B264" s="116">
        <f>'PLANTILLA V6'!B264</f>
        <v>0</v>
      </c>
      <c r="C264" s="125">
        <f>'PLANTILLA V6'!C264</f>
        <v>1</v>
      </c>
      <c r="D264" s="116" t="str">
        <f>'PLANTILLA V6'!D264</f>
        <v>pza</v>
      </c>
      <c r="E264" s="125">
        <v>0</v>
      </c>
      <c r="F264" s="116" t="b">
        <v>0</v>
      </c>
      <c r="G264" s="116" t="b">
        <v>0</v>
      </c>
      <c r="H264" s="116" t="b">
        <v>0</v>
      </c>
      <c r="I264" s="116" t="b">
        <v>0</v>
      </c>
      <c r="J264" s="119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22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5.75" customHeight="1" x14ac:dyDescent="0.9">
      <c r="A265" s="124">
        <f>'PLANTILLA V6'!A265</f>
        <v>0</v>
      </c>
      <c r="B265" s="116">
        <f>'PLANTILLA V6'!B265</f>
        <v>0</v>
      </c>
      <c r="C265" s="125">
        <f>'PLANTILLA V6'!C265</f>
        <v>1</v>
      </c>
      <c r="D265" s="116" t="str">
        <f>'PLANTILLA V6'!D265</f>
        <v>pza</v>
      </c>
      <c r="E265" s="125">
        <v>0</v>
      </c>
      <c r="F265" s="116" t="b">
        <v>0</v>
      </c>
      <c r="G265" s="116" t="b">
        <v>0</v>
      </c>
      <c r="H265" s="116" t="b">
        <v>0</v>
      </c>
      <c r="I265" s="116" t="b">
        <v>0</v>
      </c>
      <c r="J265" s="119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22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5.75" customHeight="1" x14ac:dyDescent="0.9">
      <c r="A266" s="124">
        <f>'PLANTILLA V6'!A266</f>
        <v>0</v>
      </c>
      <c r="B266" s="116">
        <f>'PLANTILLA V6'!B266</f>
        <v>0</v>
      </c>
      <c r="C266" s="125">
        <f>'PLANTILLA V6'!C266</f>
        <v>1</v>
      </c>
      <c r="D266" s="116" t="str">
        <f>'PLANTILLA V6'!D266</f>
        <v>pza</v>
      </c>
      <c r="E266" s="125">
        <v>0</v>
      </c>
      <c r="F266" s="116" t="b">
        <v>0</v>
      </c>
      <c r="G266" s="116" t="b">
        <v>0</v>
      </c>
      <c r="H266" s="116" t="b">
        <v>0</v>
      </c>
      <c r="I266" s="116" t="b">
        <v>0</v>
      </c>
      <c r="J266" s="119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22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5.75" customHeight="1" x14ac:dyDescent="0.9">
      <c r="A267" s="124">
        <f>'PLANTILLA V6'!A267</f>
        <v>0</v>
      </c>
      <c r="B267" s="116">
        <f>'PLANTILLA V6'!B267</f>
        <v>0</v>
      </c>
      <c r="C267" s="125">
        <f>'PLANTILLA V6'!C267</f>
        <v>1</v>
      </c>
      <c r="D267" s="116" t="str">
        <f>'PLANTILLA V6'!D267</f>
        <v>pza</v>
      </c>
      <c r="E267" s="125">
        <v>0</v>
      </c>
      <c r="F267" s="116" t="b">
        <v>0</v>
      </c>
      <c r="G267" s="116" t="b">
        <v>0</v>
      </c>
      <c r="H267" s="116" t="b">
        <v>0</v>
      </c>
      <c r="I267" s="116" t="b">
        <v>0</v>
      </c>
      <c r="J267" s="119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22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5.75" customHeight="1" x14ac:dyDescent="0.9">
      <c r="A268" s="124">
        <f>'PLANTILLA V6'!A268</f>
        <v>0</v>
      </c>
      <c r="B268" s="116">
        <f>'PLANTILLA V6'!B268</f>
        <v>0</v>
      </c>
      <c r="C268" s="125">
        <f>'PLANTILLA V6'!C268</f>
        <v>1</v>
      </c>
      <c r="D268" s="116" t="str">
        <f>'PLANTILLA V6'!D268</f>
        <v>pza</v>
      </c>
      <c r="E268" s="125">
        <v>0</v>
      </c>
      <c r="F268" s="116" t="b">
        <v>0</v>
      </c>
      <c r="G268" s="116" t="b">
        <v>0</v>
      </c>
      <c r="H268" s="116" t="b">
        <v>0</v>
      </c>
      <c r="I268" s="116" t="b">
        <v>0</v>
      </c>
      <c r="J268" s="119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22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5.75" customHeight="1" x14ac:dyDescent="0.9">
      <c r="A269" s="112">
        <f>'PLANTILLA V6'!A269</f>
        <v>0</v>
      </c>
      <c r="B269" s="112">
        <f>'PLANTILLA V6'!B269</f>
        <v>0</v>
      </c>
      <c r="C269" s="125">
        <f>'PLANTILLA V6'!C269</f>
        <v>1</v>
      </c>
      <c r="D269" s="116" t="str">
        <f>'PLANTILLA V6'!D269</f>
        <v>pza</v>
      </c>
      <c r="E269" s="125">
        <v>0</v>
      </c>
      <c r="F269" s="116" t="b">
        <v>0</v>
      </c>
      <c r="G269" s="116" t="b">
        <v>0</v>
      </c>
      <c r="H269" s="116" t="b">
        <v>0</v>
      </c>
      <c r="I269" s="116" t="b">
        <v>0</v>
      </c>
      <c r="J269" s="119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22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5.75" customHeight="1" x14ac:dyDescent="0.9">
      <c r="A270" s="171" t="str">
        <f>'PLANTILLA V6'!A270</f>
        <v>Materiales de Reuso</v>
      </c>
      <c r="B270" s="141"/>
      <c r="C270" s="125">
        <f>'PLANTILLA V6'!C270</f>
        <v>1</v>
      </c>
      <c r="D270" s="116" t="str">
        <f>'PLANTILLA V6'!D270</f>
        <v>pza</v>
      </c>
      <c r="E270" s="125">
        <v>0</v>
      </c>
      <c r="F270" s="116" t="b">
        <v>0</v>
      </c>
      <c r="G270" s="116" t="b">
        <v>0</v>
      </c>
      <c r="H270" s="116" t="b">
        <v>0</v>
      </c>
      <c r="I270" s="116" t="b">
        <v>0</v>
      </c>
      <c r="J270" s="123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22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5.75" customHeight="1" x14ac:dyDescent="0.9">
      <c r="A271" s="124" t="str">
        <f>'PLANTILLA V6'!A271</f>
        <v>Re</v>
      </c>
      <c r="B271" s="124" t="str">
        <f>'PLANTILLA V6'!B271</f>
        <v>Cartón de 3 mm de espesor de 30 x 30 cm</v>
      </c>
      <c r="C271" s="125">
        <f>'PLANTILLA V6'!C271</f>
        <v>1</v>
      </c>
      <c r="D271" s="116" t="str">
        <f>'PLANTILLA V6'!D271</f>
        <v>pza</v>
      </c>
      <c r="E271" s="125">
        <v>0</v>
      </c>
      <c r="F271" s="116" t="b">
        <v>0</v>
      </c>
      <c r="G271" s="116" t="b">
        <v>0</v>
      </c>
      <c r="H271" s="116" t="b">
        <v>0</v>
      </c>
      <c r="I271" s="116" t="b">
        <v>0</v>
      </c>
      <c r="J271" s="119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5.75" customHeight="1" x14ac:dyDescent="0.9">
      <c r="A272" s="124" t="str">
        <f>'PLANTILLA V6'!A272</f>
        <v>Re</v>
      </c>
      <c r="B272" s="124" t="str">
        <f>'PLANTILLA V6'!B272</f>
        <v>Hojas de papel tamaño carta con un lado limpio</v>
      </c>
      <c r="C272" s="125">
        <f>'PLANTILLA V6'!C272</f>
        <v>1</v>
      </c>
      <c r="D272" s="116" t="str">
        <f>'PLANTILLA V6'!D272</f>
        <v>pza</v>
      </c>
      <c r="E272" s="125">
        <v>0</v>
      </c>
      <c r="F272" s="116" t="b">
        <v>0</v>
      </c>
      <c r="G272" s="116" t="b">
        <v>0</v>
      </c>
      <c r="H272" s="116" t="b">
        <v>0</v>
      </c>
      <c r="I272" s="116" t="b">
        <v>0</v>
      </c>
      <c r="J272" s="119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5.75" customHeight="1" x14ac:dyDescent="0.9">
      <c r="A273" s="124" t="str">
        <f>'PLANTILLA V6'!A273</f>
        <v>Re</v>
      </c>
      <c r="B273" s="124" t="str">
        <f>'PLANTILLA V6'!B273</f>
        <v>Bolsa de plástico oscura</v>
      </c>
      <c r="C273" s="125">
        <f>'PLANTILLA V6'!C273</f>
        <v>1</v>
      </c>
      <c r="D273" s="116" t="str">
        <f>'PLANTILLA V6'!D273</f>
        <v>pza</v>
      </c>
      <c r="E273" s="125">
        <v>0</v>
      </c>
      <c r="F273" s="116" t="b">
        <v>0</v>
      </c>
      <c r="G273" s="116" t="b">
        <v>0</v>
      </c>
      <c r="H273" s="116" t="b">
        <v>0</v>
      </c>
      <c r="I273" s="116" t="b">
        <v>0</v>
      </c>
      <c r="J273" s="119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5.75" customHeight="1" x14ac:dyDescent="0.9">
      <c r="A274" s="124" t="str">
        <f>'PLANTILLA V6'!A274</f>
        <v>Re</v>
      </c>
      <c r="B274" s="124" t="str">
        <f>'PLANTILLA V6'!B274</f>
        <v>Botella de PET de 250 ml</v>
      </c>
      <c r="C274" s="125">
        <f>'PLANTILLA V6'!C274</f>
        <v>1</v>
      </c>
      <c r="D274" s="116" t="str">
        <f>'PLANTILLA V6'!D274</f>
        <v>pza</v>
      </c>
      <c r="E274" s="125">
        <v>0</v>
      </c>
      <c r="F274" s="116" t="b">
        <v>0</v>
      </c>
      <c r="G274" s="116" t="b">
        <v>0</v>
      </c>
      <c r="H274" s="116" t="b">
        <v>0</v>
      </c>
      <c r="I274" s="116" t="b">
        <v>0</v>
      </c>
      <c r="J274" s="119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5.75" customHeight="1" x14ac:dyDescent="0.9">
      <c r="A275" s="124" t="str">
        <f>'PLANTILLA V6'!A275</f>
        <v>Re</v>
      </c>
      <c r="B275" s="124" t="str">
        <f>'PLANTILLA V6'!B275</f>
        <v>Botella de PET de 600 ml</v>
      </c>
      <c r="C275" s="125">
        <f>'PLANTILLA V6'!C275</f>
        <v>1</v>
      </c>
      <c r="D275" s="116" t="str">
        <f>'PLANTILLA V6'!D275</f>
        <v>pza</v>
      </c>
      <c r="E275" s="125">
        <v>0</v>
      </c>
      <c r="F275" s="116" t="b">
        <v>0</v>
      </c>
      <c r="G275" s="116" t="b">
        <v>0</v>
      </c>
      <c r="H275" s="116" t="b">
        <v>0</v>
      </c>
      <c r="I275" s="116" t="b">
        <v>0</v>
      </c>
      <c r="J275" s="119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5.75" customHeight="1" x14ac:dyDescent="0.9">
      <c r="A276" s="124" t="str">
        <f>'PLANTILLA V6'!A276</f>
        <v>Re</v>
      </c>
      <c r="B276" s="124" t="str">
        <f>'PLANTILLA V6'!B276</f>
        <v>Botella de PET de 1 l</v>
      </c>
      <c r="C276" s="125">
        <f>'PLANTILLA V6'!C276</f>
        <v>1</v>
      </c>
      <c r="D276" s="116" t="str">
        <f>'PLANTILLA V6'!D276</f>
        <v>pza</v>
      </c>
      <c r="E276" s="125">
        <v>0</v>
      </c>
      <c r="F276" s="116" t="b">
        <v>0</v>
      </c>
      <c r="G276" s="116" t="b">
        <v>0</v>
      </c>
      <c r="H276" s="116" t="b">
        <v>0</v>
      </c>
      <c r="I276" s="116" t="b">
        <v>0</v>
      </c>
      <c r="J276" s="119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5.75" customHeight="1" x14ac:dyDescent="0.9">
      <c r="A277" s="70" t="str">
        <f>'PLANTILLA V6'!A277</f>
        <v>Re</v>
      </c>
      <c r="B277" s="103" t="str">
        <f>'PLANTILLA V6'!B277</f>
        <v>Vaso de plástico desechable (250 ml)</v>
      </c>
      <c r="C277" s="37">
        <f>'PLANTILLA V6'!C277</f>
        <v>1</v>
      </c>
      <c r="D277" s="74" t="str">
        <f>'PLANTILLA V6'!D277</f>
        <v>pza</v>
      </c>
      <c r="E277" s="37">
        <v>6</v>
      </c>
      <c r="F277" s="74" t="b">
        <v>0</v>
      </c>
      <c r="G277" s="74" t="b">
        <v>0</v>
      </c>
      <c r="H277" s="74" t="b">
        <v>1</v>
      </c>
      <c r="I277" s="74" t="b">
        <v>0</v>
      </c>
      <c r="J277" s="119" cm="1">
        <f t="array" ref="J277">_xlfn.IFS(LEN(A277)&gt;2,A278,SUM(E277:I277)=0,0,F277,$F$7*F277*E277,G277,$G$7*G277*E277,AND(H277,A277="Co"),$H$7*H277*E277,AND(H277,A277="Re"),$H$7*H277*E277,H277,$J$7*H277*E277,I277,$I$7*I277*E277)</f>
        <v>34.5</v>
      </c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 x14ac:dyDescent="0.9">
      <c r="A278" s="124" t="str">
        <f>'PLANTILLA V6'!A278</f>
        <v>Re</v>
      </c>
      <c r="B278" s="124" t="str">
        <f>'PLANTILLA V6'!B278</f>
        <v>Tetrapack de 250 ml</v>
      </c>
      <c r="C278" s="125">
        <f>'PLANTILLA V6'!C278</f>
        <v>1</v>
      </c>
      <c r="D278" s="116" t="str">
        <f>'PLANTILLA V6'!D278</f>
        <v>pza</v>
      </c>
      <c r="E278" s="125">
        <v>0</v>
      </c>
      <c r="F278" s="116" t="b">
        <v>0</v>
      </c>
      <c r="G278" s="116" t="b">
        <v>0</v>
      </c>
      <c r="H278" s="116" t="b">
        <v>0</v>
      </c>
      <c r="I278" s="116" t="b">
        <v>0</v>
      </c>
      <c r="J278" s="119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5.75" customHeight="1" x14ac:dyDescent="0.9">
      <c r="A279" s="124" t="str">
        <f>'PLANTILLA V6'!A279</f>
        <v>Re</v>
      </c>
      <c r="B279" s="124" t="str">
        <f>'PLANTILLA V6'!B279</f>
        <v>Tetrapack de 500 ml</v>
      </c>
      <c r="C279" s="125">
        <f>'PLANTILLA V6'!C279</f>
        <v>1</v>
      </c>
      <c r="D279" s="116" t="str">
        <f>'PLANTILLA V6'!D279</f>
        <v>pza</v>
      </c>
      <c r="E279" s="125">
        <v>0</v>
      </c>
      <c r="F279" s="116" t="b">
        <v>0</v>
      </c>
      <c r="G279" s="116" t="b">
        <v>0</v>
      </c>
      <c r="H279" s="116" t="b">
        <v>0</v>
      </c>
      <c r="I279" s="116" t="b">
        <v>0</v>
      </c>
      <c r="J279" s="119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5.75" customHeight="1" x14ac:dyDescent="0.9">
      <c r="A280" s="124" t="str">
        <f>'PLANTILLA V6'!A280</f>
        <v>Re</v>
      </c>
      <c r="B280" s="124" t="str">
        <f>'PLANTILLA V6'!B280</f>
        <v>Tetrapack de 1 l</v>
      </c>
      <c r="C280" s="125">
        <f>'PLANTILLA V6'!C280</f>
        <v>1</v>
      </c>
      <c r="D280" s="116" t="str">
        <f>'PLANTILLA V6'!D280</f>
        <v>pza</v>
      </c>
      <c r="E280" s="125">
        <v>0</v>
      </c>
      <c r="F280" s="116" t="b">
        <v>0</v>
      </c>
      <c r="G280" s="116" t="b">
        <v>0</v>
      </c>
      <c r="H280" s="116" t="b">
        <v>0</v>
      </c>
      <c r="I280" s="116" t="b">
        <v>0</v>
      </c>
      <c r="J280" s="119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5.75" customHeight="1" x14ac:dyDescent="0.9">
      <c r="A281" s="124" t="str">
        <f>'PLANTILLA V6'!A281</f>
        <v>Re</v>
      </c>
      <c r="B281" s="124" t="str">
        <f>'PLANTILLA V6'!B281</f>
        <v>Tubo de cartón de papel de baño</v>
      </c>
      <c r="C281" s="125">
        <f>'PLANTILLA V6'!C281</f>
        <v>1</v>
      </c>
      <c r="D281" s="116" t="str">
        <f>'PLANTILLA V6'!D281</f>
        <v>pza</v>
      </c>
      <c r="E281" s="125">
        <v>0</v>
      </c>
      <c r="F281" s="116" t="b">
        <v>0</v>
      </c>
      <c r="G281" s="116" t="b">
        <v>0</v>
      </c>
      <c r="H281" s="116" t="b">
        <v>0</v>
      </c>
      <c r="I281" s="116" t="b">
        <v>0</v>
      </c>
      <c r="J281" s="119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5.75" customHeight="1" x14ac:dyDescent="0.9">
      <c r="A282" s="124" t="str">
        <f>'PLANTILLA V6'!A282</f>
        <v>Re</v>
      </c>
      <c r="B282" s="124" t="str">
        <f>'PLANTILLA V6'!B282</f>
        <v>Periódico</v>
      </c>
      <c r="C282" s="125">
        <f>'PLANTILLA V6'!C282</f>
        <v>1</v>
      </c>
      <c r="D282" s="116" t="str">
        <f>'PLANTILLA V6'!D282</f>
        <v>pza</v>
      </c>
      <c r="E282" s="125">
        <v>0</v>
      </c>
      <c r="F282" s="116" t="b">
        <v>0</v>
      </c>
      <c r="G282" s="116" t="b">
        <v>0</v>
      </c>
      <c r="H282" s="116" t="b">
        <v>0</v>
      </c>
      <c r="I282" s="116" t="b">
        <v>0</v>
      </c>
      <c r="J282" s="119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5.75" customHeight="1" x14ac:dyDescent="0.9">
      <c r="A283" s="124" t="str">
        <f>'PLANTILLA V6'!A283</f>
        <v>Re</v>
      </c>
      <c r="B283" s="124" t="str">
        <f>'PLANTILLA V6'!B283</f>
        <v>Tela de reúso (tamaño de 1 playera aproximadamente)</v>
      </c>
      <c r="C283" s="125">
        <f>'PLANTILLA V6'!C283</f>
        <v>1</v>
      </c>
      <c r="D283" s="116" t="str">
        <f>'PLANTILLA V6'!D283</f>
        <v>pza</v>
      </c>
      <c r="E283" s="125">
        <v>0</v>
      </c>
      <c r="F283" s="116" t="b">
        <v>0</v>
      </c>
      <c r="G283" s="116" t="b">
        <v>0</v>
      </c>
      <c r="H283" s="116" t="b">
        <v>0</v>
      </c>
      <c r="I283" s="116" t="b">
        <v>0</v>
      </c>
      <c r="J283" s="119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5.75" customHeight="1" x14ac:dyDescent="0.9">
      <c r="A284" s="124" t="str">
        <f>'PLANTILLA V6'!A284</f>
        <v>Re</v>
      </c>
      <c r="B284" s="124" t="str">
        <f>'PLANTILLA V6'!B284</f>
        <v>Caja de cereal o cartón delgado (caja de 300 g) aproximadamente</v>
      </c>
      <c r="C284" s="125">
        <f>'PLANTILLA V6'!C284</f>
        <v>1</v>
      </c>
      <c r="D284" s="116" t="str">
        <f>'PLANTILLA V6'!D284</f>
        <v>pza</v>
      </c>
      <c r="E284" s="125">
        <v>0</v>
      </c>
      <c r="F284" s="116" t="b">
        <v>0</v>
      </c>
      <c r="G284" s="116" t="b">
        <v>0</v>
      </c>
      <c r="H284" s="116" t="b">
        <v>0</v>
      </c>
      <c r="I284" s="116" t="b">
        <v>0</v>
      </c>
      <c r="J284" s="119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5.75" customHeight="1" x14ac:dyDescent="0.9">
      <c r="A285" s="124" t="str">
        <f>'PLANTILLA V6'!A285</f>
        <v>Re</v>
      </c>
      <c r="B285" s="124" t="str">
        <f>'PLANTILLA V6'!B285</f>
        <v xml:space="preserve">Taparrosca de botella de PET 3 cm de diámetro </v>
      </c>
      <c r="C285" s="125">
        <f>'PLANTILLA V6'!C285</f>
        <v>1</v>
      </c>
      <c r="D285" s="116" t="str">
        <f>'PLANTILLA V6'!D285</f>
        <v>pza</v>
      </c>
      <c r="E285" s="125">
        <v>0</v>
      </c>
      <c r="F285" s="116" t="b">
        <v>0</v>
      </c>
      <c r="G285" s="116" t="b">
        <v>0</v>
      </c>
      <c r="H285" s="116" t="b">
        <v>0</v>
      </c>
      <c r="I285" s="116" t="b">
        <v>0</v>
      </c>
      <c r="J285" s="119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5.75" customHeight="1" x14ac:dyDescent="0.9">
      <c r="A286" s="124" t="str">
        <f>'PLANTILLA V6'!A286</f>
        <v>Re</v>
      </c>
      <c r="B286" s="124" t="str">
        <f>'PLANTILLA V6'!B286</f>
        <v>Taparrosca de 5 cm de diámetro aproximadamente (tipo garrafón)</v>
      </c>
      <c r="C286" s="125">
        <f>'PLANTILLA V6'!C286</f>
        <v>1</v>
      </c>
      <c r="D286" s="116" t="str">
        <f>'PLANTILLA V6'!D286</f>
        <v>pza</v>
      </c>
      <c r="E286" s="125">
        <v>0</v>
      </c>
      <c r="F286" s="116" t="b">
        <v>0</v>
      </c>
      <c r="G286" s="116" t="b">
        <v>0</v>
      </c>
      <c r="H286" s="116" t="b">
        <v>0</v>
      </c>
      <c r="I286" s="116" t="b">
        <v>0</v>
      </c>
      <c r="J286" s="119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5.75" customHeight="1" x14ac:dyDescent="0.9">
      <c r="A287" s="124" t="str">
        <f>'PLANTILLA V6'!A287</f>
        <v>Re</v>
      </c>
      <c r="B287" s="124" t="str">
        <f>'PLANTILLA V6'!B287</f>
        <v>Tapa de 10 cm de diámetro  aproximadamente</v>
      </c>
      <c r="C287" s="125">
        <f>'PLANTILLA V6'!C287</f>
        <v>1</v>
      </c>
      <c r="D287" s="116" t="str">
        <f>'PLANTILLA V6'!D287</f>
        <v>pza</v>
      </c>
      <c r="E287" s="125">
        <v>0</v>
      </c>
      <c r="F287" s="116" t="b">
        <v>0</v>
      </c>
      <c r="G287" s="116" t="b">
        <v>0</v>
      </c>
      <c r="H287" s="116" t="b">
        <v>0</v>
      </c>
      <c r="I287" s="116" t="b">
        <v>0</v>
      </c>
      <c r="J287" s="119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5.75" customHeight="1" x14ac:dyDescent="0.9">
      <c r="A288" s="124" t="str">
        <f>'PLANTILLA V6'!A288</f>
        <v>Re</v>
      </c>
      <c r="B288" s="124" t="str">
        <f>'PLANTILLA V6'!B288</f>
        <v>Lija para madera grado 60</v>
      </c>
      <c r="C288" s="125">
        <f>'PLANTILLA V6'!C288</f>
        <v>1</v>
      </c>
      <c r="D288" s="116" t="str">
        <f>'PLANTILLA V6'!D288</f>
        <v>pza</v>
      </c>
      <c r="E288" s="125">
        <v>0</v>
      </c>
      <c r="F288" s="116" t="b">
        <v>0</v>
      </c>
      <c r="G288" s="116" t="b">
        <v>0</v>
      </c>
      <c r="H288" s="116" t="b">
        <v>0</v>
      </c>
      <c r="I288" s="116" t="b">
        <v>0</v>
      </c>
      <c r="J288" s="119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5.75" customHeight="1" x14ac:dyDescent="0.9">
      <c r="A289" s="116" t="str">
        <f>'PLANTILLA V6'!A289</f>
        <v>Re</v>
      </c>
      <c r="B289" s="116" t="str">
        <f>'PLANTILLA V6'!B289</f>
        <v>Plato de plástico de 20 cm de diámetro (aproximadamente)</v>
      </c>
      <c r="C289" s="125">
        <f>'PLANTILLA V6'!C289</f>
        <v>1</v>
      </c>
      <c r="D289" s="116" t="str">
        <f>'PLANTILLA V6'!D289</f>
        <v>pza</v>
      </c>
      <c r="E289" s="125">
        <v>0</v>
      </c>
      <c r="F289" s="116" t="b">
        <v>0</v>
      </c>
      <c r="G289" s="116" t="b">
        <v>0</v>
      </c>
      <c r="H289" s="116" t="b">
        <v>0</v>
      </c>
      <c r="I289" s="116" t="b">
        <v>0</v>
      </c>
      <c r="J289" s="119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22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5.75" customHeight="1" x14ac:dyDescent="0.9">
      <c r="A290" s="116" t="str">
        <f>'PLANTILLA V6'!A290</f>
        <v>Re</v>
      </c>
      <c r="B290" s="116" t="str">
        <f>'PLANTILLA V6'!B290</f>
        <v>Envase redondo de plástico de 500 ml aprox (tipo crema o de yogurt)</v>
      </c>
      <c r="C290" s="125">
        <f>'PLANTILLA V6'!C290</f>
        <v>1</v>
      </c>
      <c r="D290" s="116" t="str">
        <f>'PLANTILLA V6'!D290</f>
        <v>pza</v>
      </c>
      <c r="E290" s="125">
        <v>0</v>
      </c>
      <c r="F290" s="116" t="b">
        <v>0</v>
      </c>
      <c r="G290" s="116" t="b">
        <v>0</v>
      </c>
      <c r="H290" s="116" t="b">
        <v>0</v>
      </c>
      <c r="I290" s="116" t="b">
        <v>0</v>
      </c>
      <c r="J290" s="119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5.75" customHeight="1" x14ac:dyDescent="0.9">
      <c r="A291" s="116" t="str">
        <f>'PLANTILLA V6'!A291</f>
        <v>Re</v>
      </c>
      <c r="B291" s="116" t="str">
        <f>'PLANTILLA V6'!B291</f>
        <v>Cajita rectangular pequeña tamaño aprox: 11 x 5 cm x 1 cm (tipo de medicamento)</v>
      </c>
      <c r="C291" s="125">
        <f>'PLANTILLA V6'!C291</f>
        <v>1</v>
      </c>
      <c r="D291" s="116" t="str">
        <f>'PLANTILLA V6'!D291</f>
        <v>pza</v>
      </c>
      <c r="E291" s="125">
        <v>0</v>
      </c>
      <c r="F291" s="116" t="b">
        <v>0</v>
      </c>
      <c r="G291" s="116" t="b">
        <v>0</v>
      </c>
      <c r="H291" s="116" t="b">
        <v>0</v>
      </c>
      <c r="I291" s="116" t="b">
        <v>0</v>
      </c>
      <c r="J291" s="119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5.75" customHeight="1" x14ac:dyDescent="0.9">
      <c r="A292" s="116" t="str">
        <f>'PLANTILLA V6'!A292</f>
        <v>Re</v>
      </c>
      <c r="B292" s="116" t="str">
        <f>'PLANTILLA V6'!B292</f>
        <v>Cajita cuadrada tamaño aprox: 11 cm (tipo Kleenex)</v>
      </c>
      <c r="C292" s="125">
        <f>'PLANTILLA V6'!C292</f>
        <v>1</v>
      </c>
      <c r="D292" s="116" t="str">
        <f>'PLANTILLA V6'!D292</f>
        <v>pza</v>
      </c>
      <c r="E292" s="125">
        <v>0</v>
      </c>
      <c r="F292" s="116" t="b">
        <v>0</v>
      </c>
      <c r="G292" s="116" t="b">
        <v>0</v>
      </c>
      <c r="H292" s="116" t="b">
        <v>0</v>
      </c>
      <c r="I292" s="116" t="b">
        <v>0</v>
      </c>
      <c r="J292" s="119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5.75" customHeight="1" x14ac:dyDescent="0.9">
      <c r="A293" s="74" t="str">
        <f>'PLANTILLA V6'!A293</f>
        <v>Re</v>
      </c>
      <c r="B293" s="74" t="str">
        <f>'PLANTILLA V6'!B293</f>
        <v>Popote</v>
      </c>
      <c r="C293" s="37">
        <f>'PLANTILLA V6'!C293</f>
        <v>1</v>
      </c>
      <c r="D293" s="74" t="str">
        <f>'PLANTILLA V6'!D293</f>
        <v>pza</v>
      </c>
      <c r="E293" s="37">
        <v>6</v>
      </c>
      <c r="F293" s="74" t="b">
        <v>0</v>
      </c>
      <c r="G293" s="74" t="b">
        <v>0</v>
      </c>
      <c r="H293" s="74" t="b">
        <v>1</v>
      </c>
      <c r="I293" s="74" t="b">
        <v>0</v>
      </c>
      <c r="J293" s="119" cm="1">
        <f t="array" ref="J293">_xlfn.IFS(LEN(A293)&gt;2,A294,SUM(E293:I293)=0,0,F293,$F$7*F293*E293,G293,$G$7*G293*E293,AND(H293,A293="Co"),$H$7*H293*E293,AND(H293,A293="Re"),$H$7*H293*E293,H293,$J$7*H293*E293,I293,$I$7*I293*E293)</f>
        <v>34.5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 x14ac:dyDescent="0.9">
      <c r="A294" s="116" t="str">
        <f>'PLANTILLA V6'!A294</f>
        <v>Re</v>
      </c>
      <c r="B294" s="116" t="str">
        <f>'PLANTILLA V6'!B294</f>
        <v>Plastinudos o cincho de alambre (tipo sujetador para pan)</v>
      </c>
      <c r="C294" s="125">
        <f>'PLANTILLA V6'!C294</f>
        <v>1</v>
      </c>
      <c r="D294" s="116" t="str">
        <f>'PLANTILLA V6'!D294</f>
        <v>pza</v>
      </c>
      <c r="E294" s="125">
        <v>0</v>
      </c>
      <c r="F294" s="116" t="b">
        <v>0</v>
      </c>
      <c r="G294" s="116" t="b">
        <v>0</v>
      </c>
      <c r="H294" s="116" t="b">
        <v>0</v>
      </c>
      <c r="I294" s="116" t="b">
        <v>0</v>
      </c>
      <c r="J294" s="119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5.75" customHeight="1" x14ac:dyDescent="0.9">
      <c r="A295" s="116" t="str">
        <f>'PLANTILLA V6'!A295</f>
        <v>Re</v>
      </c>
      <c r="B295" s="116" t="str">
        <f>'PLANTILLA V6'!B295</f>
        <v>Cuchara desechable</v>
      </c>
      <c r="C295" s="125">
        <f>'PLANTILLA V6'!C295</f>
        <v>1</v>
      </c>
      <c r="D295" s="116" t="str">
        <f>'PLANTILLA V6'!D295</f>
        <v>pza</v>
      </c>
      <c r="E295" s="125">
        <v>0</v>
      </c>
      <c r="F295" s="116" t="b">
        <v>0</v>
      </c>
      <c r="G295" s="116" t="b">
        <v>0</v>
      </c>
      <c r="H295" s="116" t="b">
        <v>0</v>
      </c>
      <c r="I295" s="116" t="b">
        <v>0</v>
      </c>
      <c r="J295" s="119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5.75" customHeight="1" x14ac:dyDescent="0.9">
      <c r="A296" s="116" t="str">
        <f>'PLANTILLA V6'!A296</f>
        <v>Re</v>
      </c>
      <c r="B296" s="116" t="str">
        <f>'PLANTILLA V6'!B296</f>
        <v>Caja de cartón de zapátos o similar</v>
      </c>
      <c r="C296" s="125">
        <f>'PLANTILLA V6'!C296</f>
        <v>1</v>
      </c>
      <c r="D296" s="116" t="str">
        <f>'PLANTILLA V6'!D296</f>
        <v>pza</v>
      </c>
      <c r="E296" s="125">
        <v>0</v>
      </c>
      <c r="F296" s="116" t="b">
        <v>0</v>
      </c>
      <c r="G296" s="116" t="b">
        <v>0</v>
      </c>
      <c r="H296" s="116" t="b">
        <v>0</v>
      </c>
      <c r="I296" s="116" t="b">
        <v>0</v>
      </c>
      <c r="J296" s="119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5.75" customHeight="1" x14ac:dyDescent="0.9">
      <c r="A297" s="116" t="str">
        <f>'PLANTILLA V6'!A297</f>
        <v>Re</v>
      </c>
      <c r="B297" s="116" t="str">
        <f>'PLANTILLA V6'!B297</f>
        <v xml:space="preserve">Caja de cartón de 3mm espesor de 65 x 55 x 35 cm aproximadamente </v>
      </c>
      <c r="C297" s="125">
        <f>'PLANTILLA V6'!C297</f>
        <v>1</v>
      </c>
      <c r="D297" s="116" t="str">
        <f>'PLANTILLA V6'!D297</f>
        <v>pza</v>
      </c>
      <c r="E297" s="125">
        <v>0</v>
      </c>
      <c r="F297" s="116" t="b">
        <v>0</v>
      </c>
      <c r="G297" s="116" t="b">
        <v>0</v>
      </c>
      <c r="H297" s="116" t="b">
        <v>0</v>
      </c>
      <c r="I297" s="116" t="b">
        <v>0</v>
      </c>
      <c r="J297" s="119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5.75" customHeight="1" x14ac:dyDescent="0.9">
      <c r="A298" s="116" t="str">
        <f>'PLANTILLA V6'!A298</f>
        <v>Re</v>
      </c>
      <c r="B298" s="116" t="str">
        <f>'PLANTILLA V6'!B298</f>
        <v>Lámina de cartón de 3mm de espesor de 95 x 65 cm</v>
      </c>
      <c r="C298" s="125">
        <f>'PLANTILLA V6'!C298</f>
        <v>1</v>
      </c>
      <c r="D298" s="116" t="str">
        <f>'PLANTILLA V6'!D298</f>
        <v>pza</v>
      </c>
      <c r="E298" s="125">
        <v>0</v>
      </c>
      <c r="F298" s="116" t="b">
        <v>0</v>
      </c>
      <c r="G298" s="116" t="b">
        <v>0</v>
      </c>
      <c r="H298" s="116" t="b">
        <v>0</v>
      </c>
      <c r="I298" s="116" t="b">
        <v>0</v>
      </c>
      <c r="J298" s="119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5.75" customHeight="1" x14ac:dyDescent="0.9">
      <c r="A299" s="116" t="str">
        <f>'PLANTILLA V6'!A299</f>
        <v>Re</v>
      </c>
      <c r="B299" s="116" t="str">
        <f>'PLANTILLA V6'!B299</f>
        <v>Hojas de plantas</v>
      </c>
      <c r="C299" s="125">
        <f>'PLANTILLA V6'!C299</f>
        <v>1</v>
      </c>
      <c r="D299" s="116" t="str">
        <f>'PLANTILLA V6'!D299</f>
        <v>pza</v>
      </c>
      <c r="E299" s="125">
        <v>0</v>
      </c>
      <c r="F299" s="116" t="b">
        <v>0</v>
      </c>
      <c r="G299" s="116" t="b">
        <v>0</v>
      </c>
      <c r="H299" s="116" t="b">
        <v>0</v>
      </c>
      <c r="I299" s="116" t="b">
        <v>0</v>
      </c>
      <c r="J299" s="119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5.75" customHeight="1" x14ac:dyDescent="0.9">
      <c r="A300" s="112" t="str">
        <f>'PLANTILLA V6'!A300</f>
        <v>Re</v>
      </c>
      <c r="B300" s="112" t="str">
        <f>'PLANTILLA V6'!B300</f>
        <v>Papel Kraft</v>
      </c>
      <c r="C300" s="125">
        <f>'PLANTILLA V6'!C300</f>
        <v>1</v>
      </c>
      <c r="D300" s="116" t="str">
        <f>'PLANTILLA V6'!D300</f>
        <v>metro</v>
      </c>
      <c r="E300" s="125">
        <v>0</v>
      </c>
      <c r="F300" s="116" t="b">
        <v>0</v>
      </c>
      <c r="G300" s="116" t="b">
        <v>0</v>
      </c>
      <c r="H300" s="116" t="b">
        <v>0</v>
      </c>
      <c r="I300" s="116" t="b">
        <v>0</v>
      </c>
      <c r="J300" s="119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22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5.75" customHeight="1" x14ac:dyDescent="0.9">
      <c r="A301" s="112" t="str">
        <f>'PLANTILLA V6'!A301</f>
        <v>Re</v>
      </c>
      <c r="B301" s="112">
        <f>'PLANTILLA V6'!B301</f>
        <v>0</v>
      </c>
      <c r="C301" s="125">
        <f>'PLANTILLA V6'!C301</f>
        <v>1</v>
      </c>
      <c r="D301" s="116" t="str">
        <f>'PLANTILLA V6'!D301</f>
        <v>pza</v>
      </c>
      <c r="E301" s="125">
        <v>0</v>
      </c>
      <c r="F301" s="116" t="b">
        <v>0</v>
      </c>
      <c r="G301" s="116" t="b">
        <v>0</v>
      </c>
      <c r="H301" s="116" t="b">
        <v>0</v>
      </c>
      <c r="I301" s="116" t="b">
        <v>0</v>
      </c>
      <c r="J301" s="119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22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5.75" customHeight="1" x14ac:dyDescent="0.9">
      <c r="A302" s="116">
        <f>'PLANTILLA V6'!A302</f>
        <v>0</v>
      </c>
      <c r="B302" s="116">
        <f>'PLANTILLA V6'!B302</f>
        <v>0</v>
      </c>
      <c r="C302" s="125">
        <f>'PLANTILLA V6'!C302</f>
        <v>1</v>
      </c>
      <c r="D302" s="116" t="str">
        <f>'PLANTILLA V6'!D302</f>
        <v>pza</v>
      </c>
      <c r="E302" s="125">
        <v>0</v>
      </c>
      <c r="F302" s="116" t="b">
        <v>0</v>
      </c>
      <c r="G302" s="116" t="b">
        <v>0</v>
      </c>
      <c r="H302" s="116" t="b">
        <v>0</v>
      </c>
      <c r="I302" s="116" t="b">
        <v>0</v>
      </c>
      <c r="J302" s="119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5.75" customHeight="1" x14ac:dyDescent="0.9">
      <c r="A303" s="116">
        <f>'PLANTILLA V6'!A303</f>
        <v>0</v>
      </c>
      <c r="B303" s="116">
        <f>'PLANTILLA V6'!B303</f>
        <v>0</v>
      </c>
      <c r="C303" s="125">
        <f>'PLANTILLA V6'!C303</f>
        <v>1</v>
      </c>
      <c r="D303" s="116" t="str">
        <f>'PLANTILLA V6'!D303</f>
        <v>pza</v>
      </c>
      <c r="E303" s="125">
        <v>0</v>
      </c>
      <c r="F303" s="116" t="b">
        <v>0</v>
      </c>
      <c r="G303" s="116" t="b">
        <v>0</v>
      </c>
      <c r="H303" s="116" t="b">
        <v>0</v>
      </c>
      <c r="I303" s="116" t="b">
        <v>0</v>
      </c>
      <c r="J303" s="119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5.75" customHeight="1" x14ac:dyDescent="0.9">
      <c r="A304" s="116">
        <f>'PLANTILLA V6'!A304</f>
        <v>0</v>
      </c>
      <c r="B304" s="116">
        <f>'PLANTILLA V6'!B304</f>
        <v>0</v>
      </c>
      <c r="C304" s="125">
        <f>'PLANTILLA V6'!C304</f>
        <v>1</v>
      </c>
      <c r="D304" s="116" t="str">
        <f>'PLANTILLA V6'!D304</f>
        <v>pza</v>
      </c>
      <c r="E304" s="125">
        <v>0</v>
      </c>
      <c r="F304" s="116" t="b">
        <v>0</v>
      </c>
      <c r="G304" s="116" t="b">
        <v>0</v>
      </c>
      <c r="H304" s="116" t="b">
        <v>0</v>
      </c>
      <c r="I304" s="116" t="b">
        <v>0</v>
      </c>
      <c r="J304" s="119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5.75" customHeight="1" x14ac:dyDescent="0.9">
      <c r="A305" s="116">
        <f>'PLANTILLA V6'!A305</f>
        <v>0</v>
      </c>
      <c r="B305" s="116">
        <f>'PLANTILLA V6'!B305</f>
        <v>0</v>
      </c>
      <c r="C305" s="125">
        <f>'PLANTILLA V6'!C305</f>
        <v>1</v>
      </c>
      <c r="D305" s="116" t="str">
        <f>'PLANTILLA V6'!D305</f>
        <v>pza</v>
      </c>
      <c r="E305" s="125">
        <v>0</v>
      </c>
      <c r="F305" s="116" t="b">
        <v>0</v>
      </c>
      <c r="G305" s="116" t="b">
        <v>0</v>
      </c>
      <c r="H305" s="116" t="b">
        <v>0</v>
      </c>
      <c r="I305" s="116" t="b">
        <v>0</v>
      </c>
      <c r="J305" s="119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5.75" customHeight="1" x14ac:dyDescent="0.9">
      <c r="A306" s="116">
        <f>'PLANTILLA V6'!A306</f>
        <v>0</v>
      </c>
      <c r="B306" s="116">
        <f>'PLANTILLA V6'!B306</f>
        <v>0</v>
      </c>
      <c r="C306" s="125">
        <f>'PLANTILLA V6'!C306</f>
        <v>1</v>
      </c>
      <c r="D306" s="116" t="str">
        <f>'PLANTILLA V6'!D306</f>
        <v>pza</v>
      </c>
      <c r="E306" s="125">
        <v>0</v>
      </c>
      <c r="F306" s="116" t="b">
        <v>0</v>
      </c>
      <c r="G306" s="116" t="b">
        <v>0</v>
      </c>
      <c r="H306" s="116" t="b">
        <v>0</v>
      </c>
      <c r="I306" s="116" t="b">
        <v>0</v>
      </c>
      <c r="J306" s="119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5.75" customHeight="1" x14ac:dyDescent="0.9">
      <c r="A307" s="116">
        <f>'PLANTILLA V6'!A307</f>
        <v>0</v>
      </c>
      <c r="B307" s="116">
        <f>'PLANTILLA V6'!B307</f>
        <v>0</v>
      </c>
      <c r="C307" s="125">
        <f>'PLANTILLA V6'!C307</f>
        <v>1</v>
      </c>
      <c r="D307" s="116" t="str">
        <f>'PLANTILLA V6'!D307</f>
        <v>pza</v>
      </c>
      <c r="E307" s="125">
        <v>0</v>
      </c>
      <c r="F307" s="116" t="b">
        <v>0</v>
      </c>
      <c r="G307" s="116" t="b">
        <v>0</v>
      </c>
      <c r="H307" s="116" t="b">
        <v>0</v>
      </c>
      <c r="I307" s="116" t="b">
        <v>0</v>
      </c>
      <c r="J307" s="119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5.75" customHeight="1" x14ac:dyDescent="0.9">
      <c r="A308" s="116">
        <f>'PLANTILLA V6'!A308</f>
        <v>0</v>
      </c>
      <c r="B308" s="116">
        <f>'PLANTILLA V6'!B308</f>
        <v>0</v>
      </c>
      <c r="C308" s="125">
        <f>'PLANTILLA V6'!C308</f>
        <v>1</v>
      </c>
      <c r="D308" s="116" t="str">
        <f>'PLANTILLA V6'!D308</f>
        <v>pza</v>
      </c>
      <c r="E308" s="125">
        <v>0</v>
      </c>
      <c r="F308" s="116" t="b">
        <v>0</v>
      </c>
      <c r="G308" s="116" t="b">
        <v>0</v>
      </c>
      <c r="H308" s="116" t="b">
        <v>0</v>
      </c>
      <c r="I308" s="116" t="b">
        <v>0</v>
      </c>
      <c r="J308" s="119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5.75" customHeight="1" x14ac:dyDescent="0.9">
      <c r="A309" s="116">
        <f>'PLANTILLA V6'!A309</f>
        <v>0</v>
      </c>
      <c r="B309" s="116">
        <f>'PLANTILLA V6'!B309</f>
        <v>0</v>
      </c>
      <c r="C309" s="125">
        <f>'PLANTILLA V6'!C309</f>
        <v>1</v>
      </c>
      <c r="D309" s="116" t="str">
        <f>'PLANTILLA V6'!D309</f>
        <v>pza</v>
      </c>
      <c r="E309" s="125">
        <v>0</v>
      </c>
      <c r="F309" s="116" t="b">
        <v>0</v>
      </c>
      <c r="G309" s="116" t="b">
        <v>0</v>
      </c>
      <c r="H309" s="116" t="b">
        <v>0</v>
      </c>
      <c r="I309" s="116" t="b">
        <v>0</v>
      </c>
      <c r="J309" s="119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5.75" customHeight="1" x14ac:dyDescent="0.9">
      <c r="A310" s="124">
        <f>'PLANTILLA V6'!A310</f>
        <v>0</v>
      </c>
      <c r="B310" s="116">
        <f>'PLANTILLA V6'!B310</f>
        <v>0</v>
      </c>
      <c r="C310" s="125">
        <f>'PLANTILLA V6'!C310</f>
        <v>1</v>
      </c>
      <c r="D310" s="116" t="str">
        <f>'PLANTILLA V6'!D310</f>
        <v>pza</v>
      </c>
      <c r="E310" s="125">
        <v>0</v>
      </c>
      <c r="F310" s="116" t="b">
        <v>0</v>
      </c>
      <c r="G310" s="116" t="b">
        <v>0</v>
      </c>
      <c r="H310" s="116" t="b">
        <v>0</v>
      </c>
      <c r="I310" s="116" t="b">
        <v>0</v>
      </c>
      <c r="J310" s="119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5.75" customHeight="1" x14ac:dyDescent="0.9">
      <c r="A311" s="116">
        <f>'PLANTILLA V6'!A311</f>
        <v>0</v>
      </c>
      <c r="B311" s="116">
        <f>'PLANTILLA V6'!B311</f>
        <v>0</v>
      </c>
      <c r="C311" s="125">
        <f>'PLANTILLA V6'!C311</f>
        <v>1</v>
      </c>
      <c r="D311" s="116" t="str">
        <f>'PLANTILLA V6'!D311</f>
        <v>pza</v>
      </c>
      <c r="E311" s="125">
        <v>0</v>
      </c>
      <c r="F311" s="116" t="b">
        <v>0</v>
      </c>
      <c r="G311" s="116" t="b">
        <v>0</v>
      </c>
      <c r="H311" s="116" t="b">
        <v>0</v>
      </c>
      <c r="I311" s="116" t="b">
        <v>0</v>
      </c>
      <c r="J311" s="119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5.75" customHeight="1" x14ac:dyDescent="0.9">
      <c r="A312" s="116">
        <f>'PLANTILLA V6'!A312</f>
        <v>0</v>
      </c>
      <c r="B312" s="116">
        <f>'PLANTILLA V6'!B312</f>
        <v>0</v>
      </c>
      <c r="C312" s="125">
        <f>'PLANTILLA V6'!C312</f>
        <v>1</v>
      </c>
      <c r="D312" s="116" t="str">
        <f>'PLANTILLA V6'!D312</f>
        <v>pza</v>
      </c>
      <c r="E312" s="125">
        <v>0</v>
      </c>
      <c r="F312" s="116" t="b">
        <v>0</v>
      </c>
      <c r="G312" s="116" t="b">
        <v>0</v>
      </c>
      <c r="H312" s="116" t="b">
        <v>0</v>
      </c>
      <c r="I312" s="116" t="b">
        <v>0</v>
      </c>
      <c r="J312" s="119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5.75" customHeight="1" x14ac:dyDescent="0.9">
      <c r="A313" s="116">
        <f>'PLANTILLA V6'!A313</f>
        <v>0</v>
      </c>
      <c r="B313" s="116">
        <f>'PLANTILLA V6'!B313</f>
        <v>0</v>
      </c>
      <c r="C313" s="125">
        <f>'PLANTILLA V6'!C313</f>
        <v>1</v>
      </c>
      <c r="D313" s="116" t="str">
        <f>'PLANTILLA V6'!D313</f>
        <v>pza</v>
      </c>
      <c r="E313" s="125">
        <v>0</v>
      </c>
      <c r="F313" s="116" t="b">
        <v>0</v>
      </c>
      <c r="G313" s="116" t="b">
        <v>0</v>
      </c>
      <c r="H313" s="116" t="b">
        <v>0</v>
      </c>
      <c r="I313" s="116" t="b">
        <v>0</v>
      </c>
      <c r="J313" s="119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5.75" customHeight="1" x14ac:dyDescent="0.9">
      <c r="A314" s="116">
        <f>'PLANTILLA V6'!A314</f>
        <v>0</v>
      </c>
      <c r="B314" s="116">
        <f>'PLANTILLA V6'!B314</f>
        <v>0</v>
      </c>
      <c r="C314" s="125">
        <f>'PLANTILLA V6'!C314</f>
        <v>1</v>
      </c>
      <c r="D314" s="116" t="str">
        <f>'PLANTILLA V6'!D314</f>
        <v>pza</v>
      </c>
      <c r="E314" s="125">
        <v>0</v>
      </c>
      <c r="F314" s="116" t="b">
        <v>0</v>
      </c>
      <c r="G314" s="116" t="b">
        <v>0</v>
      </c>
      <c r="H314" s="116" t="b">
        <v>0</v>
      </c>
      <c r="I314" s="116" t="b">
        <v>0</v>
      </c>
      <c r="J314" s="119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5.75" customHeight="1" x14ac:dyDescent="0.9">
      <c r="A315" s="116">
        <f>'PLANTILLA V6'!A315</f>
        <v>0</v>
      </c>
      <c r="B315" s="116">
        <f>'PLANTILLA V6'!B315</f>
        <v>0</v>
      </c>
      <c r="C315" s="125">
        <f>'PLANTILLA V6'!C315</f>
        <v>1</v>
      </c>
      <c r="D315" s="116" t="str">
        <f>'PLANTILLA V6'!D315</f>
        <v>pza</v>
      </c>
      <c r="E315" s="125">
        <v>0</v>
      </c>
      <c r="F315" s="116" t="b">
        <v>0</v>
      </c>
      <c r="G315" s="116" t="b">
        <v>0</v>
      </c>
      <c r="H315" s="116" t="b">
        <v>0</v>
      </c>
      <c r="I315" s="116" t="b">
        <v>0</v>
      </c>
      <c r="J315" s="119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5.75" customHeight="1" x14ac:dyDescent="0.9">
      <c r="A316" s="116">
        <f>'PLANTILLA V6'!A316</f>
        <v>0</v>
      </c>
      <c r="B316" s="116">
        <f>'PLANTILLA V6'!B316</f>
        <v>0</v>
      </c>
      <c r="C316" s="125">
        <f>'PLANTILLA V6'!C316</f>
        <v>1</v>
      </c>
      <c r="D316" s="116" t="str">
        <f>'PLANTILLA V6'!D316</f>
        <v>pza</v>
      </c>
      <c r="E316" s="125">
        <v>0</v>
      </c>
      <c r="F316" s="116" t="b">
        <v>0</v>
      </c>
      <c r="G316" s="116" t="b">
        <v>0</v>
      </c>
      <c r="H316" s="116" t="b">
        <v>0</v>
      </c>
      <c r="I316" s="116" t="b">
        <v>0</v>
      </c>
      <c r="J316" s="119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5.75" customHeight="1" x14ac:dyDescent="0.9">
      <c r="A317" s="116">
        <f>'PLANTILLA V6'!A317</f>
        <v>0</v>
      </c>
      <c r="B317" s="116">
        <f>'PLANTILLA V6'!B317</f>
        <v>0</v>
      </c>
      <c r="C317" s="125">
        <f>'PLANTILLA V6'!C317</f>
        <v>1</v>
      </c>
      <c r="D317" s="116" t="str">
        <f>'PLANTILLA V6'!D317</f>
        <v>pza</v>
      </c>
      <c r="E317" s="125">
        <v>0</v>
      </c>
      <c r="F317" s="116" t="b">
        <v>0</v>
      </c>
      <c r="G317" s="116" t="b">
        <v>0</v>
      </c>
      <c r="H317" s="116" t="b">
        <v>0</v>
      </c>
      <c r="I317" s="116" t="b">
        <v>0</v>
      </c>
      <c r="J317" s="119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5.75" customHeight="1" x14ac:dyDescent="0.9">
      <c r="A318" s="116">
        <f>'PLANTILLA V6'!A318</f>
        <v>0</v>
      </c>
      <c r="B318" s="116">
        <f>'PLANTILLA V6'!B318</f>
        <v>0</v>
      </c>
      <c r="C318" s="125">
        <f>'PLANTILLA V6'!C318</f>
        <v>1</v>
      </c>
      <c r="D318" s="116" t="str">
        <f>'PLANTILLA V6'!D318</f>
        <v>pza</v>
      </c>
      <c r="E318" s="125">
        <v>0</v>
      </c>
      <c r="F318" s="116" t="b">
        <v>0</v>
      </c>
      <c r="G318" s="116" t="b">
        <v>0</v>
      </c>
      <c r="H318" s="116" t="b">
        <v>0</v>
      </c>
      <c r="I318" s="116" t="b">
        <v>0</v>
      </c>
      <c r="J318" s="119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5.75" customHeight="1" x14ac:dyDescent="0.9">
      <c r="A319" s="116">
        <f>'PLANTILLA V6'!A319</f>
        <v>0</v>
      </c>
      <c r="B319" s="116">
        <f>'PLANTILLA V6'!B319</f>
        <v>0</v>
      </c>
      <c r="C319" s="125">
        <f>'PLANTILLA V6'!C319</f>
        <v>1</v>
      </c>
      <c r="D319" s="116" t="str">
        <f>'PLANTILLA V6'!D319</f>
        <v>pza</v>
      </c>
      <c r="E319" s="125">
        <v>0</v>
      </c>
      <c r="F319" s="116" t="b">
        <v>0</v>
      </c>
      <c r="G319" s="116" t="b">
        <v>0</v>
      </c>
      <c r="H319" s="116" t="b">
        <v>0</v>
      </c>
      <c r="I319" s="116" t="b">
        <v>0</v>
      </c>
      <c r="J319" s="119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5.75" customHeight="1" x14ac:dyDescent="0.9">
      <c r="A320" s="116">
        <f>'PLANTILLA V6'!A320</f>
        <v>0</v>
      </c>
      <c r="B320" s="116">
        <f>'PLANTILLA V6'!B320</f>
        <v>0</v>
      </c>
      <c r="C320" s="125">
        <f>'PLANTILLA V6'!C320</f>
        <v>1</v>
      </c>
      <c r="D320" s="116" t="str">
        <f>'PLANTILLA V6'!D320</f>
        <v>pza</v>
      </c>
      <c r="E320" s="125">
        <v>0</v>
      </c>
      <c r="F320" s="116" t="b">
        <v>0</v>
      </c>
      <c r="G320" s="116" t="b">
        <v>0</v>
      </c>
      <c r="H320" s="116" t="b">
        <v>0</v>
      </c>
      <c r="I320" s="116" t="b">
        <v>0</v>
      </c>
      <c r="J320" s="119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5.75" customHeight="1" x14ac:dyDescent="0.9">
      <c r="A321" s="116">
        <f>'PLANTILLA V6'!A321</f>
        <v>0</v>
      </c>
      <c r="B321" s="116">
        <f>'PLANTILLA V6'!B321</f>
        <v>0</v>
      </c>
      <c r="C321" s="125">
        <f>'PLANTILLA V6'!C321</f>
        <v>1</v>
      </c>
      <c r="D321" s="116" t="str">
        <f>'PLANTILLA V6'!D321</f>
        <v>pza</v>
      </c>
      <c r="E321" s="125">
        <v>0</v>
      </c>
      <c r="F321" s="116" t="b">
        <v>0</v>
      </c>
      <c r="G321" s="116" t="b">
        <v>0</v>
      </c>
      <c r="H321" s="116" t="b">
        <v>0</v>
      </c>
      <c r="I321" s="116" t="b">
        <v>0</v>
      </c>
      <c r="J321" s="119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5.75" customHeight="1" x14ac:dyDescent="0.9">
      <c r="A322" s="116">
        <f>'PLANTILLA V6'!A322</f>
        <v>0</v>
      </c>
      <c r="B322" s="116">
        <f>'PLANTILLA V6'!B322</f>
        <v>0</v>
      </c>
      <c r="C322" s="125">
        <f>'PLANTILLA V6'!C322</f>
        <v>1</v>
      </c>
      <c r="D322" s="116" t="str">
        <f>'PLANTILLA V6'!D322</f>
        <v>pza</v>
      </c>
      <c r="E322" s="125">
        <v>0</v>
      </c>
      <c r="F322" s="116" t="b">
        <v>0</v>
      </c>
      <c r="G322" s="116" t="b">
        <v>0</v>
      </c>
      <c r="H322" s="116" t="b">
        <v>0</v>
      </c>
      <c r="I322" s="116" t="b">
        <v>0</v>
      </c>
      <c r="J322" s="119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5.75" customHeight="1" x14ac:dyDescent="0.9">
      <c r="A323" s="116">
        <f>'PLANTILLA V6'!A323</f>
        <v>0</v>
      </c>
      <c r="B323" s="116">
        <f>'PLANTILLA V6'!B323</f>
        <v>0</v>
      </c>
      <c r="C323" s="125">
        <f>'PLANTILLA V6'!C323</f>
        <v>1</v>
      </c>
      <c r="D323" s="116" t="str">
        <f>'PLANTILLA V6'!D323</f>
        <v>pza</v>
      </c>
      <c r="E323" s="125">
        <v>0</v>
      </c>
      <c r="F323" s="116" t="b">
        <v>0</v>
      </c>
      <c r="G323" s="116" t="b">
        <v>0</v>
      </c>
      <c r="H323" s="116" t="b">
        <v>0</v>
      </c>
      <c r="I323" s="116" t="b">
        <v>0</v>
      </c>
      <c r="J323" s="119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5.75" customHeight="1" x14ac:dyDescent="0.9">
      <c r="A324" s="116">
        <f>'PLANTILLA V6'!A324</f>
        <v>0</v>
      </c>
      <c r="B324" s="116">
        <f>'PLANTILLA V6'!B324</f>
        <v>0</v>
      </c>
      <c r="C324" s="125">
        <f>'PLANTILLA V6'!C324</f>
        <v>1</v>
      </c>
      <c r="D324" s="116" t="str">
        <f>'PLANTILLA V6'!D324</f>
        <v>pza</v>
      </c>
      <c r="E324" s="125">
        <v>0</v>
      </c>
      <c r="F324" s="116" t="b">
        <v>0</v>
      </c>
      <c r="G324" s="116" t="b">
        <v>0</v>
      </c>
      <c r="H324" s="116" t="b">
        <v>0</v>
      </c>
      <c r="I324" s="116" t="b">
        <v>0</v>
      </c>
      <c r="J324" s="119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5.75" customHeight="1" x14ac:dyDescent="0.9">
      <c r="A325" s="116">
        <f>'PLANTILLA V6'!A325</f>
        <v>0</v>
      </c>
      <c r="B325" s="116">
        <f>'PLANTILLA V6'!B325</f>
        <v>0</v>
      </c>
      <c r="C325" s="125">
        <f>'PLANTILLA V6'!C325</f>
        <v>1</v>
      </c>
      <c r="D325" s="116" t="str">
        <f>'PLANTILLA V6'!D325</f>
        <v>pza</v>
      </c>
      <c r="E325" s="125">
        <v>0</v>
      </c>
      <c r="F325" s="116" t="b">
        <v>0</v>
      </c>
      <c r="G325" s="116" t="b">
        <v>0</v>
      </c>
      <c r="H325" s="116" t="b">
        <v>0</v>
      </c>
      <c r="I325" s="116" t="b">
        <v>0</v>
      </c>
      <c r="J325" s="119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5.75" customHeight="1" x14ac:dyDescent="0.9">
      <c r="A326" s="116">
        <f>'PLANTILLA V6'!A326</f>
        <v>0</v>
      </c>
      <c r="B326" s="116">
        <f>'PLANTILLA V6'!B326</f>
        <v>0</v>
      </c>
      <c r="C326" s="125">
        <f>'PLANTILLA V6'!C326</f>
        <v>1</v>
      </c>
      <c r="D326" s="116" t="str">
        <f>'PLANTILLA V6'!D326</f>
        <v>pza</v>
      </c>
      <c r="E326" s="125">
        <v>0</v>
      </c>
      <c r="F326" s="116" t="b">
        <v>0</v>
      </c>
      <c r="G326" s="116" t="b">
        <v>0</v>
      </c>
      <c r="H326" s="116" t="b">
        <v>0</v>
      </c>
      <c r="I326" s="116" t="b">
        <v>0</v>
      </c>
      <c r="J326" s="119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5.75" customHeight="1" x14ac:dyDescent="0.9">
      <c r="A327" s="116">
        <f>'PLANTILLA V6'!A327</f>
        <v>0</v>
      </c>
      <c r="B327" s="116">
        <f>'PLANTILLA V6'!B327</f>
        <v>0</v>
      </c>
      <c r="C327" s="125">
        <f>'PLANTILLA V6'!C327</f>
        <v>1</v>
      </c>
      <c r="D327" s="116" t="str">
        <f>'PLANTILLA V6'!D327</f>
        <v>pza</v>
      </c>
      <c r="E327" s="125">
        <v>0</v>
      </c>
      <c r="F327" s="116" t="b">
        <v>0</v>
      </c>
      <c r="G327" s="116" t="b">
        <v>0</v>
      </c>
      <c r="H327" s="116" t="b">
        <v>0</v>
      </c>
      <c r="I327" s="116" t="b">
        <v>0</v>
      </c>
      <c r="J327" s="119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5.75" customHeight="1" x14ac:dyDescent="0.9">
      <c r="A328" s="116">
        <f>'PLANTILLA V6'!A328</f>
        <v>0</v>
      </c>
      <c r="B328" s="116">
        <f>'PLANTILLA V6'!B328</f>
        <v>0</v>
      </c>
      <c r="C328" s="125">
        <f>'PLANTILLA V6'!C328</f>
        <v>1</v>
      </c>
      <c r="D328" s="116" t="str">
        <f>'PLANTILLA V6'!D328</f>
        <v>pza</v>
      </c>
      <c r="E328" s="125">
        <v>0</v>
      </c>
      <c r="F328" s="116" t="b">
        <v>0</v>
      </c>
      <c r="G328" s="116" t="b">
        <v>0</v>
      </c>
      <c r="H328" s="116" t="b">
        <v>0</v>
      </c>
      <c r="I328" s="116" t="b">
        <v>0</v>
      </c>
      <c r="J328" s="119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5.75" customHeight="1" x14ac:dyDescent="0.9">
      <c r="A329" s="116">
        <f>'PLANTILLA V6'!A329</f>
        <v>0</v>
      </c>
      <c r="B329" s="116">
        <f>'PLANTILLA V6'!B329</f>
        <v>0</v>
      </c>
      <c r="C329" s="125">
        <f>'PLANTILLA V6'!C329</f>
        <v>1</v>
      </c>
      <c r="D329" s="116" t="str">
        <f>'PLANTILLA V6'!D329</f>
        <v>pza</v>
      </c>
      <c r="E329" s="125">
        <v>0</v>
      </c>
      <c r="F329" s="116" t="b">
        <v>0</v>
      </c>
      <c r="G329" s="116" t="b">
        <v>0</v>
      </c>
      <c r="H329" s="116" t="b">
        <v>0</v>
      </c>
      <c r="I329" s="116" t="b">
        <v>0</v>
      </c>
      <c r="J329" s="119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5.75" customHeight="1" x14ac:dyDescent="0.9">
      <c r="A330" s="116">
        <f>'PLANTILLA V6'!A330</f>
        <v>0</v>
      </c>
      <c r="B330" s="116">
        <f>'PLANTILLA V6'!B330</f>
        <v>0</v>
      </c>
      <c r="C330" s="125">
        <f>'PLANTILLA V6'!C330</f>
        <v>1</v>
      </c>
      <c r="D330" s="116" t="str">
        <f>'PLANTILLA V6'!D330</f>
        <v>pza</v>
      </c>
      <c r="E330" s="125">
        <v>0</v>
      </c>
      <c r="F330" s="116" t="b">
        <v>0</v>
      </c>
      <c r="G330" s="116" t="b">
        <v>0</v>
      </c>
      <c r="H330" s="116" t="b">
        <v>0</v>
      </c>
      <c r="I330" s="116" t="b">
        <v>0</v>
      </c>
      <c r="J330" s="119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5.75" customHeight="1" x14ac:dyDescent="0.9">
      <c r="A331" s="116">
        <f>'PLANTILLA V6'!A331</f>
        <v>0</v>
      </c>
      <c r="B331" s="116">
        <f>'PLANTILLA V6'!B331</f>
        <v>0</v>
      </c>
      <c r="C331" s="125">
        <f>'PLANTILLA V6'!C331</f>
        <v>1</v>
      </c>
      <c r="D331" s="116" t="str">
        <f>'PLANTILLA V6'!D331</f>
        <v>pza</v>
      </c>
      <c r="E331" s="125">
        <v>0</v>
      </c>
      <c r="F331" s="116" t="b">
        <v>0</v>
      </c>
      <c r="G331" s="116" t="b">
        <v>0</v>
      </c>
      <c r="H331" s="116" t="b">
        <v>0</v>
      </c>
      <c r="I331" s="116" t="b">
        <v>0</v>
      </c>
      <c r="J331" s="119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5.75" customHeight="1" x14ac:dyDescent="0.9">
      <c r="A332" s="116">
        <f>'PLANTILLA V6'!A332</f>
        <v>0</v>
      </c>
      <c r="B332" s="116">
        <f>'PLANTILLA V6'!B332</f>
        <v>0</v>
      </c>
      <c r="C332" s="125">
        <f>'PLANTILLA V6'!C332</f>
        <v>1</v>
      </c>
      <c r="D332" s="116" t="str">
        <f>'PLANTILLA V6'!D332</f>
        <v>pza</v>
      </c>
      <c r="E332" s="125">
        <v>0</v>
      </c>
      <c r="F332" s="116" t="b">
        <v>0</v>
      </c>
      <c r="G332" s="116" t="b">
        <v>0</v>
      </c>
      <c r="H332" s="116" t="b">
        <v>0</v>
      </c>
      <c r="I332" s="116" t="b">
        <v>0</v>
      </c>
      <c r="J332" s="119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5.75" customHeight="1" x14ac:dyDescent="0.9">
      <c r="A333" s="116">
        <f>'PLANTILLA V6'!A333</f>
        <v>0</v>
      </c>
      <c r="B333" s="116">
        <f>'PLANTILLA V6'!B333</f>
        <v>0</v>
      </c>
      <c r="C333" s="125">
        <f>'PLANTILLA V6'!C333</f>
        <v>1</v>
      </c>
      <c r="D333" s="116" t="str">
        <f>'PLANTILLA V6'!D333</f>
        <v>pza</v>
      </c>
      <c r="E333" s="125">
        <v>0</v>
      </c>
      <c r="F333" s="116" t="b">
        <v>0</v>
      </c>
      <c r="G333" s="116" t="b">
        <v>0</v>
      </c>
      <c r="H333" s="116" t="b">
        <v>0</v>
      </c>
      <c r="I333" s="116" t="b">
        <v>0</v>
      </c>
      <c r="J333" s="119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5.75" customHeight="1" x14ac:dyDescent="0.9">
      <c r="A334" s="116">
        <f>'PLANTILLA V6'!A334</f>
        <v>0</v>
      </c>
      <c r="B334" s="116">
        <f>'PLANTILLA V6'!B334</f>
        <v>0</v>
      </c>
      <c r="C334" s="125">
        <f>'PLANTILLA V6'!C334</f>
        <v>1</v>
      </c>
      <c r="D334" s="116" t="str">
        <f>'PLANTILLA V6'!D334</f>
        <v>pza</v>
      </c>
      <c r="E334" s="125">
        <v>0</v>
      </c>
      <c r="F334" s="116" t="b">
        <v>0</v>
      </c>
      <c r="G334" s="116" t="b">
        <v>0</v>
      </c>
      <c r="H334" s="116" t="b">
        <v>0</v>
      </c>
      <c r="I334" s="116" t="b">
        <v>0</v>
      </c>
      <c r="J334" s="119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5.75" customHeight="1" x14ac:dyDescent="0.9">
      <c r="A335" s="116">
        <f>'PLANTILLA V6'!A335</f>
        <v>0</v>
      </c>
      <c r="B335" s="116">
        <f>'PLANTILLA V6'!B335</f>
        <v>0</v>
      </c>
      <c r="C335" s="125">
        <f>'PLANTILLA V6'!C335</f>
        <v>1</v>
      </c>
      <c r="D335" s="116" t="str">
        <f>'PLANTILLA V6'!D335</f>
        <v>pza</v>
      </c>
      <c r="E335" s="125">
        <v>0</v>
      </c>
      <c r="F335" s="116" t="b">
        <v>0</v>
      </c>
      <c r="G335" s="116" t="b">
        <v>0</v>
      </c>
      <c r="H335" s="116" t="b">
        <v>0</v>
      </c>
      <c r="I335" s="116" t="b">
        <v>0</v>
      </c>
      <c r="J335" s="119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5.75" customHeight="1" x14ac:dyDescent="0.9">
      <c r="A336" s="116">
        <f>'PLANTILLA V6'!A336</f>
        <v>0</v>
      </c>
      <c r="B336" s="116">
        <f>'PLANTILLA V6'!B336</f>
        <v>0</v>
      </c>
      <c r="C336" s="125">
        <f>'PLANTILLA V6'!C336</f>
        <v>1</v>
      </c>
      <c r="D336" s="116" t="str">
        <f>'PLANTILLA V6'!D336</f>
        <v>pza</v>
      </c>
      <c r="E336" s="125">
        <v>0</v>
      </c>
      <c r="F336" s="116" t="b">
        <v>0</v>
      </c>
      <c r="G336" s="116" t="b">
        <v>0</v>
      </c>
      <c r="H336" s="116" t="b">
        <v>0</v>
      </c>
      <c r="I336" s="116" t="b">
        <v>0</v>
      </c>
      <c r="J336" s="119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5.75" customHeight="1" x14ac:dyDescent="0.9">
      <c r="A337" s="116">
        <f>'PLANTILLA V6'!A337</f>
        <v>0</v>
      </c>
      <c r="B337" s="116">
        <f>'PLANTILLA V6'!B337</f>
        <v>0</v>
      </c>
      <c r="C337" s="125">
        <f>'PLANTILLA V6'!C337</f>
        <v>1</v>
      </c>
      <c r="D337" s="116" t="str">
        <f>'PLANTILLA V6'!D337</f>
        <v>pza</v>
      </c>
      <c r="E337" s="125">
        <v>0</v>
      </c>
      <c r="F337" s="116" t="b">
        <v>0</v>
      </c>
      <c r="G337" s="116" t="b">
        <v>0</v>
      </c>
      <c r="H337" s="116" t="b">
        <v>0</v>
      </c>
      <c r="I337" s="116" t="b">
        <v>0</v>
      </c>
      <c r="J337" s="119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5.75" customHeight="1" x14ac:dyDescent="0.9">
      <c r="A338" s="116">
        <f>'PLANTILLA V6'!A338</f>
        <v>0</v>
      </c>
      <c r="B338" s="116">
        <f>'PLANTILLA V6'!B338</f>
        <v>0</v>
      </c>
      <c r="C338" s="125">
        <f>'PLANTILLA V6'!C338</f>
        <v>1</v>
      </c>
      <c r="D338" s="116" t="str">
        <f>'PLANTILLA V6'!D338</f>
        <v>pza</v>
      </c>
      <c r="E338" s="125">
        <v>0</v>
      </c>
      <c r="F338" s="116" t="b">
        <v>0</v>
      </c>
      <c r="G338" s="116" t="b">
        <v>0</v>
      </c>
      <c r="H338" s="116" t="b">
        <v>0</v>
      </c>
      <c r="I338" s="116" t="b">
        <v>0</v>
      </c>
      <c r="J338" s="119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5.75" customHeight="1" x14ac:dyDescent="0.9">
      <c r="A339" s="116">
        <f>'PLANTILLA V6'!A339</f>
        <v>0</v>
      </c>
      <c r="B339" s="116">
        <f>'PLANTILLA V6'!B339</f>
        <v>0</v>
      </c>
      <c r="C339" s="116">
        <f>'PLANTILLA V6'!C339</f>
        <v>0</v>
      </c>
      <c r="D339" s="116">
        <f>'PLANTILLA V6'!D339</f>
        <v>0</v>
      </c>
      <c r="E339" s="125"/>
      <c r="F339" s="116"/>
      <c r="G339" s="116"/>
      <c r="H339" s="116"/>
      <c r="I339" s="116"/>
      <c r="J339" s="119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5.75" customHeight="1" x14ac:dyDescent="0.9">
      <c r="A340" s="116">
        <f>'PLANTILLA V6'!A340</f>
        <v>0</v>
      </c>
      <c r="B340" s="116">
        <f>'PLANTILLA V6'!B340</f>
        <v>0</v>
      </c>
      <c r="C340" s="116">
        <f>'PLANTILLA V6'!C340</f>
        <v>0</v>
      </c>
      <c r="D340" s="116">
        <f>'PLANTILLA V6'!D340</f>
        <v>0</v>
      </c>
      <c r="E340" s="125"/>
      <c r="F340" s="116"/>
      <c r="G340" s="116"/>
      <c r="H340" s="116"/>
      <c r="I340" s="116"/>
      <c r="J340" s="119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5.75" customHeight="1" x14ac:dyDescent="0.9">
      <c r="A341" s="116">
        <f>'PLANTILLA V6'!A341</f>
        <v>0</v>
      </c>
      <c r="B341" s="116">
        <f>'PLANTILLA V6'!B341</f>
        <v>0</v>
      </c>
      <c r="C341" s="116">
        <f>'PLANTILLA V6'!C341</f>
        <v>0</v>
      </c>
      <c r="D341" s="116">
        <f>'PLANTILLA V6'!D341</f>
        <v>0</v>
      </c>
      <c r="E341" s="125"/>
      <c r="F341" s="116"/>
      <c r="G341" s="116"/>
      <c r="H341" s="116"/>
      <c r="I341" s="116"/>
      <c r="J341" s="119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5.75" customHeight="1" x14ac:dyDescent="0.9">
      <c r="A342" s="116">
        <f>'PLANTILLA V6'!A342</f>
        <v>0</v>
      </c>
      <c r="B342" s="116">
        <f>'PLANTILLA V6'!B342</f>
        <v>0</v>
      </c>
      <c r="C342" s="116">
        <f>'PLANTILLA V6'!C342</f>
        <v>0</v>
      </c>
      <c r="D342" s="116">
        <f>'PLANTILLA V6'!D342</f>
        <v>0</v>
      </c>
      <c r="E342" s="125"/>
      <c r="F342" s="116"/>
      <c r="G342" s="116"/>
      <c r="H342" s="116"/>
      <c r="I342" s="116"/>
      <c r="J342" s="119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5.75" customHeight="1" x14ac:dyDescent="0.9">
      <c r="A343" s="116">
        <f>'PLANTILLA V6'!A343</f>
        <v>0</v>
      </c>
      <c r="B343" s="116">
        <f>'PLANTILLA V6'!B343</f>
        <v>0</v>
      </c>
      <c r="C343" s="116">
        <f>'PLANTILLA V6'!C343</f>
        <v>0</v>
      </c>
      <c r="D343" s="116">
        <f>'PLANTILLA V6'!D343</f>
        <v>0</v>
      </c>
      <c r="E343" s="125"/>
      <c r="F343" s="116"/>
      <c r="G343" s="116"/>
      <c r="H343" s="116"/>
      <c r="I343" s="116"/>
      <c r="J343" s="119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5.75" customHeight="1" x14ac:dyDescent="0.9">
      <c r="A344" s="116">
        <f>'PLANTILLA V6'!A344</f>
        <v>0</v>
      </c>
      <c r="B344" s="116">
        <f>'PLANTILLA V6'!B344</f>
        <v>0</v>
      </c>
      <c r="C344" s="116">
        <f>'PLANTILLA V6'!C344</f>
        <v>0</v>
      </c>
      <c r="D344" s="116">
        <f>'PLANTILLA V6'!D344</f>
        <v>0</v>
      </c>
      <c r="E344" s="125"/>
      <c r="F344" s="116"/>
      <c r="G344" s="116"/>
      <c r="H344" s="116"/>
      <c r="I344" s="116"/>
      <c r="J344" s="119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5.75" customHeight="1" x14ac:dyDescent="0.9">
      <c r="A345" s="116">
        <f>'PLANTILLA V6'!A345</f>
        <v>0</v>
      </c>
      <c r="B345" s="116">
        <f>'PLANTILLA V6'!B345</f>
        <v>0</v>
      </c>
      <c r="C345" s="116">
        <f>'PLANTILLA V6'!C345</f>
        <v>0</v>
      </c>
      <c r="D345" s="116">
        <f>'PLANTILLA V6'!D345</f>
        <v>0</v>
      </c>
      <c r="E345" s="125"/>
      <c r="F345" s="116"/>
      <c r="G345" s="116"/>
      <c r="H345" s="116"/>
      <c r="I345" s="116"/>
      <c r="J345" s="119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5.75" customHeight="1" x14ac:dyDescent="0.9">
      <c r="A346" s="116">
        <f>'PLANTILLA V6'!A346</f>
        <v>0</v>
      </c>
      <c r="B346" s="116">
        <f>'PLANTILLA V6'!B346</f>
        <v>0</v>
      </c>
      <c r="C346" s="116">
        <f>'PLANTILLA V6'!C346</f>
        <v>0</v>
      </c>
      <c r="D346" s="116">
        <f>'PLANTILLA V6'!D346</f>
        <v>0</v>
      </c>
      <c r="E346" s="125"/>
      <c r="F346" s="116"/>
      <c r="G346" s="116"/>
      <c r="H346" s="116"/>
      <c r="I346" s="116"/>
      <c r="J346" s="119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5.75" customHeight="1" x14ac:dyDescent="0.9">
      <c r="A347" s="116"/>
      <c r="B347" s="116"/>
      <c r="C347" s="116"/>
      <c r="D347" s="116"/>
      <c r="E347" s="125"/>
      <c r="F347" s="116"/>
      <c r="G347" s="116"/>
      <c r="H347" s="116"/>
      <c r="I347" s="116"/>
      <c r="J347" s="119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5.75" customHeight="1" x14ac:dyDescent="0.9">
      <c r="A348" s="116"/>
      <c r="B348" s="116"/>
      <c r="C348" s="116"/>
      <c r="D348" s="116"/>
      <c r="E348" s="125"/>
      <c r="F348" s="116"/>
      <c r="G348" s="116"/>
      <c r="H348" s="116"/>
      <c r="I348" s="116"/>
      <c r="J348" s="119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5.75" customHeight="1" x14ac:dyDescent="0.9">
      <c r="A349" s="116"/>
      <c r="B349" s="116"/>
      <c r="C349" s="116"/>
      <c r="D349" s="116"/>
      <c r="E349" s="125"/>
      <c r="F349" s="116"/>
      <c r="G349" s="116"/>
      <c r="H349" s="116"/>
      <c r="I349" s="116"/>
      <c r="J349" s="119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5.75" customHeight="1" x14ac:dyDescent="0.9">
      <c r="A350" s="116"/>
      <c r="B350" s="116"/>
      <c r="C350" s="116"/>
      <c r="D350" s="116"/>
      <c r="E350" s="125"/>
      <c r="F350" s="116"/>
      <c r="G350" s="116"/>
      <c r="H350" s="116"/>
      <c r="I350" s="116"/>
      <c r="J350" s="119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5.75" customHeight="1" x14ac:dyDescent="0.9">
      <c r="A351" s="116"/>
      <c r="B351" s="116"/>
      <c r="C351" s="116"/>
      <c r="D351" s="116"/>
      <c r="E351" s="125"/>
      <c r="F351" s="116"/>
      <c r="G351" s="116"/>
      <c r="H351" s="116"/>
      <c r="I351" s="116"/>
      <c r="J351" s="119" cm="1">
        <f t="array" ref="J351">_xlfn.IFS(LEN(A351)&gt;2,A352,SUM(E351:I351)=0,0,F351,$F$7*F351*E351,G351,$G$7*G351*E351,AND(H351,A351="Co"),$H$7*H351*E351,AND(H351,A351="Re"),$H$7*H351*E351,H351,$J$7*H351*E351,I351,$I$7*I351*E351)</f>
        <v>0</v>
      </c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5.75" customHeight="1" x14ac:dyDescent="0.9">
      <c r="A352" s="116"/>
      <c r="B352" s="116"/>
      <c r="C352" s="116"/>
      <c r="D352" s="116"/>
      <c r="E352" s="125"/>
      <c r="F352" s="116"/>
      <c r="G352" s="116"/>
      <c r="H352" s="116"/>
      <c r="I352" s="116"/>
      <c r="J352" s="119" cm="1">
        <f t="array" ref="J352">_xlfn.IFS(LEN(A352)&gt;2,A353,SUM(E352:I352)=0,0,F352,$F$7*F352*E352,G352,$G$7*G352*E352,AND(H352,A352="Co"),$H$7*H352*E352,AND(H352,A352="Re"),$H$7*H352*E352,H352,$J$7*H352*E352,I352,$I$7*I352*E352)</f>
        <v>0</v>
      </c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5.75" customHeight="1" x14ac:dyDescent="0.9">
      <c r="A353" s="116"/>
      <c r="B353" s="116"/>
      <c r="C353" s="116"/>
      <c r="D353" s="116"/>
      <c r="E353" s="125"/>
      <c r="F353" s="116"/>
      <c r="G353" s="116"/>
      <c r="H353" s="116"/>
      <c r="I353" s="116"/>
      <c r="J353" s="119" cm="1">
        <f t="array" ref="J353">_xlfn.IFS(LEN(A353)&gt;2,A354,SUM(E353:I353)=0,0,F353,$F$7*F353*E353,G353,$G$7*G353*E353,AND(H353,A353="Co"),$H$7*H353*E353,AND(H353,A353="Re"),$H$7*H353*E353,H353,$J$7*H353*E353,I353,$I$7*I353*E353)</f>
        <v>0</v>
      </c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5.75" customHeight="1" x14ac:dyDescent="0.9">
      <c r="A354" s="116"/>
      <c r="B354" s="116"/>
      <c r="C354" s="116"/>
      <c r="D354" s="116"/>
      <c r="E354" s="125"/>
      <c r="F354" s="116"/>
      <c r="G354" s="116"/>
      <c r="H354" s="116"/>
      <c r="I354" s="116"/>
      <c r="J354" s="119" cm="1">
        <f t="array" ref="J354">_xlfn.IFS(LEN(A354)&gt;2,A355,SUM(E354:I354)=0,0,F354,$F$7*F354*E354,G354,$G$7*G354*E354,AND(H354,A354="Co"),$H$7*H354*E354,AND(H354,A354="Re"),$H$7*H354*E354,H354,$J$7*H354*E354,I354,$I$7*I354*E354)</f>
        <v>0</v>
      </c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5.75" customHeight="1" x14ac:dyDescent="0.9">
      <c r="A355" s="116"/>
      <c r="B355" s="116"/>
      <c r="C355" s="116"/>
      <c r="D355" s="116"/>
      <c r="E355" s="125"/>
      <c r="F355" s="116"/>
      <c r="G355" s="116"/>
      <c r="H355" s="116"/>
      <c r="I355" s="116"/>
      <c r="J355" s="119" cm="1">
        <f t="array" ref="J355">_xlfn.IFS(LEN(A355)&gt;2,A356,SUM(E355:I355)=0,0,F355,$F$7*F355*E355,G355,$G$7*G355*E355,AND(H355,A355="Co"),$H$7*H355*E355,AND(H355,A355="Re"),$H$7*H355*E355,H355,$J$7*H355*E355,I355,$I$7*I355*E355)</f>
        <v>0</v>
      </c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5.75" customHeight="1" x14ac:dyDescent="0.9">
      <c r="A356" s="116"/>
      <c r="B356" s="116"/>
      <c r="C356" s="116"/>
      <c r="D356" s="116"/>
      <c r="E356" s="125"/>
      <c r="F356" s="116"/>
      <c r="G356" s="116"/>
      <c r="H356" s="116"/>
      <c r="I356" s="116"/>
      <c r="J356" s="128">
        <f>(('PLANTILLA V6'!Tot_alumnos*F356)+('PLANTILLA V6'!X_parejas*G356)+('PLANTILLA V6'!x_equipo_4* H356)+('PLANTILLA V6'!Grupal*I356))*E356</f>
        <v>0</v>
      </c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5.75" customHeight="1" x14ac:dyDescent="0.9">
      <c r="A357" s="116"/>
      <c r="B357" s="116"/>
      <c r="C357" s="116"/>
      <c r="D357" s="116"/>
      <c r="E357" s="125"/>
      <c r="F357" s="116"/>
      <c r="G357" s="116"/>
      <c r="H357" s="116"/>
      <c r="I357" s="116"/>
      <c r="J357" s="128">
        <f>(('PLANTILLA V6'!Tot_alumnos*F357)+('PLANTILLA V6'!X_parejas*G357)+('PLANTILLA V6'!x_equipo_4* H357)+('PLANTILLA V6'!Grupal*I357))*E357</f>
        <v>0</v>
      </c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5.75" customHeight="1" x14ac:dyDescent="0.9">
      <c r="A358" s="116"/>
      <c r="B358" s="116"/>
      <c r="C358" s="116"/>
      <c r="D358" s="116"/>
      <c r="E358" s="125"/>
      <c r="F358" s="116"/>
      <c r="G358" s="116"/>
      <c r="H358" s="116"/>
      <c r="I358" s="116"/>
      <c r="J358" s="128">
        <f>(('PLANTILLA V6'!Tot_alumnos*F358)+('PLANTILLA V6'!X_parejas*G358)+('PLANTILLA V6'!x_equipo_4* H358)+('PLANTILLA V6'!Grupal*I358))*E358</f>
        <v>0</v>
      </c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5.75" customHeight="1" x14ac:dyDescent="0.9">
      <c r="A359" s="116"/>
      <c r="B359" s="116"/>
      <c r="C359" s="116"/>
      <c r="D359" s="116"/>
      <c r="E359" s="125"/>
      <c r="F359" s="116"/>
      <c r="G359" s="116"/>
      <c r="H359" s="116"/>
      <c r="I359" s="116"/>
      <c r="J359" s="128">
        <f>(('PLANTILLA V6'!Tot_alumnos*F359)+('PLANTILLA V6'!X_parejas*G359)+('PLANTILLA V6'!x_equipo_4* H359)+('PLANTILLA V6'!Grupal*I359))*E359</f>
        <v>0</v>
      </c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5.75" customHeight="1" x14ac:dyDescent="0.9">
      <c r="A360" s="116"/>
      <c r="B360" s="116"/>
      <c r="C360" s="116"/>
      <c r="D360" s="116"/>
      <c r="E360" s="125"/>
      <c r="F360" s="116"/>
      <c r="G360" s="116"/>
      <c r="H360" s="116"/>
      <c r="I360" s="116"/>
      <c r="J360" s="128">
        <f>(('PLANTILLA V6'!Tot_alumnos*F360)+('PLANTILLA V6'!X_parejas*G360)+('PLANTILLA V6'!x_equipo_4* H360)+('PLANTILLA V6'!Grupal*I360))*E360</f>
        <v>0</v>
      </c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5.75" customHeight="1" x14ac:dyDescent="0.9">
      <c r="A361" s="116">
        <f>'PLANTILLA V6'!A361</f>
        <v>0</v>
      </c>
      <c r="B361" s="116">
        <f>'PLANTILLA V6'!B361</f>
        <v>0</v>
      </c>
      <c r="C361" s="116">
        <f>'PLANTILLA V6'!C361</f>
        <v>0</v>
      </c>
      <c r="D361" s="116">
        <f>'PLANTILLA V6'!D361</f>
        <v>0</v>
      </c>
      <c r="E361" s="125"/>
      <c r="F361" s="116"/>
      <c r="G361" s="116"/>
      <c r="H361" s="116"/>
      <c r="I361" s="116"/>
      <c r="J361" s="128">
        <f>(('PLANTILLA V6'!Tot_alumnos*F361)+('PLANTILLA V6'!X_parejas*G361)+('PLANTILLA V6'!x_equipo_4* H361)+('PLANTILLA V6'!Grupal*I361))*E361</f>
        <v>0</v>
      </c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5.75" customHeight="1" x14ac:dyDescent="0.9">
      <c r="A362" s="116">
        <f>'PLANTILLA V6'!A362</f>
        <v>0</v>
      </c>
      <c r="B362" s="116">
        <f>'PLANTILLA V6'!B362</f>
        <v>0</v>
      </c>
      <c r="C362" s="116">
        <f>'PLANTILLA V6'!C362</f>
        <v>0</v>
      </c>
      <c r="D362" s="116">
        <f>'PLANTILLA V6'!D362</f>
        <v>0</v>
      </c>
      <c r="E362" s="125"/>
      <c r="F362" s="116"/>
      <c r="G362" s="116"/>
      <c r="H362" s="116"/>
      <c r="I362" s="116"/>
      <c r="J362" s="128">
        <f>(('PLANTILLA V6'!Tot_alumnos*F362)+('PLANTILLA V6'!X_parejas*G362)+('PLANTILLA V6'!x_equipo_4* H362)+('PLANTILLA V6'!Grupal*I362))*E362</f>
        <v>0</v>
      </c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5.75" customHeight="1" x14ac:dyDescent="0.9">
      <c r="A363" s="116">
        <f>'PLANTILLA V6'!A363</f>
        <v>0</v>
      </c>
      <c r="B363" s="116">
        <f>'PLANTILLA V6'!B363</f>
        <v>0</v>
      </c>
      <c r="C363" s="116">
        <f>'PLANTILLA V6'!C363</f>
        <v>0</v>
      </c>
      <c r="D363" s="116">
        <f>'PLANTILLA V6'!D363</f>
        <v>0</v>
      </c>
      <c r="E363" s="125"/>
      <c r="F363" s="116"/>
      <c r="G363" s="116"/>
      <c r="H363" s="116"/>
      <c r="I363" s="116"/>
      <c r="J363" s="128">
        <f>(('PLANTILLA V6'!Tot_alumnos*F363)+('PLANTILLA V6'!X_parejas*G363)+('PLANTILLA V6'!x_equipo_4* H363)+('PLANTILLA V6'!Grupal*I363))*E363</f>
        <v>0</v>
      </c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5.75" customHeight="1" x14ac:dyDescent="0.9">
      <c r="A364" s="116">
        <f>'PLANTILLA V6'!A364</f>
        <v>0</v>
      </c>
      <c r="B364" s="116">
        <f>'PLANTILLA V6'!B364</f>
        <v>0</v>
      </c>
      <c r="C364" s="116">
        <f>'PLANTILLA V6'!C364</f>
        <v>0</v>
      </c>
      <c r="D364" s="116">
        <f>'PLANTILLA V6'!D364</f>
        <v>0</v>
      </c>
      <c r="E364" s="125"/>
      <c r="F364" s="116"/>
      <c r="G364" s="116"/>
      <c r="H364" s="116"/>
      <c r="I364" s="116"/>
      <c r="J364" s="128">
        <f>(('PLANTILLA V6'!Tot_alumnos*F364)+('PLANTILLA V6'!X_parejas*G364)+('PLANTILLA V6'!x_equipo_4* H364)+('PLANTILLA V6'!Grupal*I364))*E364</f>
        <v>0</v>
      </c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5.75" customHeight="1" x14ac:dyDescent="0.9">
      <c r="A365" s="116">
        <f>'PLANTILLA V6'!A365</f>
        <v>0</v>
      </c>
      <c r="B365" s="116">
        <f>'PLANTILLA V6'!B365</f>
        <v>0</v>
      </c>
      <c r="C365" s="116">
        <f>'PLANTILLA V6'!C365</f>
        <v>0</v>
      </c>
      <c r="D365" s="116">
        <f>'PLANTILLA V6'!D365</f>
        <v>0</v>
      </c>
      <c r="E365" s="125"/>
      <c r="F365" s="116"/>
      <c r="G365" s="116"/>
      <c r="H365" s="116"/>
      <c r="I365" s="116"/>
      <c r="J365" s="128">
        <f>(('PLANTILLA V6'!Tot_alumnos*F365)+('PLANTILLA V6'!X_parejas*G365)+('PLANTILLA V6'!x_equipo_4* H365)+('PLANTILLA V6'!Grupal*I365))*E365</f>
        <v>0</v>
      </c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5.75" customHeight="1" x14ac:dyDescent="0.9">
      <c r="A366" s="116">
        <f>'PLANTILLA V6'!A366</f>
        <v>0</v>
      </c>
      <c r="B366" s="116">
        <f>'PLANTILLA V6'!B366</f>
        <v>0</v>
      </c>
      <c r="C366" s="116">
        <f>'PLANTILLA V6'!C366</f>
        <v>0</v>
      </c>
      <c r="D366" s="116">
        <f>'PLANTILLA V6'!D366</f>
        <v>0</v>
      </c>
      <c r="E366" s="125"/>
      <c r="F366" s="116"/>
      <c r="G366" s="116"/>
      <c r="H366" s="116"/>
      <c r="I366" s="116"/>
      <c r="J366" s="128">
        <f>(('PLANTILLA V6'!Tot_alumnos*F366)+('PLANTILLA V6'!X_parejas*G366)+('PLANTILLA V6'!x_equipo_4* H366)+('PLANTILLA V6'!Grupal*I366))*E366</f>
        <v>0</v>
      </c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5.75" customHeight="1" x14ac:dyDescent="0.45">
      <c r="A367" s="74">
        <f>'PLANTILLA V6'!A367</f>
        <v>0</v>
      </c>
      <c r="B367" s="74">
        <f>'PLANTILLA V6'!B367</f>
        <v>0</v>
      </c>
      <c r="C367" s="74">
        <f>'PLANTILLA V6'!C367</f>
        <v>0</v>
      </c>
      <c r="D367" s="74"/>
      <c r="E367" s="110"/>
      <c r="F367" s="74"/>
      <c r="G367" s="74"/>
      <c r="H367" s="74"/>
      <c r="I367" s="74"/>
      <c r="J367" s="92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 x14ac:dyDescent="0.45">
      <c r="A368" s="74">
        <f>'PLANTILLA V6'!A368</f>
        <v>0</v>
      </c>
      <c r="B368" s="74">
        <f>'PLANTILLA V6'!B368</f>
        <v>0</v>
      </c>
      <c r="C368" s="74">
        <f>'PLANTILLA V6'!C368</f>
        <v>0</v>
      </c>
      <c r="D368" s="74"/>
      <c r="E368" s="110"/>
      <c r="F368" s="74"/>
      <c r="G368" s="74"/>
      <c r="H368" s="74"/>
      <c r="I368" s="74"/>
      <c r="J368" s="92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 x14ac:dyDescent="0.45">
      <c r="A369" s="74">
        <f>'PLANTILLA V6'!A369</f>
        <v>0</v>
      </c>
      <c r="B369" s="74">
        <f>'PLANTILLA V6'!B369</f>
        <v>0</v>
      </c>
      <c r="C369" s="74">
        <f>'PLANTILLA V6'!C369</f>
        <v>0</v>
      </c>
      <c r="D369" s="74"/>
      <c r="E369" s="110"/>
      <c r="F369" s="74"/>
      <c r="G369" s="74"/>
      <c r="H369" s="74"/>
      <c r="I369" s="74"/>
      <c r="J369" s="92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 x14ac:dyDescent="0.45">
      <c r="A370" s="74">
        <f>'PLANTILLA V6'!A370</f>
        <v>0</v>
      </c>
      <c r="B370" s="74">
        <f>'PLANTILLA V6'!B370</f>
        <v>0</v>
      </c>
      <c r="C370" s="74">
        <f>'PLANTILLA V6'!C370</f>
        <v>0</v>
      </c>
      <c r="D370" s="74"/>
      <c r="E370" s="110"/>
      <c r="F370" s="74"/>
      <c r="G370" s="74"/>
      <c r="H370" s="74"/>
      <c r="I370" s="74"/>
      <c r="J370" s="92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 x14ac:dyDescent="0.45">
      <c r="A371" s="74">
        <f>'PLANTILLA V6'!A371</f>
        <v>0</v>
      </c>
      <c r="B371" s="74">
        <f>'PLANTILLA V6'!B371</f>
        <v>0</v>
      </c>
      <c r="C371" s="74">
        <f>'PLANTILLA V6'!C371</f>
        <v>0</v>
      </c>
      <c r="D371" s="74"/>
      <c r="E371" s="110"/>
      <c r="F371" s="74"/>
      <c r="G371" s="74"/>
      <c r="H371" s="74"/>
      <c r="I371" s="74"/>
      <c r="J371" s="92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 x14ac:dyDescent="0.45">
      <c r="A372" s="74">
        <f>'PLANTILLA V6'!A372</f>
        <v>0</v>
      </c>
      <c r="B372" s="74">
        <f>'PLANTILLA V6'!B372</f>
        <v>0</v>
      </c>
      <c r="C372" s="74">
        <f>'PLANTILLA V6'!C372</f>
        <v>0</v>
      </c>
      <c r="D372" s="74"/>
      <c r="E372" s="110"/>
      <c r="F372" s="74"/>
      <c r="G372" s="74"/>
      <c r="H372" s="74"/>
      <c r="I372" s="74"/>
      <c r="J372" s="92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 x14ac:dyDescent="0.45">
      <c r="A373" s="74">
        <f>'PLANTILLA V6'!A373</f>
        <v>0</v>
      </c>
      <c r="B373" s="74">
        <f>'PLANTILLA V6'!B373</f>
        <v>0</v>
      </c>
      <c r="C373" s="74">
        <f>'PLANTILLA V6'!C373</f>
        <v>0</v>
      </c>
      <c r="D373" s="74"/>
      <c r="E373" s="110"/>
      <c r="F373" s="74"/>
      <c r="G373" s="74"/>
      <c r="H373" s="74"/>
      <c r="I373" s="74"/>
      <c r="J373" s="92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 x14ac:dyDescent="0.45">
      <c r="A374" s="74">
        <f>'PLANTILLA V6'!A374</f>
        <v>0</v>
      </c>
      <c r="B374" s="74">
        <f>'PLANTILLA V6'!B374</f>
        <v>0</v>
      </c>
      <c r="C374" s="74">
        <f>'PLANTILLA V6'!C374</f>
        <v>0</v>
      </c>
      <c r="D374" s="74"/>
      <c r="E374" s="110"/>
      <c r="F374" s="74"/>
      <c r="G374" s="74"/>
      <c r="H374" s="74"/>
      <c r="I374" s="74"/>
      <c r="J374" s="92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 x14ac:dyDescent="0.45">
      <c r="A375" s="74">
        <f>'PLANTILLA V6'!A375</f>
        <v>0</v>
      </c>
      <c r="B375" s="74">
        <f>'PLANTILLA V6'!B375</f>
        <v>0</v>
      </c>
      <c r="C375" s="74">
        <f>'PLANTILLA V6'!C375</f>
        <v>0</v>
      </c>
      <c r="D375" s="74"/>
      <c r="E375" s="110"/>
      <c r="F375" s="74"/>
      <c r="G375" s="74"/>
      <c r="H375" s="74"/>
      <c r="I375" s="74"/>
      <c r="J375" s="92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 x14ac:dyDescent="0.45">
      <c r="A376" s="74">
        <f>'PLANTILLA V6'!A376</f>
        <v>0</v>
      </c>
      <c r="B376" s="74">
        <f>'PLANTILLA V6'!B376</f>
        <v>0</v>
      </c>
      <c r="C376" s="74">
        <f>'PLANTILLA V6'!C376</f>
        <v>0</v>
      </c>
      <c r="D376" s="74"/>
      <c r="E376" s="110"/>
      <c r="F376" s="74"/>
      <c r="G376" s="74"/>
      <c r="H376" s="74"/>
      <c r="I376" s="74"/>
      <c r="J376" s="92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 x14ac:dyDescent="0.45">
      <c r="A377" s="74">
        <f>'PLANTILLA V6'!A377</f>
        <v>0</v>
      </c>
      <c r="B377" s="74">
        <f>'PLANTILLA V6'!B377</f>
        <v>0</v>
      </c>
      <c r="C377" s="74">
        <f>'PLANTILLA V6'!C377</f>
        <v>0</v>
      </c>
      <c r="D377" s="74"/>
      <c r="E377" s="37"/>
      <c r="F377" s="74"/>
      <c r="G377" s="74"/>
      <c r="H377" s="74"/>
      <c r="I377" s="74"/>
      <c r="J377" s="92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 x14ac:dyDescent="0.45">
      <c r="A378" s="74">
        <f>'PLANTILLA V6'!A378</f>
        <v>0</v>
      </c>
      <c r="B378" s="74">
        <f>'PLANTILLA V6'!B378</f>
        <v>0</v>
      </c>
      <c r="C378" s="74">
        <f>'PLANTILLA V6'!C378</f>
        <v>0</v>
      </c>
      <c r="D378" s="74"/>
      <c r="E378" s="37"/>
      <c r="F378" s="74"/>
      <c r="G378" s="74"/>
      <c r="H378" s="74"/>
      <c r="I378" s="74"/>
      <c r="J378" s="92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 x14ac:dyDescent="0.45">
      <c r="A379" s="74">
        <f>'PLANTILLA V6'!A379</f>
        <v>0</v>
      </c>
      <c r="B379" s="74">
        <f>'PLANTILLA V6'!B379</f>
        <v>0</v>
      </c>
      <c r="C379" s="74">
        <f>'PLANTILLA V6'!C379</f>
        <v>0</v>
      </c>
      <c r="D379" s="74"/>
      <c r="E379" s="37"/>
      <c r="F379" s="74"/>
      <c r="G379" s="74"/>
      <c r="H379" s="74"/>
      <c r="I379" s="74"/>
      <c r="J379" s="92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 x14ac:dyDescent="0.45">
      <c r="A380" s="74">
        <f>'PLANTILLA V6'!A380</f>
        <v>0</v>
      </c>
      <c r="B380" s="74">
        <f>'PLANTILLA V6'!B380</f>
        <v>0</v>
      </c>
      <c r="C380" s="74">
        <f>'PLANTILLA V6'!C380</f>
        <v>0</v>
      </c>
      <c r="D380" s="74"/>
      <c r="E380" s="37"/>
      <c r="F380" s="74"/>
      <c r="G380" s="74"/>
      <c r="H380" s="74"/>
      <c r="I380" s="74"/>
      <c r="J380" s="92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 x14ac:dyDescent="0.45">
      <c r="A381" s="74">
        <f>'PLANTILLA V6'!A381</f>
        <v>0</v>
      </c>
      <c r="B381" s="74">
        <f>'PLANTILLA V6'!B381</f>
        <v>0</v>
      </c>
      <c r="C381" s="74">
        <f>'PLANTILLA V6'!C381</f>
        <v>0</v>
      </c>
      <c r="D381" s="74"/>
      <c r="E381" s="37"/>
      <c r="F381" s="74"/>
      <c r="G381" s="74"/>
      <c r="H381" s="74"/>
      <c r="I381" s="74"/>
      <c r="J381" s="10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 x14ac:dyDescent="0.45">
      <c r="A382" s="74">
        <f>'PLANTILLA V6'!A382</f>
        <v>0</v>
      </c>
      <c r="B382" s="74">
        <f>'PLANTILLA V6'!B382</f>
        <v>0</v>
      </c>
      <c r="C382" s="74">
        <f>'PLANTILLA V6'!C382</f>
        <v>0</v>
      </c>
      <c r="D382" s="74"/>
      <c r="E382" s="37"/>
      <c r="F382" s="74"/>
      <c r="G382" s="74"/>
      <c r="H382" s="74"/>
      <c r="I382" s="74"/>
      <c r="J382" s="10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 x14ac:dyDescent="0.45">
      <c r="A383" s="74">
        <f>'PLANTILLA V6'!A383</f>
        <v>0</v>
      </c>
      <c r="B383" s="74">
        <f>'PLANTILLA V6'!B383</f>
        <v>0</v>
      </c>
      <c r="C383" s="74">
        <f>'PLANTILLA V6'!C383</f>
        <v>0</v>
      </c>
      <c r="D383" s="74"/>
      <c r="E383" s="37"/>
      <c r="F383" s="74"/>
      <c r="G383" s="74"/>
      <c r="H383" s="74"/>
      <c r="I383" s="74"/>
      <c r="J383" s="10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 x14ac:dyDescent="0.45">
      <c r="A384" s="74">
        <f>'PLANTILLA V6'!A384</f>
        <v>0</v>
      </c>
      <c r="B384" s="74">
        <f>'PLANTILLA V6'!B384</f>
        <v>0</v>
      </c>
      <c r="C384" s="74">
        <f>'PLANTILLA V6'!C384</f>
        <v>0</v>
      </c>
      <c r="D384" s="74"/>
      <c r="E384" s="37"/>
      <c r="F384" s="74"/>
      <c r="G384" s="74"/>
      <c r="H384" s="74"/>
      <c r="I384" s="74"/>
      <c r="J384" s="10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 x14ac:dyDescent="0.45">
      <c r="A385" s="74">
        <f>'PLANTILLA V6'!A385</f>
        <v>0</v>
      </c>
      <c r="B385" s="74">
        <f>'PLANTILLA V6'!B385</f>
        <v>0</v>
      </c>
      <c r="C385" s="74">
        <f>'PLANTILLA V6'!C385</f>
        <v>0</v>
      </c>
      <c r="D385" s="74"/>
      <c r="E385" s="37"/>
      <c r="F385" s="74"/>
      <c r="G385" s="74"/>
      <c r="H385" s="74"/>
      <c r="I385" s="74"/>
      <c r="J385" s="10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 x14ac:dyDescent="0.45">
      <c r="A386" s="74">
        <f>'PLANTILLA V6'!A386</f>
        <v>0</v>
      </c>
      <c r="B386" s="74">
        <f>'PLANTILLA V6'!B386</f>
        <v>0</v>
      </c>
      <c r="C386" s="74">
        <f>'PLANTILLA V6'!C386</f>
        <v>0</v>
      </c>
      <c r="D386" s="74">
        <f>'PLANTILLA V6'!D386</f>
        <v>0</v>
      </c>
      <c r="E386" s="37">
        <f>'PLANTILLA V6'!E386</f>
        <v>0</v>
      </c>
      <c r="F386" s="74">
        <f>'PLANTILLA V6'!F386</f>
        <v>0</v>
      </c>
      <c r="G386" s="74">
        <f>'PLANTILLA V6'!G386</f>
        <v>0</v>
      </c>
      <c r="H386" s="74">
        <f>'PLANTILLA V6'!H386</f>
        <v>0</v>
      </c>
      <c r="I386" s="74">
        <f>'PLANTILLA V6'!I386</f>
        <v>0</v>
      </c>
      <c r="J386" s="104">
        <f>'PLANTILLA V6'!J386</f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 x14ac:dyDescent="0.45">
      <c r="A387" s="74">
        <f>'PLANTILLA V6'!A387</f>
        <v>0</v>
      </c>
      <c r="B387" s="74">
        <f>'PLANTILLA V6'!B387</f>
        <v>0</v>
      </c>
      <c r="C387" s="74">
        <f>'PLANTILLA V6'!C387</f>
        <v>0</v>
      </c>
      <c r="D387" s="74">
        <f>'PLANTILLA V6'!D387</f>
        <v>0</v>
      </c>
      <c r="E387" s="37">
        <f>'PLANTILLA V6'!E387</f>
        <v>0</v>
      </c>
      <c r="F387" s="74">
        <f>'PLANTILLA V6'!F387</f>
        <v>0</v>
      </c>
      <c r="G387" s="74">
        <f>'PLANTILLA V6'!G387</f>
        <v>0</v>
      </c>
      <c r="H387" s="74">
        <f>'PLANTILLA V6'!H387</f>
        <v>0</v>
      </c>
      <c r="I387" s="74">
        <f>'PLANTILLA V6'!I387</f>
        <v>0</v>
      </c>
      <c r="J387" s="104">
        <f>'PLANTILLA V6'!J387</f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 x14ac:dyDescent="0.45">
      <c r="A388" s="74">
        <f>'PLANTILLA V6'!A388</f>
        <v>0</v>
      </c>
      <c r="B388" s="74">
        <f>'PLANTILLA V6'!B388</f>
        <v>0</v>
      </c>
      <c r="C388" s="74">
        <f>'PLANTILLA V6'!C388</f>
        <v>0</v>
      </c>
      <c r="D388" s="74">
        <f>'PLANTILLA V6'!D388</f>
        <v>0</v>
      </c>
      <c r="E388" s="37">
        <f>'PLANTILLA V6'!E388</f>
        <v>0</v>
      </c>
      <c r="F388" s="74">
        <f>'PLANTILLA V6'!F388</f>
        <v>0</v>
      </c>
      <c r="G388" s="74">
        <f>'PLANTILLA V6'!G388</f>
        <v>0</v>
      </c>
      <c r="H388" s="74">
        <f>'PLANTILLA V6'!H388</f>
        <v>0</v>
      </c>
      <c r="I388" s="74">
        <f>'PLANTILLA V6'!I388</f>
        <v>0</v>
      </c>
      <c r="J388" s="104">
        <f>'PLANTILLA V6'!J388</f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 x14ac:dyDescent="0.45">
      <c r="A389" s="74">
        <f>'PLANTILLA V6'!A389</f>
        <v>0</v>
      </c>
      <c r="B389" s="74">
        <f>'PLANTILLA V6'!B389</f>
        <v>0</v>
      </c>
      <c r="C389" s="74">
        <f>'PLANTILLA V6'!C389</f>
        <v>0</v>
      </c>
      <c r="D389" s="74">
        <f>'PLANTILLA V6'!D389</f>
        <v>0</v>
      </c>
      <c r="E389" s="37">
        <f>'PLANTILLA V6'!E389</f>
        <v>0</v>
      </c>
      <c r="F389" s="74">
        <f>'PLANTILLA V6'!F389</f>
        <v>0</v>
      </c>
      <c r="G389" s="74">
        <f>'PLANTILLA V6'!G389</f>
        <v>0</v>
      </c>
      <c r="H389" s="74">
        <f>'PLANTILLA V6'!H389</f>
        <v>0</v>
      </c>
      <c r="I389" s="74">
        <f>'PLANTILLA V6'!I389</f>
        <v>0</v>
      </c>
      <c r="J389" s="104">
        <f>'PLANTILLA V6'!J389</f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 x14ac:dyDescent="0.45">
      <c r="A390" s="74">
        <f>'PLANTILLA V6'!A390</f>
        <v>0</v>
      </c>
      <c r="B390" s="74">
        <f>'PLANTILLA V6'!B390</f>
        <v>0</v>
      </c>
      <c r="C390" s="74">
        <f>'PLANTILLA V6'!C390</f>
        <v>0</v>
      </c>
      <c r="D390" s="74">
        <f>'PLANTILLA V6'!D390</f>
        <v>0</v>
      </c>
      <c r="E390" s="37">
        <f>'PLANTILLA V6'!E390</f>
        <v>0</v>
      </c>
      <c r="F390" s="74">
        <f>'PLANTILLA V6'!F390</f>
        <v>0</v>
      </c>
      <c r="G390" s="74">
        <f>'PLANTILLA V6'!G390</f>
        <v>0</v>
      </c>
      <c r="H390" s="74">
        <f>'PLANTILLA V6'!H390</f>
        <v>0</v>
      </c>
      <c r="I390" s="74">
        <f>'PLANTILLA V6'!I390</f>
        <v>0</v>
      </c>
      <c r="J390" s="104">
        <f>'PLANTILLA V6'!J390</f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 x14ac:dyDescent="0.45">
      <c r="A391" s="74">
        <f>'PLANTILLA V6'!A391</f>
        <v>0</v>
      </c>
      <c r="B391" s="74">
        <f>'PLANTILLA V6'!B391</f>
        <v>0</v>
      </c>
      <c r="C391" s="74">
        <f>'PLANTILLA V6'!C391</f>
        <v>0</v>
      </c>
      <c r="D391" s="74">
        <f>'PLANTILLA V6'!D391</f>
        <v>0</v>
      </c>
      <c r="E391" s="37">
        <f>'PLANTILLA V6'!E391</f>
        <v>0</v>
      </c>
      <c r="F391" s="74">
        <f>'PLANTILLA V6'!F391</f>
        <v>0</v>
      </c>
      <c r="G391" s="74">
        <f>'PLANTILLA V6'!G391</f>
        <v>0</v>
      </c>
      <c r="H391" s="74">
        <f>'PLANTILLA V6'!H391</f>
        <v>0</v>
      </c>
      <c r="I391" s="74">
        <f>'PLANTILLA V6'!I391</f>
        <v>0</v>
      </c>
      <c r="J391" s="104">
        <f>'PLANTILLA V6'!J391</f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 x14ac:dyDescent="0.45">
      <c r="A392" s="74">
        <f>'PLANTILLA V6'!A392</f>
        <v>0</v>
      </c>
      <c r="B392" s="74">
        <f>'PLANTILLA V6'!B392</f>
        <v>0</v>
      </c>
      <c r="C392" s="74">
        <f>'PLANTILLA V6'!C392</f>
        <v>0</v>
      </c>
      <c r="D392" s="74">
        <f>'PLANTILLA V6'!D392</f>
        <v>0</v>
      </c>
      <c r="E392" s="37">
        <f>'PLANTILLA V6'!E392</f>
        <v>0</v>
      </c>
      <c r="F392" s="74">
        <f>'PLANTILLA V6'!F392</f>
        <v>0</v>
      </c>
      <c r="G392" s="74">
        <f>'PLANTILLA V6'!G392</f>
        <v>0</v>
      </c>
      <c r="H392" s="74">
        <f>'PLANTILLA V6'!H392</f>
        <v>0</v>
      </c>
      <c r="I392" s="74">
        <f>'PLANTILLA V6'!I392</f>
        <v>0</v>
      </c>
      <c r="J392" s="104">
        <f>'PLANTILLA V6'!J392</f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 x14ac:dyDescent="0.45">
      <c r="A393" s="74">
        <f>'PLANTILLA V6'!A393</f>
        <v>0</v>
      </c>
      <c r="B393" s="74">
        <f>'PLANTILLA V6'!B393</f>
        <v>0</v>
      </c>
      <c r="C393" s="74">
        <f>'PLANTILLA V6'!C393</f>
        <v>0</v>
      </c>
      <c r="D393" s="74">
        <f>'PLANTILLA V6'!D393</f>
        <v>0</v>
      </c>
      <c r="E393" s="37">
        <f>'PLANTILLA V6'!E393</f>
        <v>0</v>
      </c>
      <c r="F393" s="74">
        <f>'PLANTILLA V6'!F393</f>
        <v>0</v>
      </c>
      <c r="G393" s="74">
        <f>'PLANTILLA V6'!G393</f>
        <v>0</v>
      </c>
      <c r="H393" s="74">
        <f>'PLANTILLA V6'!H393</f>
        <v>0</v>
      </c>
      <c r="I393" s="74">
        <f>'PLANTILLA V6'!I393</f>
        <v>0</v>
      </c>
      <c r="J393" s="104">
        <f>'PLANTILLA V6'!J393</f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 x14ac:dyDescent="0.45">
      <c r="A394" s="74">
        <f>'PLANTILLA V6'!A394</f>
        <v>0</v>
      </c>
      <c r="B394" s="74">
        <f>'PLANTILLA V6'!B394</f>
        <v>0</v>
      </c>
      <c r="C394" s="74">
        <f>'PLANTILLA V6'!C394</f>
        <v>0</v>
      </c>
      <c r="D394" s="74">
        <f>'PLANTILLA V6'!D394</f>
        <v>0</v>
      </c>
      <c r="E394" s="37">
        <f>'PLANTILLA V6'!E394</f>
        <v>0</v>
      </c>
      <c r="F394" s="74">
        <f>'PLANTILLA V6'!F394</f>
        <v>0</v>
      </c>
      <c r="G394" s="74">
        <f>'PLANTILLA V6'!G394</f>
        <v>0</v>
      </c>
      <c r="H394" s="74">
        <f>'PLANTILLA V6'!H394</f>
        <v>0</v>
      </c>
      <c r="I394" s="74">
        <f>'PLANTILLA V6'!I394</f>
        <v>0</v>
      </c>
      <c r="J394" s="104">
        <f>'PLANTILLA V6'!J394</f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 x14ac:dyDescent="0.45">
      <c r="A395" s="74">
        <f>'PLANTILLA V6'!A395</f>
        <v>0</v>
      </c>
      <c r="B395" s="74">
        <f>'PLANTILLA V6'!B395</f>
        <v>0</v>
      </c>
      <c r="C395" s="74">
        <f>'PLANTILLA V6'!C395</f>
        <v>0</v>
      </c>
      <c r="D395" s="74">
        <f>'PLANTILLA V6'!D395</f>
        <v>0</v>
      </c>
      <c r="E395" s="37">
        <f>'PLANTILLA V6'!E395</f>
        <v>0</v>
      </c>
      <c r="F395" s="74">
        <f>'PLANTILLA V6'!F395</f>
        <v>0</v>
      </c>
      <c r="G395" s="74">
        <f>'PLANTILLA V6'!G395</f>
        <v>0</v>
      </c>
      <c r="H395" s="74">
        <f>'PLANTILLA V6'!H395</f>
        <v>0</v>
      </c>
      <c r="I395" s="74">
        <f>'PLANTILLA V6'!I395</f>
        <v>0</v>
      </c>
      <c r="J395" s="104">
        <f>'PLANTILLA V6'!J395</f>
        <v>0</v>
      </c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 x14ac:dyDescent="0.45">
      <c r="A396" s="74">
        <f>'PLANTILLA V6'!A396</f>
        <v>0</v>
      </c>
      <c r="B396" s="74">
        <f>'PLANTILLA V6'!B396</f>
        <v>0</v>
      </c>
      <c r="C396" s="74">
        <f>'PLANTILLA V6'!C396</f>
        <v>0</v>
      </c>
      <c r="D396" s="74">
        <f>'PLANTILLA V6'!D396</f>
        <v>0</v>
      </c>
      <c r="E396" s="37">
        <f>'PLANTILLA V6'!E396</f>
        <v>0</v>
      </c>
      <c r="F396" s="74">
        <f>'PLANTILLA V6'!F396</f>
        <v>0</v>
      </c>
      <c r="G396" s="74">
        <f>'PLANTILLA V6'!G396</f>
        <v>0</v>
      </c>
      <c r="H396" s="74">
        <f>'PLANTILLA V6'!H396</f>
        <v>0</v>
      </c>
      <c r="I396" s="74">
        <f>'PLANTILLA V6'!I396</f>
        <v>0</v>
      </c>
      <c r="J396" s="104">
        <f>'PLANTILLA V6'!J396</f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 x14ac:dyDescent="0.45">
      <c r="A397" s="74">
        <f>'PLANTILLA V6'!A397</f>
        <v>0</v>
      </c>
      <c r="B397" s="74">
        <f>'PLANTILLA V6'!B397</f>
        <v>0</v>
      </c>
      <c r="C397" s="74">
        <f>'PLANTILLA V6'!C397</f>
        <v>0</v>
      </c>
      <c r="D397" s="74">
        <f>'PLANTILLA V6'!D397</f>
        <v>0</v>
      </c>
      <c r="E397" s="37">
        <f>'PLANTILLA V6'!E397</f>
        <v>0</v>
      </c>
      <c r="F397" s="74">
        <f>'PLANTILLA V6'!F397</f>
        <v>0</v>
      </c>
      <c r="G397" s="74">
        <f>'PLANTILLA V6'!G397</f>
        <v>0</v>
      </c>
      <c r="H397" s="74">
        <f>'PLANTILLA V6'!H397</f>
        <v>0</v>
      </c>
      <c r="I397" s="74">
        <f>'PLANTILLA V6'!I397</f>
        <v>0</v>
      </c>
      <c r="J397" s="104">
        <f>'PLANTILLA V6'!J397</f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 x14ac:dyDescent="0.45">
      <c r="A398" s="74">
        <f>'PLANTILLA V6'!A398</f>
        <v>0</v>
      </c>
      <c r="B398" s="74">
        <f>'PLANTILLA V6'!B398</f>
        <v>0</v>
      </c>
      <c r="C398" s="74">
        <f>'PLANTILLA V6'!C398</f>
        <v>0</v>
      </c>
      <c r="D398" s="74">
        <f>'PLANTILLA V6'!D398</f>
        <v>0</v>
      </c>
      <c r="E398" s="37">
        <f>'PLANTILLA V6'!E398</f>
        <v>0</v>
      </c>
      <c r="F398" s="74">
        <f>'PLANTILLA V6'!F398</f>
        <v>0</v>
      </c>
      <c r="G398" s="74">
        <f>'PLANTILLA V6'!G398</f>
        <v>0</v>
      </c>
      <c r="H398" s="74">
        <f>'PLANTILLA V6'!H398</f>
        <v>0</v>
      </c>
      <c r="I398" s="74">
        <f>'PLANTILLA V6'!I398</f>
        <v>0</v>
      </c>
      <c r="J398" s="104">
        <f>'PLANTILLA V6'!J398</f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 x14ac:dyDescent="0.45">
      <c r="A399" s="74">
        <f>'PLANTILLA V6'!A399</f>
        <v>0</v>
      </c>
      <c r="B399" s="74">
        <f>'PLANTILLA V6'!B399</f>
        <v>0</v>
      </c>
      <c r="C399" s="74">
        <f>'PLANTILLA V6'!C399</f>
        <v>0</v>
      </c>
      <c r="D399" s="74">
        <f>'PLANTILLA V6'!D399</f>
        <v>0</v>
      </c>
      <c r="E399" s="37">
        <f>'PLANTILLA V6'!E399</f>
        <v>0</v>
      </c>
      <c r="F399" s="74">
        <f>'PLANTILLA V6'!F399</f>
        <v>0</v>
      </c>
      <c r="G399" s="74">
        <f>'PLANTILLA V6'!G399</f>
        <v>0</v>
      </c>
      <c r="H399" s="74">
        <f>'PLANTILLA V6'!H399</f>
        <v>0</v>
      </c>
      <c r="I399" s="74">
        <f>'PLANTILLA V6'!I399</f>
        <v>0</v>
      </c>
      <c r="J399" s="104">
        <f>'PLANTILLA V6'!J399</f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 x14ac:dyDescent="0.45">
      <c r="A400" s="74">
        <f>'PLANTILLA V6'!A400</f>
        <v>0</v>
      </c>
      <c r="B400" s="74">
        <f>'PLANTILLA V6'!B400</f>
        <v>0</v>
      </c>
      <c r="C400" s="74">
        <f>'PLANTILLA V6'!C400</f>
        <v>0</v>
      </c>
      <c r="D400" s="74">
        <f>'PLANTILLA V6'!D400</f>
        <v>0</v>
      </c>
      <c r="E400" s="37">
        <f>'PLANTILLA V6'!E400</f>
        <v>0</v>
      </c>
      <c r="F400" s="74">
        <f>'PLANTILLA V6'!F400</f>
        <v>0</v>
      </c>
      <c r="G400" s="74">
        <f>'PLANTILLA V6'!G400</f>
        <v>0</v>
      </c>
      <c r="H400" s="74">
        <f>'PLANTILLA V6'!H400</f>
        <v>0</v>
      </c>
      <c r="I400" s="74">
        <f>'PLANTILLA V6'!I400</f>
        <v>0</v>
      </c>
      <c r="J400" s="104">
        <f>'PLANTILLA V6'!J400</f>
        <v>0</v>
      </c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 x14ac:dyDescent="0.45">
      <c r="A401" s="74">
        <f>'PLANTILLA V6'!A401</f>
        <v>0</v>
      </c>
      <c r="B401" s="74">
        <f>'PLANTILLA V6'!B401</f>
        <v>0</v>
      </c>
      <c r="C401" s="74">
        <f>'PLANTILLA V6'!C401</f>
        <v>0</v>
      </c>
      <c r="D401" s="74">
        <f>'PLANTILLA V6'!D401</f>
        <v>0</v>
      </c>
      <c r="E401" s="37">
        <f>'PLANTILLA V6'!E401</f>
        <v>0</v>
      </c>
      <c r="F401" s="74">
        <f>'PLANTILLA V6'!F401</f>
        <v>0</v>
      </c>
      <c r="G401" s="74">
        <f>'PLANTILLA V6'!G401</f>
        <v>0</v>
      </c>
      <c r="H401" s="74">
        <f>'PLANTILLA V6'!H401</f>
        <v>0</v>
      </c>
      <c r="I401" s="74">
        <f>'PLANTILLA V6'!I401</f>
        <v>0</v>
      </c>
      <c r="J401" s="104">
        <f>'PLANTILLA V6'!J401</f>
        <v>0</v>
      </c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 x14ac:dyDescent="0.45">
      <c r="A402" s="74">
        <f>'PLANTILLA V6'!A402</f>
        <v>0</v>
      </c>
      <c r="B402" s="74">
        <f>'PLANTILLA V6'!B402</f>
        <v>0</v>
      </c>
      <c r="C402" s="74">
        <f>'PLANTILLA V6'!C402</f>
        <v>0</v>
      </c>
      <c r="D402" s="74">
        <f>'PLANTILLA V6'!D402</f>
        <v>0</v>
      </c>
      <c r="E402" s="37">
        <f>'PLANTILLA V6'!E402</f>
        <v>0</v>
      </c>
      <c r="F402" s="74">
        <f>'PLANTILLA V6'!F402</f>
        <v>0</v>
      </c>
      <c r="G402" s="74">
        <f>'PLANTILLA V6'!G402</f>
        <v>0</v>
      </c>
      <c r="H402" s="74">
        <f>'PLANTILLA V6'!H402</f>
        <v>0</v>
      </c>
      <c r="I402" s="74">
        <f>'PLANTILLA V6'!I402</f>
        <v>0</v>
      </c>
      <c r="J402" s="104">
        <f>'PLANTILLA V6'!J402</f>
        <v>0</v>
      </c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 x14ac:dyDescent="0.45">
      <c r="A403" s="74">
        <f>'PLANTILLA V6'!A403</f>
        <v>0</v>
      </c>
      <c r="B403" s="74">
        <f>'PLANTILLA V6'!B403</f>
        <v>0</v>
      </c>
      <c r="C403" s="74">
        <f>'PLANTILLA V6'!C403</f>
        <v>0</v>
      </c>
      <c r="D403" s="74">
        <f>'PLANTILLA V6'!D403</f>
        <v>0</v>
      </c>
      <c r="E403" s="37">
        <f>'PLANTILLA V6'!E403</f>
        <v>0</v>
      </c>
      <c r="F403" s="74">
        <f>'PLANTILLA V6'!F403</f>
        <v>0</v>
      </c>
      <c r="G403" s="74">
        <f>'PLANTILLA V6'!G403</f>
        <v>0</v>
      </c>
      <c r="H403" s="74">
        <f>'PLANTILLA V6'!H403</f>
        <v>0</v>
      </c>
      <c r="I403" s="74">
        <f>'PLANTILLA V6'!I403</f>
        <v>0</v>
      </c>
      <c r="J403" s="104">
        <f>'PLANTILLA V6'!J403</f>
        <v>0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 x14ac:dyDescent="0.45">
      <c r="A404" s="74">
        <f>'PLANTILLA V6'!A404</f>
        <v>0</v>
      </c>
      <c r="B404" s="74">
        <f>'PLANTILLA V6'!B404</f>
        <v>0</v>
      </c>
      <c r="C404" s="74">
        <f>'PLANTILLA V6'!C404</f>
        <v>0</v>
      </c>
      <c r="D404" s="74">
        <f>'PLANTILLA V6'!D404</f>
        <v>0</v>
      </c>
      <c r="E404" s="37">
        <f>'PLANTILLA V6'!E404</f>
        <v>0</v>
      </c>
      <c r="F404" s="74">
        <f>'PLANTILLA V6'!F404</f>
        <v>0</v>
      </c>
      <c r="G404" s="74">
        <f>'PLANTILLA V6'!G404</f>
        <v>0</v>
      </c>
      <c r="H404" s="74">
        <f>'PLANTILLA V6'!H404</f>
        <v>0</v>
      </c>
      <c r="I404" s="74">
        <f>'PLANTILLA V6'!I404</f>
        <v>0</v>
      </c>
      <c r="J404" s="104">
        <f>'PLANTILLA V6'!J404</f>
        <v>0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 x14ac:dyDescent="0.45">
      <c r="A405" s="74">
        <f>'PLANTILLA V6'!A405</f>
        <v>0</v>
      </c>
      <c r="B405" s="74">
        <f>'PLANTILLA V6'!B405</f>
        <v>0</v>
      </c>
      <c r="C405" s="74">
        <f>'PLANTILLA V6'!C405</f>
        <v>0</v>
      </c>
      <c r="D405" s="74">
        <f>'PLANTILLA V6'!D405</f>
        <v>0</v>
      </c>
      <c r="E405" s="37">
        <f>'PLANTILLA V6'!E405</f>
        <v>0</v>
      </c>
      <c r="F405" s="74">
        <f>'PLANTILLA V6'!F405</f>
        <v>0</v>
      </c>
      <c r="G405" s="74">
        <f>'PLANTILLA V6'!G405</f>
        <v>0</v>
      </c>
      <c r="H405" s="74">
        <f>'PLANTILLA V6'!H405</f>
        <v>0</v>
      </c>
      <c r="I405" s="74">
        <f>'PLANTILLA V6'!I405</f>
        <v>0</v>
      </c>
      <c r="J405" s="104">
        <f>'PLANTILLA V6'!J405</f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 x14ac:dyDescent="0.45">
      <c r="A406" s="74">
        <f>'PLANTILLA V6'!A406</f>
        <v>0</v>
      </c>
      <c r="B406" s="74">
        <f>'PLANTILLA V6'!B406</f>
        <v>0</v>
      </c>
      <c r="C406" s="74">
        <f>'PLANTILLA V6'!C406</f>
        <v>0</v>
      </c>
      <c r="D406" s="74">
        <f>'PLANTILLA V6'!D406</f>
        <v>0</v>
      </c>
      <c r="E406" s="37">
        <f>'PLANTILLA V6'!E406</f>
        <v>0</v>
      </c>
      <c r="F406" s="74">
        <f>'PLANTILLA V6'!F406</f>
        <v>0</v>
      </c>
      <c r="G406" s="74">
        <f>'PLANTILLA V6'!G406</f>
        <v>0</v>
      </c>
      <c r="H406" s="74">
        <f>'PLANTILLA V6'!H406</f>
        <v>0</v>
      </c>
      <c r="I406" s="74">
        <f>'PLANTILLA V6'!I406</f>
        <v>0</v>
      </c>
      <c r="J406" s="104">
        <f>'PLANTILLA V6'!J406</f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 x14ac:dyDescent="0.45">
      <c r="A407" s="74">
        <f>'PLANTILLA V6'!A407</f>
        <v>0</v>
      </c>
      <c r="B407" s="74">
        <f>'PLANTILLA V6'!B407</f>
        <v>0</v>
      </c>
      <c r="C407" s="74">
        <f>'PLANTILLA V6'!C407</f>
        <v>0</v>
      </c>
      <c r="D407" s="74">
        <f>'PLANTILLA V6'!D407</f>
        <v>0</v>
      </c>
      <c r="E407" s="37">
        <f>'PLANTILLA V6'!E407</f>
        <v>0</v>
      </c>
      <c r="F407" s="74">
        <f>'PLANTILLA V6'!F407</f>
        <v>0</v>
      </c>
      <c r="G407" s="74">
        <f>'PLANTILLA V6'!G407</f>
        <v>0</v>
      </c>
      <c r="H407" s="74">
        <f>'PLANTILLA V6'!H407</f>
        <v>0</v>
      </c>
      <c r="I407" s="74">
        <f>'PLANTILLA V6'!I407</f>
        <v>0</v>
      </c>
      <c r="J407" s="104">
        <f>'PLANTILLA V6'!J407</f>
        <v>0</v>
      </c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 x14ac:dyDescent="0.45">
      <c r="A408" s="74">
        <f>'PLANTILLA V6'!A408</f>
        <v>0</v>
      </c>
      <c r="B408" s="74">
        <f>'PLANTILLA V6'!B408</f>
        <v>0</v>
      </c>
      <c r="C408" s="74">
        <f>'PLANTILLA V6'!C408</f>
        <v>0</v>
      </c>
      <c r="D408" s="74">
        <f>'PLANTILLA V6'!D408</f>
        <v>0</v>
      </c>
      <c r="E408" s="37">
        <f>'PLANTILLA V6'!E408</f>
        <v>0</v>
      </c>
      <c r="F408" s="74">
        <f>'PLANTILLA V6'!F408</f>
        <v>0</v>
      </c>
      <c r="G408" s="74">
        <f>'PLANTILLA V6'!G408</f>
        <v>0</v>
      </c>
      <c r="H408" s="74">
        <f>'PLANTILLA V6'!H408</f>
        <v>0</v>
      </c>
      <c r="I408" s="74">
        <f>'PLANTILLA V6'!I408</f>
        <v>0</v>
      </c>
      <c r="J408" s="104">
        <f>'PLANTILLA V6'!J408</f>
        <v>0</v>
      </c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 x14ac:dyDescent="0.45">
      <c r="A409" s="74">
        <f>'PLANTILLA V6'!A409</f>
        <v>0</v>
      </c>
      <c r="B409" s="74">
        <f>'PLANTILLA V6'!B409</f>
        <v>0</v>
      </c>
      <c r="C409" s="74">
        <f>'PLANTILLA V6'!C409</f>
        <v>0</v>
      </c>
      <c r="D409" s="74">
        <f>'PLANTILLA V6'!D409</f>
        <v>0</v>
      </c>
      <c r="E409" s="37">
        <f>'PLANTILLA V6'!E409</f>
        <v>0</v>
      </c>
      <c r="F409" s="74">
        <f>'PLANTILLA V6'!F409</f>
        <v>0</v>
      </c>
      <c r="G409" s="74">
        <f>'PLANTILLA V6'!G409</f>
        <v>0</v>
      </c>
      <c r="H409" s="74">
        <f>'PLANTILLA V6'!H409</f>
        <v>0</v>
      </c>
      <c r="I409" s="74">
        <f>'PLANTILLA V6'!I409</f>
        <v>0</v>
      </c>
      <c r="J409" s="104">
        <f>'PLANTILLA V6'!J409</f>
        <v>0</v>
      </c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 x14ac:dyDescent="0.45">
      <c r="A410" s="74">
        <f>'PLANTILLA V6'!A410</f>
        <v>0</v>
      </c>
      <c r="B410" s="74">
        <f>'PLANTILLA V6'!B410</f>
        <v>0</v>
      </c>
      <c r="C410" s="74">
        <f>'PLANTILLA V6'!C410</f>
        <v>0</v>
      </c>
      <c r="D410" s="74">
        <f>'PLANTILLA V6'!D410</f>
        <v>0</v>
      </c>
      <c r="E410" s="37">
        <f>'PLANTILLA V6'!E410</f>
        <v>0</v>
      </c>
      <c r="F410" s="74">
        <f>'PLANTILLA V6'!F410</f>
        <v>0</v>
      </c>
      <c r="G410" s="74">
        <f>'PLANTILLA V6'!G410</f>
        <v>0</v>
      </c>
      <c r="H410" s="74">
        <f>'PLANTILLA V6'!H410</f>
        <v>0</v>
      </c>
      <c r="I410" s="74">
        <f>'PLANTILLA V6'!I410</f>
        <v>0</v>
      </c>
      <c r="J410" s="104">
        <f>'PLANTILLA V6'!J410</f>
        <v>0</v>
      </c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 x14ac:dyDescent="0.45">
      <c r="A411" s="74">
        <f>'PLANTILLA V6'!A411</f>
        <v>0</v>
      </c>
      <c r="B411" s="74">
        <f>'PLANTILLA V6'!B411</f>
        <v>0</v>
      </c>
      <c r="C411" s="74">
        <f>'PLANTILLA V6'!C411</f>
        <v>0</v>
      </c>
      <c r="D411" s="74">
        <f>'PLANTILLA V6'!D411</f>
        <v>0</v>
      </c>
      <c r="E411" s="37">
        <f>'PLANTILLA V6'!E411</f>
        <v>0</v>
      </c>
      <c r="F411" s="74">
        <f>'PLANTILLA V6'!F411</f>
        <v>0</v>
      </c>
      <c r="G411" s="74">
        <f>'PLANTILLA V6'!G411</f>
        <v>0</v>
      </c>
      <c r="H411" s="74">
        <f>'PLANTILLA V6'!H411</f>
        <v>0</v>
      </c>
      <c r="I411" s="74">
        <f>'PLANTILLA V6'!I411</f>
        <v>0</v>
      </c>
      <c r="J411" s="104">
        <f>'PLANTILLA V6'!J411</f>
        <v>0</v>
      </c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 x14ac:dyDescent="0.45">
      <c r="A412" s="74">
        <f>'PLANTILLA V6'!A412</f>
        <v>0</v>
      </c>
      <c r="B412" s="74">
        <f>'PLANTILLA V6'!B412</f>
        <v>0</v>
      </c>
      <c r="C412" s="74">
        <f>'PLANTILLA V6'!C412</f>
        <v>0</v>
      </c>
      <c r="D412" s="74">
        <f>'PLANTILLA V6'!D412</f>
        <v>0</v>
      </c>
      <c r="E412" s="37">
        <f>'PLANTILLA V6'!E412</f>
        <v>0</v>
      </c>
      <c r="F412" s="74">
        <f>'PLANTILLA V6'!F412</f>
        <v>0</v>
      </c>
      <c r="G412" s="74">
        <f>'PLANTILLA V6'!G412</f>
        <v>0</v>
      </c>
      <c r="H412" s="74">
        <f>'PLANTILLA V6'!H412</f>
        <v>0</v>
      </c>
      <c r="I412" s="74">
        <f>'PLANTILLA V6'!I412</f>
        <v>0</v>
      </c>
      <c r="J412" s="104">
        <f>'PLANTILLA V6'!J412</f>
        <v>0</v>
      </c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 x14ac:dyDescent="0.45">
      <c r="A413" s="74">
        <f>'PLANTILLA V6'!A413</f>
        <v>0</v>
      </c>
      <c r="B413" s="74">
        <f>'PLANTILLA V6'!B413</f>
        <v>0</v>
      </c>
      <c r="C413" s="74">
        <f>'PLANTILLA V6'!C413</f>
        <v>0</v>
      </c>
      <c r="D413" s="74">
        <f>'PLANTILLA V6'!D413</f>
        <v>0</v>
      </c>
      <c r="E413" s="37">
        <f>'PLANTILLA V6'!E413</f>
        <v>0</v>
      </c>
      <c r="F413" s="74">
        <f>'PLANTILLA V6'!F413</f>
        <v>0</v>
      </c>
      <c r="G413" s="74">
        <f>'PLANTILLA V6'!G413</f>
        <v>0</v>
      </c>
      <c r="H413" s="74">
        <f>'PLANTILLA V6'!H413</f>
        <v>0</v>
      </c>
      <c r="I413" s="74">
        <f>'PLANTILLA V6'!I413</f>
        <v>0</v>
      </c>
      <c r="J413" s="104">
        <f>'PLANTILLA V6'!J413</f>
        <v>0</v>
      </c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 x14ac:dyDescent="0.45">
      <c r="A414" s="74">
        <f>'PLANTILLA V6'!A414</f>
        <v>0</v>
      </c>
      <c r="B414" s="74">
        <f>'PLANTILLA V6'!B414</f>
        <v>0</v>
      </c>
      <c r="C414" s="74">
        <f>'PLANTILLA V6'!C414</f>
        <v>0</v>
      </c>
      <c r="D414" s="74">
        <f>'PLANTILLA V6'!D414</f>
        <v>0</v>
      </c>
      <c r="E414" s="37">
        <f>'PLANTILLA V6'!E414</f>
        <v>0</v>
      </c>
      <c r="F414" s="74">
        <f>'PLANTILLA V6'!F414</f>
        <v>0</v>
      </c>
      <c r="G414" s="74">
        <f>'PLANTILLA V6'!G414</f>
        <v>0</v>
      </c>
      <c r="H414" s="74">
        <f>'PLANTILLA V6'!H414</f>
        <v>0</v>
      </c>
      <c r="I414" s="74">
        <f>'PLANTILLA V6'!I414</f>
        <v>0</v>
      </c>
      <c r="J414" s="104">
        <f>'PLANTILLA V6'!J414</f>
        <v>0</v>
      </c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 x14ac:dyDescent="0.45">
      <c r="A415" s="74">
        <f>'PLANTILLA V6'!A415</f>
        <v>0</v>
      </c>
      <c r="B415" s="74">
        <f>'PLANTILLA V6'!B415</f>
        <v>0</v>
      </c>
      <c r="C415" s="74">
        <f>'PLANTILLA V6'!C415</f>
        <v>0</v>
      </c>
      <c r="D415" s="74">
        <f>'PLANTILLA V6'!D415</f>
        <v>0</v>
      </c>
      <c r="E415" s="37">
        <f>'PLANTILLA V6'!E415</f>
        <v>0</v>
      </c>
      <c r="F415" s="74">
        <f>'PLANTILLA V6'!F415</f>
        <v>0</v>
      </c>
      <c r="G415" s="74">
        <f>'PLANTILLA V6'!G415</f>
        <v>0</v>
      </c>
      <c r="H415" s="74">
        <f>'PLANTILLA V6'!H415</f>
        <v>0</v>
      </c>
      <c r="I415" s="74">
        <f>'PLANTILLA V6'!I415</f>
        <v>0</v>
      </c>
      <c r="J415" s="104">
        <f>'PLANTILLA V6'!J415</f>
        <v>0</v>
      </c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 x14ac:dyDescent="0.45">
      <c r="A416" s="74">
        <f>'PLANTILLA V6'!A416</f>
        <v>0</v>
      </c>
      <c r="B416" s="74">
        <f>'PLANTILLA V6'!B416</f>
        <v>0</v>
      </c>
      <c r="C416" s="74">
        <f>'PLANTILLA V6'!C416</f>
        <v>0</v>
      </c>
      <c r="D416" s="74">
        <f>'PLANTILLA V6'!D416</f>
        <v>0</v>
      </c>
      <c r="E416" s="37">
        <f>'PLANTILLA V6'!E416</f>
        <v>0</v>
      </c>
      <c r="F416" s="74">
        <f>'PLANTILLA V6'!F416</f>
        <v>0</v>
      </c>
      <c r="G416" s="74">
        <f>'PLANTILLA V6'!G416</f>
        <v>0</v>
      </c>
      <c r="H416" s="74">
        <f>'PLANTILLA V6'!H416</f>
        <v>0</v>
      </c>
      <c r="I416" s="74">
        <f>'PLANTILLA V6'!I416</f>
        <v>0</v>
      </c>
      <c r="J416" s="104">
        <f>'PLANTILLA V6'!J416</f>
        <v>0</v>
      </c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 x14ac:dyDescent="0.45">
      <c r="A417" s="74">
        <f>'PLANTILLA V6'!A417</f>
        <v>0</v>
      </c>
      <c r="B417" s="74">
        <f>'PLANTILLA V6'!B417</f>
        <v>0</v>
      </c>
      <c r="C417" s="74">
        <f>'PLANTILLA V6'!C417</f>
        <v>0</v>
      </c>
      <c r="D417" s="74">
        <f>'PLANTILLA V6'!D417</f>
        <v>0</v>
      </c>
      <c r="E417" s="37">
        <f>'PLANTILLA V6'!E417</f>
        <v>0</v>
      </c>
      <c r="F417" s="74">
        <f>'PLANTILLA V6'!F417</f>
        <v>0</v>
      </c>
      <c r="G417" s="74">
        <f>'PLANTILLA V6'!G417</f>
        <v>0</v>
      </c>
      <c r="H417" s="74">
        <f>'PLANTILLA V6'!H417</f>
        <v>0</v>
      </c>
      <c r="I417" s="74">
        <f>'PLANTILLA V6'!I417</f>
        <v>0</v>
      </c>
      <c r="J417" s="104">
        <f>'PLANTILLA V6'!J417</f>
        <v>0</v>
      </c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 x14ac:dyDescent="0.45">
      <c r="A418" s="74">
        <f>'PLANTILLA V6'!A418</f>
        <v>0</v>
      </c>
      <c r="B418" s="74">
        <f>'PLANTILLA V6'!B418</f>
        <v>0</v>
      </c>
      <c r="C418" s="74">
        <f>'PLANTILLA V6'!C418</f>
        <v>0</v>
      </c>
      <c r="D418" s="74">
        <f>'PLANTILLA V6'!D418</f>
        <v>0</v>
      </c>
      <c r="E418" s="37">
        <f>'PLANTILLA V6'!E418</f>
        <v>0</v>
      </c>
      <c r="F418" s="74">
        <f>'PLANTILLA V6'!F418</f>
        <v>0</v>
      </c>
      <c r="G418" s="74">
        <f>'PLANTILLA V6'!G418</f>
        <v>0</v>
      </c>
      <c r="H418" s="74">
        <f>'PLANTILLA V6'!H418</f>
        <v>0</v>
      </c>
      <c r="I418" s="74">
        <f>'PLANTILLA V6'!I418</f>
        <v>0</v>
      </c>
      <c r="J418" s="104">
        <f>'PLANTILLA V6'!J418</f>
        <v>0</v>
      </c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 x14ac:dyDescent="0.45">
      <c r="A419" s="74">
        <f>'PLANTILLA V6'!A419</f>
        <v>0</v>
      </c>
      <c r="B419" s="74">
        <f>'PLANTILLA V6'!B419</f>
        <v>0</v>
      </c>
      <c r="C419" s="74">
        <f>'PLANTILLA V6'!C419</f>
        <v>0</v>
      </c>
      <c r="D419" s="74">
        <f>'PLANTILLA V6'!D419</f>
        <v>0</v>
      </c>
      <c r="E419" s="37">
        <f>'PLANTILLA V6'!E419</f>
        <v>0</v>
      </c>
      <c r="F419" s="74">
        <f>'PLANTILLA V6'!F419</f>
        <v>0</v>
      </c>
      <c r="G419" s="74">
        <f>'PLANTILLA V6'!G419</f>
        <v>0</v>
      </c>
      <c r="H419" s="74">
        <f>'PLANTILLA V6'!H419</f>
        <v>0</v>
      </c>
      <c r="I419" s="74">
        <f>'PLANTILLA V6'!I419</f>
        <v>0</v>
      </c>
      <c r="J419" s="104">
        <f>'PLANTILLA V6'!J419</f>
        <v>0</v>
      </c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 x14ac:dyDescent="0.45">
      <c r="A420" s="74">
        <f>'PLANTILLA V6'!A420</f>
        <v>0</v>
      </c>
      <c r="B420" s="74">
        <f>'PLANTILLA V6'!B420</f>
        <v>0</v>
      </c>
      <c r="C420" s="74">
        <f>'PLANTILLA V6'!C420</f>
        <v>0</v>
      </c>
      <c r="D420" s="74">
        <f>'PLANTILLA V6'!D420</f>
        <v>0</v>
      </c>
      <c r="E420" s="37">
        <f>'PLANTILLA V6'!E420</f>
        <v>0</v>
      </c>
      <c r="F420" s="74">
        <f>'PLANTILLA V6'!F420</f>
        <v>0</v>
      </c>
      <c r="G420" s="74">
        <f>'PLANTILLA V6'!G420</f>
        <v>0</v>
      </c>
      <c r="H420" s="74">
        <f>'PLANTILLA V6'!H420</f>
        <v>0</v>
      </c>
      <c r="I420" s="74">
        <f>'PLANTILLA V6'!I420</f>
        <v>0</v>
      </c>
      <c r="J420" s="104">
        <f>'PLANTILLA V6'!J420</f>
        <v>0</v>
      </c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 x14ac:dyDescent="0.45">
      <c r="A421" s="74">
        <f>'PLANTILLA V6'!A421</f>
        <v>0</v>
      </c>
      <c r="B421" s="74">
        <f>'PLANTILLA V6'!B421</f>
        <v>0</v>
      </c>
      <c r="C421" s="74">
        <f>'PLANTILLA V6'!C421</f>
        <v>0</v>
      </c>
      <c r="D421" s="74">
        <f>'PLANTILLA V6'!D421</f>
        <v>0</v>
      </c>
      <c r="E421" s="37">
        <f>'PLANTILLA V6'!E421</f>
        <v>0</v>
      </c>
      <c r="F421" s="74">
        <f>'PLANTILLA V6'!F421</f>
        <v>0</v>
      </c>
      <c r="G421" s="74">
        <f>'PLANTILLA V6'!G421</f>
        <v>0</v>
      </c>
      <c r="H421" s="74">
        <f>'PLANTILLA V6'!H421</f>
        <v>0</v>
      </c>
      <c r="I421" s="74">
        <f>'PLANTILLA V6'!I421</f>
        <v>0</v>
      </c>
      <c r="J421" s="104">
        <f>'PLANTILLA V6'!J421</f>
        <v>0</v>
      </c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 x14ac:dyDescent="0.45">
      <c r="A422" s="74">
        <f>'PLANTILLA V6'!A422</f>
        <v>0</v>
      </c>
      <c r="B422" s="74">
        <f>'PLANTILLA V6'!B422</f>
        <v>0</v>
      </c>
      <c r="C422" s="74">
        <f>'PLANTILLA V6'!C422</f>
        <v>0</v>
      </c>
      <c r="D422" s="74">
        <f>'PLANTILLA V6'!D422</f>
        <v>0</v>
      </c>
      <c r="E422" s="37">
        <f>'PLANTILLA V6'!E422</f>
        <v>0</v>
      </c>
      <c r="F422" s="74">
        <f>'PLANTILLA V6'!F422</f>
        <v>0</v>
      </c>
      <c r="G422" s="74">
        <f>'PLANTILLA V6'!G422</f>
        <v>0</v>
      </c>
      <c r="H422" s="74">
        <f>'PLANTILLA V6'!H422</f>
        <v>0</v>
      </c>
      <c r="I422" s="74">
        <f>'PLANTILLA V6'!I422</f>
        <v>0</v>
      </c>
      <c r="J422" s="104">
        <f>'PLANTILLA V6'!J422</f>
        <v>0</v>
      </c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 x14ac:dyDescent="0.45">
      <c r="A423" s="74">
        <f>'PLANTILLA V6'!A423</f>
        <v>0</v>
      </c>
      <c r="B423" s="74">
        <f>'PLANTILLA V6'!B423</f>
        <v>0</v>
      </c>
      <c r="C423" s="74">
        <f>'PLANTILLA V6'!C423</f>
        <v>0</v>
      </c>
      <c r="D423" s="74">
        <f>'PLANTILLA V6'!D423</f>
        <v>0</v>
      </c>
      <c r="E423" s="37">
        <f>'PLANTILLA V6'!E423</f>
        <v>0</v>
      </c>
      <c r="F423" s="74">
        <f>'PLANTILLA V6'!F423</f>
        <v>0</v>
      </c>
      <c r="G423" s="74">
        <f>'PLANTILLA V6'!G423</f>
        <v>0</v>
      </c>
      <c r="H423" s="74">
        <f>'PLANTILLA V6'!H423</f>
        <v>0</v>
      </c>
      <c r="I423" s="74">
        <f>'PLANTILLA V6'!I423</f>
        <v>0</v>
      </c>
      <c r="J423" s="104">
        <f>'PLANTILLA V6'!J423</f>
        <v>0</v>
      </c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 x14ac:dyDescent="0.45">
      <c r="A424" s="74">
        <f>'PLANTILLA V6'!A424</f>
        <v>0</v>
      </c>
      <c r="B424" s="74">
        <f>'PLANTILLA V6'!B424</f>
        <v>0</v>
      </c>
      <c r="C424" s="74">
        <f>'PLANTILLA V6'!C424</f>
        <v>0</v>
      </c>
      <c r="D424" s="74">
        <f>'PLANTILLA V6'!D424</f>
        <v>0</v>
      </c>
      <c r="E424" s="37">
        <f>'PLANTILLA V6'!E424</f>
        <v>0</v>
      </c>
      <c r="F424" s="74">
        <f>'PLANTILLA V6'!F424</f>
        <v>0</v>
      </c>
      <c r="G424" s="74">
        <f>'PLANTILLA V6'!G424</f>
        <v>0</v>
      </c>
      <c r="H424" s="74">
        <f>'PLANTILLA V6'!H424</f>
        <v>0</v>
      </c>
      <c r="I424" s="74">
        <f>'PLANTILLA V6'!I424</f>
        <v>0</v>
      </c>
      <c r="J424" s="104">
        <f>'PLANTILLA V6'!J424</f>
        <v>0</v>
      </c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 x14ac:dyDescent="0.45">
      <c r="A425" s="74">
        <f>'PLANTILLA V6'!A425</f>
        <v>0</v>
      </c>
      <c r="B425" s="74">
        <f>'PLANTILLA V6'!B425</f>
        <v>0</v>
      </c>
      <c r="C425" s="74">
        <f>'PLANTILLA V6'!C425</f>
        <v>0</v>
      </c>
      <c r="D425" s="74">
        <f>'PLANTILLA V6'!D425</f>
        <v>0</v>
      </c>
      <c r="E425" s="37">
        <f>'PLANTILLA V6'!E425</f>
        <v>0</v>
      </c>
      <c r="F425" s="74">
        <f>'PLANTILLA V6'!F425</f>
        <v>0</v>
      </c>
      <c r="G425" s="74">
        <f>'PLANTILLA V6'!G425</f>
        <v>0</v>
      </c>
      <c r="H425" s="74">
        <f>'PLANTILLA V6'!H425</f>
        <v>0</v>
      </c>
      <c r="I425" s="74">
        <f>'PLANTILLA V6'!I425</f>
        <v>0</v>
      </c>
      <c r="J425" s="104">
        <f>'PLANTILLA V6'!J425</f>
        <v>0</v>
      </c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 x14ac:dyDescent="0.45">
      <c r="A426" s="74">
        <f>'PLANTILLA V6'!A426</f>
        <v>0</v>
      </c>
      <c r="B426" s="74">
        <f>'PLANTILLA V6'!B426</f>
        <v>0</v>
      </c>
      <c r="C426" s="74">
        <f>'PLANTILLA V6'!C426</f>
        <v>0</v>
      </c>
      <c r="D426" s="74">
        <f>'PLANTILLA V6'!D426</f>
        <v>0</v>
      </c>
      <c r="E426" s="37">
        <f>'PLANTILLA V6'!E426</f>
        <v>0</v>
      </c>
      <c r="F426" s="74">
        <f>'PLANTILLA V6'!F426</f>
        <v>0</v>
      </c>
      <c r="G426" s="74">
        <f>'PLANTILLA V6'!G426</f>
        <v>0</v>
      </c>
      <c r="H426" s="74">
        <f>'PLANTILLA V6'!H426</f>
        <v>0</v>
      </c>
      <c r="I426" s="74">
        <f>'PLANTILLA V6'!I426</f>
        <v>0</v>
      </c>
      <c r="J426" s="104">
        <f>'PLANTILLA V6'!J426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 x14ac:dyDescent="0.45">
      <c r="A427" s="74">
        <f>'PLANTILLA V6'!A427</f>
        <v>0</v>
      </c>
      <c r="B427" s="74">
        <f>'PLANTILLA V6'!B427</f>
        <v>0</v>
      </c>
      <c r="C427" s="74">
        <f>'PLANTILLA V6'!C427</f>
        <v>0</v>
      </c>
      <c r="D427" s="74">
        <f>'PLANTILLA V6'!D427</f>
        <v>0</v>
      </c>
      <c r="E427" s="37">
        <f>'PLANTILLA V6'!E427</f>
        <v>0</v>
      </c>
      <c r="F427" s="74">
        <f>'PLANTILLA V6'!F427</f>
        <v>0</v>
      </c>
      <c r="G427" s="74">
        <f>'PLANTILLA V6'!G427</f>
        <v>0</v>
      </c>
      <c r="H427" s="74">
        <f>'PLANTILLA V6'!H427</f>
        <v>0</v>
      </c>
      <c r="I427" s="74">
        <f>'PLANTILLA V6'!I427</f>
        <v>0</v>
      </c>
      <c r="J427" s="104">
        <f>'PLANTILLA V6'!J427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 x14ac:dyDescent="0.45">
      <c r="A428" s="74">
        <f>'PLANTILLA V6'!A428</f>
        <v>0</v>
      </c>
      <c r="B428" s="74">
        <f>'PLANTILLA V6'!B428</f>
        <v>0</v>
      </c>
      <c r="C428" s="74">
        <f>'PLANTILLA V6'!C428</f>
        <v>0</v>
      </c>
      <c r="D428" s="74">
        <f>'PLANTILLA V6'!D428</f>
        <v>0</v>
      </c>
      <c r="E428" s="37">
        <f>'PLANTILLA V6'!E428</f>
        <v>0</v>
      </c>
      <c r="F428" s="74">
        <f>'PLANTILLA V6'!F428</f>
        <v>0</v>
      </c>
      <c r="G428" s="74">
        <f>'PLANTILLA V6'!G428</f>
        <v>0</v>
      </c>
      <c r="H428" s="74">
        <f>'PLANTILLA V6'!H428</f>
        <v>0</v>
      </c>
      <c r="I428" s="74">
        <f>'PLANTILLA V6'!I428</f>
        <v>0</v>
      </c>
      <c r="J428" s="104">
        <f>'PLANTILLA V6'!J428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 x14ac:dyDescent="0.45">
      <c r="A429" s="74">
        <f>'PLANTILLA V6'!A429</f>
        <v>0</v>
      </c>
      <c r="B429" s="74">
        <f>'PLANTILLA V6'!B429</f>
        <v>0</v>
      </c>
      <c r="C429" s="74">
        <f>'PLANTILLA V6'!C429</f>
        <v>0</v>
      </c>
      <c r="D429" s="74">
        <f>'PLANTILLA V6'!D429</f>
        <v>0</v>
      </c>
      <c r="E429" s="37">
        <f>'PLANTILLA V6'!E429</f>
        <v>0</v>
      </c>
      <c r="F429" s="74">
        <f>'PLANTILLA V6'!F429</f>
        <v>0</v>
      </c>
      <c r="G429" s="74">
        <f>'PLANTILLA V6'!G429</f>
        <v>0</v>
      </c>
      <c r="H429" s="74">
        <f>'PLANTILLA V6'!H429</f>
        <v>0</v>
      </c>
      <c r="I429" s="74">
        <f>'PLANTILLA V6'!I429</f>
        <v>0</v>
      </c>
      <c r="J429" s="83">
        <f>'PLANTILLA V6'!J429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 x14ac:dyDescent="0.45">
      <c r="A430" s="74">
        <f>'PLANTILLA V6'!A430</f>
        <v>0</v>
      </c>
      <c r="B430" s="74">
        <f>'PLANTILLA V6'!B430</f>
        <v>0</v>
      </c>
      <c r="C430" s="74">
        <f>'PLANTILLA V6'!C430</f>
        <v>0</v>
      </c>
      <c r="D430" s="74">
        <f>'PLANTILLA V6'!D430</f>
        <v>0</v>
      </c>
      <c r="E430" s="37">
        <f>'PLANTILLA V6'!E430</f>
        <v>0</v>
      </c>
      <c r="F430" s="74">
        <f>'PLANTILLA V6'!F430</f>
        <v>0</v>
      </c>
      <c r="G430" s="74">
        <f>'PLANTILLA V6'!G430</f>
        <v>0</v>
      </c>
      <c r="H430" s="74">
        <f>'PLANTILLA V6'!H430</f>
        <v>0</v>
      </c>
      <c r="I430" s="74">
        <f>'PLANTILLA V6'!I430</f>
        <v>0</v>
      </c>
      <c r="J430" s="83">
        <f>'PLANTILLA V6'!J430</f>
        <v>0</v>
      </c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 x14ac:dyDescent="0.45">
      <c r="A431" s="74">
        <f>'PLANTILLA V6'!A431</f>
        <v>0</v>
      </c>
      <c r="B431" s="74">
        <f>'PLANTILLA V6'!B431</f>
        <v>0</v>
      </c>
      <c r="C431" s="74">
        <f>'PLANTILLA V6'!C431</f>
        <v>0</v>
      </c>
      <c r="D431" s="74">
        <f>'PLANTILLA V6'!D431</f>
        <v>0</v>
      </c>
      <c r="E431" s="37">
        <f>'PLANTILLA V6'!E431</f>
        <v>0</v>
      </c>
      <c r="F431" s="74">
        <f>'PLANTILLA V6'!F431</f>
        <v>0</v>
      </c>
      <c r="G431" s="74">
        <f>'PLANTILLA V6'!G431</f>
        <v>0</v>
      </c>
      <c r="H431" s="74">
        <f>'PLANTILLA V6'!H431</f>
        <v>0</v>
      </c>
      <c r="I431" s="74">
        <f>'PLANTILLA V6'!I431</f>
        <v>0</v>
      </c>
      <c r="J431" s="83">
        <f>'PLANTILLA V6'!J431</f>
        <v>0</v>
      </c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 x14ac:dyDescent="0.45">
      <c r="A432" s="74">
        <f>'PLANTILLA V6'!A432</f>
        <v>0</v>
      </c>
      <c r="B432" s="74">
        <f>'PLANTILLA V6'!B432</f>
        <v>0</v>
      </c>
      <c r="C432" s="74">
        <f>'PLANTILLA V6'!C432</f>
        <v>0</v>
      </c>
      <c r="D432" s="74">
        <f>'PLANTILLA V6'!D432</f>
        <v>0</v>
      </c>
      <c r="E432" s="37">
        <f>'PLANTILLA V6'!E432</f>
        <v>0</v>
      </c>
      <c r="F432" s="74">
        <f>'PLANTILLA V6'!F432</f>
        <v>0</v>
      </c>
      <c r="G432" s="74">
        <f>'PLANTILLA V6'!G432</f>
        <v>0</v>
      </c>
      <c r="H432" s="74">
        <f>'PLANTILLA V6'!H432</f>
        <v>0</v>
      </c>
      <c r="I432" s="74">
        <f>'PLANTILLA V6'!I432</f>
        <v>0</v>
      </c>
      <c r="J432" s="83">
        <f>'PLANTILLA V6'!J432</f>
        <v>0</v>
      </c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 x14ac:dyDescent="0.45">
      <c r="A433" s="74">
        <f>'PLANTILLA V6'!A433</f>
        <v>0</v>
      </c>
      <c r="B433" s="74">
        <f>'PLANTILLA V6'!B433</f>
        <v>0</v>
      </c>
      <c r="C433" s="74">
        <f>'PLANTILLA V6'!C433</f>
        <v>0</v>
      </c>
      <c r="D433" s="74">
        <f>'PLANTILLA V6'!D433</f>
        <v>0</v>
      </c>
      <c r="E433" s="37">
        <f>'PLANTILLA V6'!E433</f>
        <v>0</v>
      </c>
      <c r="F433" s="74">
        <f>'PLANTILLA V6'!F433</f>
        <v>0</v>
      </c>
      <c r="G433" s="74">
        <f>'PLANTILLA V6'!G433</f>
        <v>0</v>
      </c>
      <c r="H433" s="74">
        <f>'PLANTILLA V6'!H433</f>
        <v>0</v>
      </c>
      <c r="I433" s="74">
        <f>'PLANTILLA V6'!I433</f>
        <v>0</v>
      </c>
      <c r="J433" s="83">
        <f>'PLANTILLA V6'!J433</f>
        <v>0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 x14ac:dyDescent="0.45">
      <c r="A434" s="74">
        <f>'PLANTILLA V6'!A434</f>
        <v>0</v>
      </c>
      <c r="B434" s="74">
        <f>'PLANTILLA V6'!B434</f>
        <v>0</v>
      </c>
      <c r="C434" s="74">
        <f>'PLANTILLA V6'!C434</f>
        <v>0</v>
      </c>
      <c r="D434" s="74">
        <f>'PLANTILLA V6'!D434</f>
        <v>0</v>
      </c>
      <c r="E434" s="37">
        <f>'PLANTILLA V6'!E434</f>
        <v>0</v>
      </c>
      <c r="F434" s="74">
        <f>'PLANTILLA V6'!F434</f>
        <v>0</v>
      </c>
      <c r="G434" s="74">
        <f>'PLANTILLA V6'!G434</f>
        <v>0</v>
      </c>
      <c r="H434" s="74">
        <f>'PLANTILLA V6'!H434</f>
        <v>0</v>
      </c>
      <c r="I434" s="74">
        <f>'PLANTILLA V6'!I434</f>
        <v>0</v>
      </c>
      <c r="J434" s="83">
        <f>'PLANTILLA V6'!J434</f>
        <v>0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 x14ac:dyDescent="0.45">
      <c r="A435" s="74">
        <f>'PLANTILLA V6'!A435</f>
        <v>0</v>
      </c>
      <c r="B435" s="74">
        <f>'PLANTILLA V6'!B435</f>
        <v>0</v>
      </c>
      <c r="C435" s="74">
        <f>'PLANTILLA V6'!C435</f>
        <v>0</v>
      </c>
      <c r="D435" s="74">
        <f>'PLANTILLA V6'!D435</f>
        <v>0</v>
      </c>
      <c r="E435" s="37">
        <f>'PLANTILLA V6'!E435</f>
        <v>0</v>
      </c>
      <c r="F435" s="74">
        <f>'PLANTILLA V6'!F435</f>
        <v>0</v>
      </c>
      <c r="G435" s="74">
        <f>'PLANTILLA V6'!G435</f>
        <v>0</v>
      </c>
      <c r="H435" s="74">
        <f>'PLANTILLA V6'!H435</f>
        <v>0</v>
      </c>
      <c r="I435" s="74">
        <f>'PLANTILLA V6'!I435</f>
        <v>0</v>
      </c>
      <c r="J435" s="83">
        <f>'PLANTILLA V6'!J435</f>
        <v>0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 x14ac:dyDescent="0.45">
      <c r="A436" s="74">
        <f>'PLANTILLA V6'!A436</f>
        <v>0</v>
      </c>
      <c r="B436" s="74">
        <f>'PLANTILLA V6'!B436</f>
        <v>0</v>
      </c>
      <c r="C436" s="74">
        <f>'PLANTILLA V6'!C436</f>
        <v>0</v>
      </c>
      <c r="D436" s="74">
        <f>'PLANTILLA V6'!D436</f>
        <v>0</v>
      </c>
      <c r="E436" s="37">
        <f>'PLANTILLA V6'!E436</f>
        <v>0</v>
      </c>
      <c r="F436" s="74">
        <f>'PLANTILLA V6'!F436</f>
        <v>0</v>
      </c>
      <c r="G436" s="74">
        <f>'PLANTILLA V6'!G436</f>
        <v>0</v>
      </c>
      <c r="H436" s="74">
        <f>'PLANTILLA V6'!H436</f>
        <v>0</v>
      </c>
      <c r="I436" s="74">
        <f>'PLANTILLA V6'!I436</f>
        <v>0</v>
      </c>
      <c r="J436" s="83">
        <f>'PLANTILLA V6'!J436</f>
        <v>0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 x14ac:dyDescent="0.45">
      <c r="A437" s="74">
        <f>'PLANTILLA V6'!A437</f>
        <v>0</v>
      </c>
      <c r="B437" s="74">
        <f>'PLANTILLA V6'!B437</f>
        <v>0</v>
      </c>
      <c r="C437" s="74">
        <f>'PLANTILLA V6'!C437</f>
        <v>0</v>
      </c>
      <c r="D437" s="74">
        <f>'PLANTILLA V6'!D437</f>
        <v>0</v>
      </c>
      <c r="E437" s="37">
        <f>'PLANTILLA V6'!E437</f>
        <v>0</v>
      </c>
      <c r="F437" s="74">
        <f>'PLANTILLA V6'!F437</f>
        <v>0</v>
      </c>
      <c r="G437" s="74">
        <f>'PLANTILLA V6'!G437</f>
        <v>0</v>
      </c>
      <c r="H437" s="74">
        <f>'PLANTILLA V6'!H437</f>
        <v>0</v>
      </c>
      <c r="I437" s="74">
        <f>'PLANTILLA V6'!I437</f>
        <v>0</v>
      </c>
      <c r="J437" s="83">
        <f>'PLANTILLA V6'!J437</f>
        <v>0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 x14ac:dyDescent="0.45">
      <c r="A438" s="74">
        <f>'PLANTILLA V6'!A438</f>
        <v>0</v>
      </c>
      <c r="B438" s="74">
        <f>'PLANTILLA V6'!B438</f>
        <v>0</v>
      </c>
      <c r="C438" s="74">
        <f>'PLANTILLA V6'!C438</f>
        <v>0</v>
      </c>
      <c r="D438" s="74">
        <f>'PLANTILLA V6'!D438</f>
        <v>0</v>
      </c>
      <c r="E438" s="37">
        <f>'PLANTILLA V6'!E438</f>
        <v>0</v>
      </c>
      <c r="F438" s="74">
        <f>'PLANTILLA V6'!F438</f>
        <v>0</v>
      </c>
      <c r="G438" s="74">
        <f>'PLANTILLA V6'!G438</f>
        <v>0</v>
      </c>
      <c r="H438" s="74">
        <f>'PLANTILLA V6'!H438</f>
        <v>0</v>
      </c>
      <c r="I438" s="74">
        <f>'PLANTILLA V6'!I438</f>
        <v>0</v>
      </c>
      <c r="J438" s="83">
        <f>'PLANTILLA V6'!J438</f>
        <v>0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 x14ac:dyDescent="0.45">
      <c r="A439" s="74"/>
      <c r="B439" s="74"/>
      <c r="C439" s="74"/>
      <c r="D439" s="74"/>
      <c r="E439" s="37"/>
      <c r="F439" s="74"/>
      <c r="G439" s="74"/>
      <c r="H439" s="74"/>
      <c r="I439" s="74"/>
      <c r="J439" s="83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 x14ac:dyDescent="0.45">
      <c r="A440" s="74"/>
      <c r="B440" s="74"/>
      <c r="C440" s="74"/>
      <c r="D440" s="74"/>
      <c r="E440" s="37"/>
      <c r="F440" s="74"/>
      <c r="G440" s="74"/>
      <c r="H440" s="74"/>
      <c r="I440" s="74"/>
      <c r="J440" s="83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 x14ac:dyDescent="0.45">
      <c r="A441" s="74"/>
      <c r="B441" s="74"/>
      <c r="C441" s="74"/>
      <c r="D441" s="74"/>
      <c r="E441" s="37"/>
      <c r="F441" s="74"/>
      <c r="G441" s="74"/>
      <c r="H441" s="74"/>
      <c r="I441" s="74"/>
      <c r="J441" s="83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 x14ac:dyDescent="0.45">
      <c r="A442" s="74"/>
      <c r="B442" s="74"/>
      <c r="C442" s="74"/>
      <c r="D442" s="74"/>
      <c r="E442" s="37"/>
      <c r="F442" s="74"/>
      <c r="G442" s="74"/>
      <c r="H442" s="74"/>
      <c r="I442" s="74"/>
      <c r="J442" s="83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 x14ac:dyDescent="0.45">
      <c r="A443" s="74"/>
      <c r="B443" s="74"/>
      <c r="C443" s="74"/>
      <c r="D443" s="74"/>
      <c r="E443" s="37"/>
      <c r="F443" s="74"/>
      <c r="G443" s="74"/>
      <c r="H443" s="74"/>
      <c r="I443" s="74"/>
      <c r="J443" s="83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 x14ac:dyDescent="0.45">
      <c r="A444" s="74"/>
      <c r="B444" s="74"/>
      <c r="C444" s="74"/>
      <c r="D444" s="74"/>
      <c r="E444" s="37"/>
      <c r="F444" s="74"/>
      <c r="G444" s="74"/>
      <c r="H444" s="74"/>
      <c r="I444" s="74"/>
      <c r="J444" s="83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 x14ac:dyDescent="0.45">
      <c r="A445" s="74"/>
      <c r="B445" s="74"/>
      <c r="C445" s="74"/>
      <c r="D445" s="74"/>
      <c r="E445" s="37"/>
      <c r="F445" s="74"/>
      <c r="G445" s="74"/>
      <c r="H445" s="74"/>
      <c r="I445" s="74"/>
      <c r="J445" s="83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 x14ac:dyDescent="0.45">
      <c r="A446" s="74"/>
      <c r="B446" s="74"/>
      <c r="C446" s="74"/>
      <c r="D446" s="74"/>
      <c r="E446" s="37"/>
      <c r="F446" s="74"/>
      <c r="G446" s="74"/>
      <c r="H446" s="74"/>
      <c r="I446" s="74"/>
      <c r="J446" s="83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 x14ac:dyDescent="0.45">
      <c r="A447" s="74"/>
      <c r="B447" s="74"/>
      <c r="C447" s="74"/>
      <c r="D447" s="74"/>
      <c r="E447" s="37"/>
      <c r="F447" s="74"/>
      <c r="G447" s="74"/>
      <c r="H447" s="74"/>
      <c r="I447" s="74"/>
      <c r="J447" s="83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 x14ac:dyDescent="0.45">
      <c r="A448" s="74"/>
      <c r="B448" s="74"/>
      <c r="C448" s="74"/>
      <c r="D448" s="74"/>
      <c r="E448" s="37"/>
      <c r="F448" s="74"/>
      <c r="G448" s="74"/>
      <c r="H448" s="74"/>
      <c r="I448" s="74"/>
      <c r="J448" s="83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 x14ac:dyDescent="0.45">
      <c r="A449" s="74"/>
      <c r="B449" s="74"/>
      <c r="C449" s="74"/>
      <c r="D449" s="74"/>
      <c r="E449" s="37"/>
      <c r="F449" s="74"/>
      <c r="G449" s="74"/>
      <c r="H449" s="74"/>
      <c r="I449" s="74"/>
      <c r="J449" s="83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 x14ac:dyDescent="0.45">
      <c r="A450" s="74"/>
      <c r="B450" s="74"/>
      <c r="C450" s="74"/>
      <c r="D450" s="74"/>
      <c r="E450" s="37"/>
      <c r="F450" s="74"/>
      <c r="G450" s="74"/>
      <c r="H450" s="74"/>
      <c r="I450" s="74"/>
      <c r="J450" s="83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 x14ac:dyDescent="0.45">
      <c r="A451" s="74"/>
      <c r="B451" s="74"/>
      <c r="C451" s="74"/>
      <c r="D451" s="74"/>
      <c r="E451" s="37"/>
      <c r="F451" s="74"/>
      <c r="G451" s="74"/>
      <c r="H451" s="74"/>
      <c r="I451" s="74"/>
      <c r="J451" s="83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 x14ac:dyDescent="0.45">
      <c r="A452" s="74"/>
      <c r="B452" s="74"/>
      <c r="C452" s="74"/>
      <c r="D452" s="74"/>
      <c r="E452" s="37"/>
      <c r="F452" s="74"/>
      <c r="G452" s="74"/>
      <c r="H452" s="74"/>
      <c r="I452" s="74"/>
      <c r="J452" s="83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 x14ac:dyDescent="0.45">
      <c r="A453" s="74"/>
      <c r="B453" s="74"/>
      <c r="C453" s="74"/>
      <c r="D453" s="74"/>
      <c r="E453" s="37"/>
      <c r="F453" s="74"/>
      <c r="G453" s="74"/>
      <c r="H453" s="74"/>
      <c r="I453" s="74"/>
      <c r="J453" s="83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 x14ac:dyDescent="0.45">
      <c r="A454" s="74"/>
      <c r="B454" s="74"/>
      <c r="C454" s="74"/>
      <c r="D454" s="74"/>
      <c r="E454" s="37"/>
      <c r="F454" s="74"/>
      <c r="G454" s="74"/>
      <c r="H454" s="74"/>
      <c r="I454" s="74"/>
      <c r="J454" s="83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 x14ac:dyDescent="0.45">
      <c r="A455" s="74"/>
      <c r="B455" s="74"/>
      <c r="C455" s="74"/>
      <c r="D455" s="74"/>
      <c r="E455" s="37"/>
      <c r="F455" s="74"/>
      <c r="G455" s="74"/>
      <c r="H455" s="74"/>
      <c r="I455" s="74"/>
      <c r="J455" s="83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 x14ac:dyDescent="0.45">
      <c r="A456" s="74"/>
      <c r="B456" s="74"/>
      <c r="C456" s="74"/>
      <c r="D456" s="74"/>
      <c r="E456" s="37"/>
      <c r="F456" s="74"/>
      <c r="G456" s="74"/>
      <c r="H456" s="74"/>
      <c r="I456" s="74"/>
      <c r="J456" s="83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 x14ac:dyDescent="0.45">
      <c r="A457" s="74"/>
      <c r="B457" s="74"/>
      <c r="C457" s="74"/>
      <c r="D457" s="74"/>
      <c r="E457" s="37"/>
      <c r="F457" s="74"/>
      <c r="G457" s="74"/>
      <c r="H457" s="74"/>
      <c r="I457" s="74"/>
      <c r="J457" s="83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 x14ac:dyDescent="0.45">
      <c r="A458" s="74"/>
      <c r="B458" s="74"/>
      <c r="C458" s="74"/>
      <c r="D458" s="74"/>
      <c r="E458" s="37"/>
      <c r="F458" s="74"/>
      <c r="G458" s="74"/>
      <c r="H458" s="74"/>
      <c r="I458" s="74"/>
      <c r="J458" s="83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 x14ac:dyDescent="0.45">
      <c r="A459" s="74"/>
      <c r="B459" s="74"/>
      <c r="C459" s="74"/>
      <c r="D459" s="74"/>
      <c r="E459" s="37"/>
      <c r="F459" s="74"/>
      <c r="G459" s="74"/>
      <c r="H459" s="74"/>
      <c r="I459" s="74"/>
      <c r="J459" s="83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 x14ac:dyDescent="0.45">
      <c r="A460" s="74"/>
      <c r="B460" s="74"/>
      <c r="C460" s="74"/>
      <c r="D460" s="74"/>
      <c r="E460" s="37"/>
      <c r="F460" s="74"/>
      <c r="G460" s="74"/>
      <c r="H460" s="74"/>
      <c r="I460" s="74"/>
      <c r="J460" s="83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 x14ac:dyDescent="0.45">
      <c r="A461" s="74"/>
      <c r="B461" s="74"/>
      <c r="C461" s="74"/>
      <c r="D461" s="74"/>
      <c r="E461" s="37"/>
      <c r="F461" s="74"/>
      <c r="G461" s="74"/>
      <c r="H461" s="74"/>
      <c r="I461" s="74"/>
      <c r="J461" s="83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 x14ac:dyDescent="0.45">
      <c r="A462" s="74"/>
      <c r="B462" s="74"/>
      <c r="C462" s="74"/>
      <c r="D462" s="74"/>
      <c r="E462" s="37"/>
      <c r="F462" s="74"/>
      <c r="G462" s="74"/>
      <c r="H462" s="74"/>
      <c r="I462" s="74"/>
      <c r="J462" s="83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 x14ac:dyDescent="0.45">
      <c r="A463" s="74"/>
      <c r="B463" s="74"/>
      <c r="C463" s="74"/>
      <c r="D463" s="74"/>
      <c r="E463" s="37"/>
      <c r="F463" s="74"/>
      <c r="G463" s="74"/>
      <c r="H463" s="74"/>
      <c r="I463" s="74"/>
      <c r="J463" s="83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 x14ac:dyDescent="0.45">
      <c r="A464" s="74"/>
      <c r="B464" s="74"/>
      <c r="C464" s="74"/>
      <c r="D464" s="74"/>
      <c r="E464" s="37"/>
      <c r="F464" s="74"/>
      <c r="G464" s="74"/>
      <c r="H464" s="74"/>
      <c r="I464" s="74"/>
      <c r="J464" s="83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 x14ac:dyDescent="0.45">
      <c r="A465" s="74"/>
      <c r="B465" s="74"/>
      <c r="C465" s="74"/>
      <c r="D465" s="74"/>
      <c r="E465" s="37"/>
      <c r="F465" s="74"/>
      <c r="G465" s="74"/>
      <c r="H465" s="74"/>
      <c r="I465" s="74"/>
      <c r="J465" s="83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 x14ac:dyDescent="0.45">
      <c r="A466" s="74"/>
      <c r="B466" s="74"/>
      <c r="C466" s="74"/>
      <c r="D466" s="74"/>
      <c r="E466" s="37"/>
      <c r="F466" s="74"/>
      <c r="G466" s="74"/>
      <c r="H466" s="74"/>
      <c r="I466" s="74"/>
      <c r="J466" s="83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 x14ac:dyDescent="0.45">
      <c r="A467" s="74"/>
      <c r="B467" s="74"/>
      <c r="C467" s="74"/>
      <c r="D467" s="74"/>
      <c r="E467" s="37"/>
      <c r="F467" s="74"/>
      <c r="G467" s="74"/>
      <c r="H467" s="74"/>
      <c r="I467" s="74"/>
      <c r="J467" s="83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 x14ac:dyDescent="0.45">
      <c r="A468" s="74"/>
      <c r="B468" s="74"/>
      <c r="C468" s="74"/>
      <c r="D468" s="74"/>
      <c r="E468" s="37"/>
      <c r="F468" s="74"/>
      <c r="G468" s="74"/>
      <c r="H468" s="74"/>
      <c r="I468" s="74"/>
      <c r="J468" s="83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 x14ac:dyDescent="0.45">
      <c r="A469" s="74"/>
      <c r="B469" s="74"/>
      <c r="C469" s="74"/>
      <c r="D469" s="74"/>
      <c r="E469" s="37"/>
      <c r="F469" s="74"/>
      <c r="G469" s="74"/>
      <c r="H469" s="74"/>
      <c r="I469" s="74"/>
      <c r="J469" s="83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 x14ac:dyDescent="0.45">
      <c r="A470" s="74"/>
      <c r="B470" s="74"/>
      <c r="C470" s="74"/>
      <c r="D470" s="74"/>
      <c r="E470" s="37"/>
      <c r="F470" s="74"/>
      <c r="G470" s="74"/>
      <c r="H470" s="74"/>
      <c r="I470" s="74"/>
      <c r="J470" s="83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 x14ac:dyDescent="0.45">
      <c r="A471" s="74"/>
      <c r="B471" s="74"/>
      <c r="C471" s="74"/>
      <c r="D471" s="74"/>
      <c r="E471" s="37"/>
      <c r="F471" s="74"/>
      <c r="G471" s="74"/>
      <c r="H471" s="74"/>
      <c r="I471" s="74"/>
      <c r="J471" s="83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 x14ac:dyDescent="0.45">
      <c r="A472" s="74"/>
      <c r="B472" s="74"/>
      <c r="C472" s="74"/>
      <c r="D472" s="74"/>
      <c r="E472" s="37"/>
      <c r="F472" s="74"/>
      <c r="G472" s="74"/>
      <c r="H472" s="74"/>
      <c r="I472" s="74"/>
      <c r="J472" s="83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 x14ac:dyDescent="0.45">
      <c r="A473" s="74"/>
      <c r="B473" s="74"/>
      <c r="C473" s="74"/>
      <c r="D473" s="74"/>
      <c r="E473" s="37"/>
      <c r="F473" s="74"/>
      <c r="G473" s="74"/>
      <c r="H473" s="74"/>
      <c r="I473" s="74"/>
      <c r="J473" s="83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 x14ac:dyDescent="0.45">
      <c r="A474" s="74"/>
      <c r="B474" s="74"/>
      <c r="C474" s="74"/>
      <c r="D474" s="74"/>
      <c r="E474" s="37"/>
      <c r="F474" s="74"/>
      <c r="G474" s="74"/>
      <c r="H474" s="74"/>
      <c r="I474" s="74"/>
      <c r="J474" s="83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 x14ac:dyDescent="0.45">
      <c r="A475" s="74"/>
      <c r="B475" s="74"/>
      <c r="C475" s="74"/>
      <c r="D475" s="74"/>
      <c r="E475" s="37"/>
      <c r="F475" s="74"/>
      <c r="G475" s="74"/>
      <c r="H475" s="74"/>
      <c r="I475" s="74"/>
      <c r="J475" s="83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 x14ac:dyDescent="0.45">
      <c r="A476" s="74"/>
      <c r="B476" s="74"/>
      <c r="C476" s="74"/>
      <c r="D476" s="74"/>
      <c r="E476" s="37"/>
      <c r="F476" s="74"/>
      <c r="G476" s="74"/>
      <c r="H476" s="74"/>
      <c r="I476" s="74"/>
      <c r="J476" s="83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 x14ac:dyDescent="0.45">
      <c r="A477" s="74"/>
      <c r="B477" s="74"/>
      <c r="C477" s="74"/>
      <c r="D477" s="74"/>
      <c r="E477" s="37"/>
      <c r="F477" s="74"/>
      <c r="G477" s="74"/>
      <c r="H477" s="74"/>
      <c r="I477" s="74"/>
      <c r="J477" s="83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 x14ac:dyDescent="0.45">
      <c r="A478" s="74"/>
      <c r="B478" s="74"/>
      <c r="C478" s="74"/>
      <c r="D478" s="74"/>
      <c r="E478" s="37"/>
      <c r="F478" s="74"/>
      <c r="G478" s="74"/>
      <c r="H478" s="74"/>
      <c r="I478" s="74"/>
      <c r="J478" s="83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 x14ac:dyDescent="0.45">
      <c r="A479" s="74"/>
      <c r="B479" s="74"/>
      <c r="C479" s="74"/>
      <c r="D479" s="74"/>
      <c r="E479" s="37"/>
      <c r="F479" s="74"/>
      <c r="G479" s="74"/>
      <c r="H479" s="74"/>
      <c r="I479" s="74"/>
      <c r="J479" s="83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 x14ac:dyDescent="0.45">
      <c r="A480" s="74"/>
      <c r="B480" s="74"/>
      <c r="C480" s="74"/>
      <c r="D480" s="74"/>
      <c r="E480" s="37"/>
      <c r="F480" s="74"/>
      <c r="G480" s="74"/>
      <c r="H480" s="74"/>
      <c r="I480" s="74"/>
      <c r="J480" s="83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 x14ac:dyDescent="0.45">
      <c r="A481" s="74"/>
      <c r="B481" s="74"/>
      <c r="C481" s="74"/>
      <c r="D481" s="74"/>
      <c r="E481" s="37"/>
      <c r="F481" s="74"/>
      <c r="G481" s="74"/>
      <c r="H481" s="74"/>
      <c r="I481" s="74"/>
      <c r="J481" s="83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 x14ac:dyDescent="0.45">
      <c r="A482" s="74"/>
      <c r="B482" s="74"/>
      <c r="C482" s="74"/>
      <c r="D482" s="74"/>
      <c r="E482" s="37"/>
      <c r="F482" s="74"/>
      <c r="G482" s="74"/>
      <c r="H482" s="74"/>
      <c r="I482" s="74"/>
      <c r="J482" s="83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 x14ac:dyDescent="0.45">
      <c r="A483" s="74"/>
      <c r="B483" s="74"/>
      <c r="C483" s="74"/>
      <c r="D483" s="74"/>
      <c r="E483" s="37"/>
      <c r="F483" s="74"/>
      <c r="G483" s="74"/>
      <c r="H483" s="74"/>
      <c r="I483" s="74"/>
      <c r="J483" s="83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 x14ac:dyDescent="0.45">
      <c r="A484" s="74"/>
      <c r="B484" s="74"/>
      <c r="C484" s="74"/>
      <c r="D484" s="74"/>
      <c r="E484" s="37"/>
      <c r="F484" s="74"/>
      <c r="G484" s="74"/>
      <c r="H484" s="74"/>
      <c r="I484" s="74"/>
      <c r="J484" s="83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 x14ac:dyDescent="0.45">
      <c r="A485" s="74"/>
      <c r="B485" s="74"/>
      <c r="C485" s="74"/>
      <c r="D485" s="74"/>
      <c r="E485" s="37"/>
      <c r="F485" s="74"/>
      <c r="G485" s="74"/>
      <c r="H485" s="74"/>
      <c r="I485" s="74"/>
      <c r="J485" s="83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 x14ac:dyDescent="0.45">
      <c r="A486" s="74"/>
      <c r="B486" s="74"/>
      <c r="C486" s="74"/>
      <c r="D486" s="74"/>
      <c r="E486" s="37"/>
      <c r="F486" s="74"/>
      <c r="G486" s="74"/>
      <c r="H486" s="74"/>
      <c r="I486" s="74"/>
      <c r="J486" s="83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 x14ac:dyDescent="0.45">
      <c r="A487" s="74"/>
      <c r="B487" s="74"/>
      <c r="C487" s="74"/>
      <c r="D487" s="74"/>
      <c r="E487" s="37"/>
      <c r="F487" s="74"/>
      <c r="G487" s="74"/>
      <c r="H487" s="74"/>
      <c r="I487" s="74"/>
      <c r="J487" s="83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 x14ac:dyDescent="0.45">
      <c r="A488" s="74"/>
      <c r="B488" s="74"/>
      <c r="C488" s="74"/>
      <c r="D488" s="74"/>
      <c r="E488" s="37"/>
      <c r="F488" s="74"/>
      <c r="G488" s="74"/>
      <c r="H488" s="74"/>
      <c r="I488" s="74"/>
      <c r="J488" s="83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 x14ac:dyDescent="0.45">
      <c r="A489" s="74"/>
      <c r="B489" s="74"/>
      <c r="C489" s="74"/>
      <c r="D489" s="74"/>
      <c r="E489" s="37"/>
      <c r="F489" s="74"/>
      <c r="G489" s="74"/>
      <c r="H489" s="74"/>
      <c r="I489" s="74"/>
      <c r="J489" s="83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 x14ac:dyDescent="0.45">
      <c r="A490" s="74"/>
      <c r="B490" s="74"/>
      <c r="C490" s="74"/>
      <c r="D490" s="74"/>
      <c r="E490" s="37"/>
      <c r="F490" s="74"/>
      <c r="G490" s="74"/>
      <c r="H490" s="74"/>
      <c r="I490" s="74"/>
      <c r="J490" s="83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 x14ac:dyDescent="0.45">
      <c r="A491" s="74"/>
      <c r="B491" s="74"/>
      <c r="C491" s="74"/>
      <c r="D491" s="74"/>
      <c r="E491" s="37"/>
      <c r="F491" s="74"/>
      <c r="G491" s="74"/>
      <c r="H491" s="74"/>
      <c r="I491" s="74"/>
      <c r="J491" s="83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 x14ac:dyDescent="0.45">
      <c r="A492" s="74"/>
      <c r="B492" s="74"/>
      <c r="C492" s="74"/>
      <c r="D492" s="74"/>
      <c r="E492" s="37"/>
      <c r="F492" s="74"/>
      <c r="G492" s="74"/>
      <c r="H492" s="74"/>
      <c r="I492" s="74"/>
      <c r="J492" s="83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 x14ac:dyDescent="0.45">
      <c r="A493" s="74"/>
      <c r="B493" s="74"/>
      <c r="C493" s="74"/>
      <c r="D493" s="74"/>
      <c r="E493" s="37"/>
      <c r="F493" s="74"/>
      <c r="G493" s="74"/>
      <c r="H493" s="74"/>
      <c r="I493" s="74"/>
      <c r="J493" s="83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 x14ac:dyDescent="0.45">
      <c r="A494" s="74"/>
      <c r="B494" s="74"/>
      <c r="C494" s="74"/>
      <c r="D494" s="74"/>
      <c r="E494" s="37"/>
      <c r="F494" s="74"/>
      <c r="G494" s="74"/>
      <c r="H494" s="74"/>
      <c r="I494" s="74"/>
      <c r="J494" s="83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 x14ac:dyDescent="0.45">
      <c r="A495" s="74"/>
      <c r="B495" s="74"/>
      <c r="C495" s="74"/>
      <c r="D495" s="74"/>
      <c r="E495" s="37"/>
      <c r="F495" s="74"/>
      <c r="G495" s="74"/>
      <c r="H495" s="74"/>
      <c r="I495" s="74"/>
      <c r="J495" s="83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 x14ac:dyDescent="0.45">
      <c r="A496" s="74"/>
      <c r="B496" s="74"/>
      <c r="C496" s="74"/>
      <c r="D496" s="74"/>
      <c r="E496" s="37"/>
      <c r="F496" s="74"/>
      <c r="G496" s="74"/>
      <c r="H496" s="74"/>
      <c r="I496" s="74"/>
      <c r="J496" s="83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 x14ac:dyDescent="0.45">
      <c r="A497" s="74"/>
      <c r="B497" s="74"/>
      <c r="C497" s="74"/>
      <c r="D497" s="74"/>
      <c r="E497" s="37"/>
      <c r="F497" s="74"/>
      <c r="G497" s="74"/>
      <c r="H497" s="74"/>
      <c r="I497" s="74"/>
      <c r="J497" s="83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 x14ac:dyDescent="0.45">
      <c r="A498" s="74"/>
      <c r="B498" s="74"/>
      <c r="C498" s="74"/>
      <c r="D498" s="74"/>
      <c r="E498" s="37"/>
      <c r="F498" s="74"/>
      <c r="G498" s="74"/>
      <c r="H498" s="74"/>
      <c r="I498" s="74"/>
      <c r="J498" s="83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 x14ac:dyDescent="0.45">
      <c r="A499" s="74"/>
      <c r="B499" s="74"/>
      <c r="C499" s="74"/>
      <c r="D499" s="74"/>
      <c r="E499" s="37"/>
      <c r="F499" s="74"/>
      <c r="G499" s="74"/>
      <c r="H499" s="74"/>
      <c r="I499" s="74"/>
      <c r="J499" s="83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 x14ac:dyDescent="0.45">
      <c r="A500" s="74"/>
      <c r="B500" s="74"/>
      <c r="C500" s="74"/>
      <c r="D500" s="74"/>
      <c r="E500" s="37"/>
      <c r="F500" s="74"/>
      <c r="G500" s="74"/>
      <c r="H500" s="74"/>
      <c r="I500" s="74"/>
      <c r="J500" s="83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 x14ac:dyDescent="0.45">
      <c r="A501" s="74"/>
      <c r="B501" s="74"/>
      <c r="C501" s="74"/>
      <c r="D501" s="74"/>
      <c r="E501" s="37"/>
      <c r="F501" s="74"/>
      <c r="G501" s="74"/>
      <c r="H501" s="74"/>
      <c r="I501" s="74"/>
      <c r="J501" s="83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 x14ac:dyDescent="0.45">
      <c r="A502" s="74"/>
      <c r="B502" s="74"/>
      <c r="C502" s="74"/>
      <c r="D502" s="74"/>
      <c r="E502" s="37"/>
      <c r="F502" s="74"/>
      <c r="G502" s="74"/>
      <c r="H502" s="74"/>
      <c r="I502" s="74"/>
      <c r="J502" s="83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 x14ac:dyDescent="0.45">
      <c r="A503" s="74"/>
      <c r="B503" s="74"/>
      <c r="C503" s="74"/>
      <c r="D503" s="74"/>
      <c r="E503" s="37"/>
      <c r="F503" s="74"/>
      <c r="G503" s="74"/>
      <c r="H503" s="74"/>
      <c r="I503" s="74"/>
      <c r="J503" s="83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 x14ac:dyDescent="0.45">
      <c r="A504" s="74"/>
      <c r="B504" s="74"/>
      <c r="C504" s="74"/>
      <c r="D504" s="74"/>
      <c r="E504" s="37"/>
      <c r="F504" s="74"/>
      <c r="G504" s="74"/>
      <c r="H504" s="74"/>
      <c r="I504" s="74"/>
      <c r="J504" s="83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 x14ac:dyDescent="0.45">
      <c r="A505" s="74"/>
      <c r="B505" s="74"/>
      <c r="C505" s="74"/>
      <c r="D505" s="74"/>
      <c r="E505" s="37"/>
      <c r="F505" s="74"/>
      <c r="G505" s="74"/>
      <c r="H505" s="74"/>
      <c r="I505" s="74"/>
      <c r="J505" s="83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 x14ac:dyDescent="0.45">
      <c r="A506" s="74"/>
      <c r="B506" s="74"/>
      <c r="C506" s="74"/>
      <c r="D506" s="74"/>
      <c r="E506" s="37"/>
      <c r="F506" s="74"/>
      <c r="G506" s="74"/>
      <c r="H506" s="74"/>
      <c r="I506" s="74"/>
      <c r="J506" s="83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 x14ac:dyDescent="0.45">
      <c r="A507" s="74"/>
      <c r="B507" s="74"/>
      <c r="C507" s="74"/>
      <c r="D507" s="74"/>
      <c r="E507" s="37"/>
      <c r="F507" s="74"/>
      <c r="G507" s="74"/>
      <c r="H507" s="74"/>
      <c r="I507" s="74"/>
      <c r="J507" s="83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 x14ac:dyDescent="0.45">
      <c r="A508" s="74"/>
      <c r="B508" s="74"/>
      <c r="C508" s="74"/>
      <c r="D508" s="74"/>
      <c r="E508" s="37"/>
      <c r="F508" s="74"/>
      <c r="G508" s="74"/>
      <c r="H508" s="74"/>
      <c r="I508" s="74"/>
      <c r="J508" s="83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 x14ac:dyDescent="0.45">
      <c r="A509" s="74"/>
      <c r="B509" s="74"/>
      <c r="C509" s="74"/>
      <c r="D509" s="74"/>
      <c r="E509" s="37"/>
      <c r="F509" s="74"/>
      <c r="G509" s="74"/>
      <c r="H509" s="74"/>
      <c r="I509" s="74"/>
      <c r="J509" s="83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 x14ac:dyDescent="0.45">
      <c r="A510" s="74"/>
      <c r="B510" s="74"/>
      <c r="C510" s="74"/>
      <c r="D510" s="74"/>
      <c r="E510" s="37"/>
      <c r="F510" s="74"/>
      <c r="G510" s="74"/>
      <c r="H510" s="74"/>
      <c r="I510" s="74"/>
      <c r="J510" s="83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 x14ac:dyDescent="0.45">
      <c r="A511" s="74"/>
      <c r="B511" s="74"/>
      <c r="C511" s="74"/>
      <c r="D511" s="74"/>
      <c r="E511" s="37"/>
      <c r="F511" s="74"/>
      <c r="G511" s="74"/>
      <c r="H511" s="74"/>
      <c r="I511" s="74"/>
      <c r="J511" s="83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 x14ac:dyDescent="0.45">
      <c r="A512" s="74"/>
      <c r="B512" s="74"/>
      <c r="C512" s="74"/>
      <c r="D512" s="74"/>
      <c r="E512" s="37"/>
      <c r="F512" s="74"/>
      <c r="G512" s="74"/>
      <c r="H512" s="74"/>
      <c r="I512" s="74"/>
      <c r="J512" s="83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 x14ac:dyDescent="0.45">
      <c r="A513" s="74"/>
      <c r="B513" s="74"/>
      <c r="C513" s="74"/>
      <c r="D513" s="74"/>
      <c r="E513" s="37"/>
      <c r="F513" s="74"/>
      <c r="G513" s="74"/>
      <c r="H513" s="74"/>
      <c r="I513" s="74"/>
      <c r="J513" s="83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 x14ac:dyDescent="0.45">
      <c r="A514" s="74"/>
      <c r="B514" s="74"/>
      <c r="C514" s="74"/>
      <c r="D514" s="74"/>
      <c r="E514" s="37"/>
      <c r="F514" s="74"/>
      <c r="G514" s="74"/>
      <c r="H514" s="74"/>
      <c r="I514" s="74"/>
      <c r="J514" s="83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 x14ac:dyDescent="0.45">
      <c r="A515" s="74"/>
      <c r="B515" s="74"/>
      <c r="C515" s="74"/>
      <c r="D515" s="74"/>
      <c r="E515" s="37"/>
      <c r="F515" s="74"/>
      <c r="G515" s="74"/>
      <c r="H515" s="74"/>
      <c r="I515" s="74"/>
      <c r="J515" s="83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 x14ac:dyDescent="0.45">
      <c r="A516" s="74"/>
      <c r="B516" s="74"/>
      <c r="C516" s="74"/>
      <c r="D516" s="74"/>
      <c r="E516" s="37"/>
      <c r="F516" s="74"/>
      <c r="G516" s="74"/>
      <c r="H516" s="74"/>
      <c r="I516" s="74"/>
      <c r="J516" s="83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 x14ac:dyDescent="0.45">
      <c r="A517" s="74"/>
      <c r="B517" s="74"/>
      <c r="C517" s="74"/>
      <c r="D517" s="74"/>
      <c r="E517" s="37"/>
      <c r="F517" s="74"/>
      <c r="G517" s="74"/>
      <c r="H517" s="74"/>
      <c r="I517" s="74"/>
      <c r="J517" s="83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 x14ac:dyDescent="0.45">
      <c r="A518" s="74"/>
      <c r="B518" s="74"/>
      <c r="C518" s="74"/>
      <c r="D518" s="74"/>
      <c r="E518" s="37"/>
      <c r="F518" s="74"/>
      <c r="G518" s="74"/>
      <c r="H518" s="74"/>
      <c r="I518" s="74"/>
      <c r="J518" s="83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 x14ac:dyDescent="0.45">
      <c r="A519" s="74"/>
      <c r="B519" s="74"/>
      <c r="C519" s="74"/>
      <c r="D519" s="74"/>
      <c r="E519" s="37"/>
      <c r="F519" s="74"/>
      <c r="G519" s="74"/>
      <c r="H519" s="74"/>
      <c r="I519" s="74"/>
      <c r="J519" s="83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 x14ac:dyDescent="0.45">
      <c r="A520" s="74"/>
      <c r="B520" s="74"/>
      <c r="C520" s="74"/>
      <c r="D520" s="74"/>
      <c r="E520" s="37"/>
      <c r="F520" s="74"/>
      <c r="G520" s="74"/>
      <c r="H520" s="74"/>
      <c r="I520" s="74"/>
      <c r="J520" s="83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 x14ac:dyDescent="0.45">
      <c r="A521" s="74"/>
      <c r="B521" s="74"/>
      <c r="C521" s="74"/>
      <c r="D521" s="74"/>
      <c r="E521" s="37"/>
      <c r="F521" s="74"/>
      <c r="G521" s="74"/>
      <c r="H521" s="74"/>
      <c r="I521" s="74"/>
      <c r="J521" s="83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 x14ac:dyDescent="0.45">
      <c r="A522" s="74"/>
      <c r="B522" s="74"/>
      <c r="C522" s="74"/>
      <c r="D522" s="74"/>
      <c r="E522" s="37"/>
      <c r="F522" s="74"/>
      <c r="G522" s="74"/>
      <c r="H522" s="74"/>
      <c r="I522" s="74"/>
      <c r="J522" s="83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 x14ac:dyDescent="0.45">
      <c r="A523" s="74"/>
      <c r="B523" s="74"/>
      <c r="C523" s="74"/>
      <c r="D523" s="74"/>
      <c r="E523" s="37"/>
      <c r="F523" s="74"/>
      <c r="G523" s="74"/>
      <c r="H523" s="74"/>
      <c r="I523" s="74"/>
      <c r="J523" s="83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 x14ac:dyDescent="0.45">
      <c r="A524" s="74"/>
      <c r="B524" s="74"/>
      <c r="C524" s="74"/>
      <c r="D524" s="74"/>
      <c r="E524" s="37"/>
      <c r="F524" s="74"/>
      <c r="G524" s="74"/>
      <c r="H524" s="74"/>
      <c r="I524" s="74"/>
      <c r="J524" s="83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 x14ac:dyDescent="0.45">
      <c r="A525" s="74"/>
      <c r="B525" s="74"/>
      <c r="C525" s="74"/>
      <c r="D525" s="74"/>
      <c r="E525" s="37"/>
      <c r="F525" s="74"/>
      <c r="G525" s="74"/>
      <c r="H525" s="74"/>
      <c r="I525" s="74"/>
      <c r="J525" s="83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 x14ac:dyDescent="0.45">
      <c r="A526" s="74"/>
      <c r="B526" s="74"/>
      <c r="C526" s="74"/>
      <c r="D526" s="74"/>
      <c r="E526" s="37"/>
      <c r="F526" s="74"/>
      <c r="G526" s="74"/>
      <c r="H526" s="74"/>
      <c r="I526" s="74"/>
      <c r="J526" s="83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 x14ac:dyDescent="0.45">
      <c r="A527" s="74"/>
      <c r="B527" s="74"/>
      <c r="C527" s="74"/>
      <c r="D527" s="74"/>
      <c r="E527" s="37"/>
      <c r="F527" s="74"/>
      <c r="G527" s="74"/>
      <c r="H527" s="74"/>
      <c r="I527" s="74"/>
      <c r="J527" s="83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 x14ac:dyDescent="0.45">
      <c r="A528" s="74"/>
      <c r="B528" s="74"/>
      <c r="C528" s="74"/>
      <c r="D528" s="74"/>
      <c r="E528" s="37"/>
      <c r="F528" s="74"/>
      <c r="G528" s="74"/>
      <c r="H528" s="74"/>
      <c r="I528" s="74"/>
      <c r="J528" s="83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 x14ac:dyDescent="0.45">
      <c r="A529" s="74"/>
      <c r="B529" s="74"/>
      <c r="C529" s="74"/>
      <c r="D529" s="74"/>
      <c r="E529" s="37"/>
      <c r="F529" s="74"/>
      <c r="G529" s="74"/>
      <c r="H529" s="74"/>
      <c r="I529" s="74"/>
      <c r="J529" s="83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 x14ac:dyDescent="0.45">
      <c r="A530" s="74"/>
      <c r="B530" s="74"/>
      <c r="C530" s="74"/>
      <c r="D530" s="74"/>
      <c r="E530" s="37"/>
      <c r="F530" s="74"/>
      <c r="G530" s="74"/>
      <c r="H530" s="74"/>
      <c r="I530" s="74"/>
      <c r="J530" s="83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 x14ac:dyDescent="0.45">
      <c r="A531" s="74"/>
      <c r="B531" s="74"/>
      <c r="C531" s="74"/>
      <c r="D531" s="74"/>
      <c r="E531" s="37"/>
      <c r="F531" s="74"/>
      <c r="G531" s="74"/>
      <c r="H531" s="74"/>
      <c r="I531" s="74"/>
      <c r="J531" s="83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 x14ac:dyDescent="0.45">
      <c r="A532" s="74"/>
      <c r="B532" s="74"/>
      <c r="C532" s="74"/>
      <c r="D532" s="74"/>
      <c r="E532" s="37"/>
      <c r="F532" s="74"/>
      <c r="G532" s="74"/>
      <c r="H532" s="74"/>
      <c r="I532" s="74"/>
      <c r="J532" s="83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 x14ac:dyDescent="0.45">
      <c r="A533" s="74"/>
      <c r="B533" s="74"/>
      <c r="C533" s="74"/>
      <c r="D533" s="74"/>
      <c r="E533" s="37"/>
      <c r="F533" s="74"/>
      <c r="G533" s="74"/>
      <c r="H533" s="74"/>
      <c r="I533" s="74"/>
      <c r="J533" s="83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 x14ac:dyDescent="0.45">
      <c r="A534" s="74"/>
      <c r="B534" s="74"/>
      <c r="C534" s="74"/>
      <c r="D534" s="74"/>
      <c r="E534" s="37"/>
      <c r="F534" s="74"/>
      <c r="G534" s="74"/>
      <c r="H534" s="74"/>
      <c r="I534" s="74"/>
      <c r="J534" s="83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 x14ac:dyDescent="0.45">
      <c r="A535" s="74"/>
      <c r="B535" s="74"/>
      <c r="C535" s="74"/>
      <c r="D535" s="74"/>
      <c r="E535" s="37"/>
      <c r="F535" s="74"/>
      <c r="G535" s="74"/>
      <c r="H535" s="74"/>
      <c r="I535" s="74"/>
      <c r="J535" s="83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 x14ac:dyDescent="0.45">
      <c r="A536" s="74"/>
      <c r="B536" s="74"/>
      <c r="C536" s="74"/>
      <c r="D536" s="74"/>
      <c r="E536" s="37"/>
      <c r="F536" s="74"/>
      <c r="G536" s="74"/>
      <c r="H536" s="74"/>
      <c r="I536" s="74"/>
      <c r="J536" s="83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 x14ac:dyDescent="0.45">
      <c r="A537" s="74"/>
      <c r="B537" s="74"/>
      <c r="C537" s="74"/>
      <c r="D537" s="74"/>
      <c r="E537" s="37"/>
      <c r="F537" s="74"/>
      <c r="G537" s="74"/>
      <c r="H537" s="74"/>
      <c r="I537" s="74"/>
      <c r="J537" s="83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 x14ac:dyDescent="0.45">
      <c r="A538" s="74"/>
      <c r="B538" s="74"/>
      <c r="C538" s="74"/>
      <c r="D538" s="74"/>
      <c r="E538" s="37"/>
      <c r="F538" s="74"/>
      <c r="G538" s="74"/>
      <c r="H538" s="74"/>
      <c r="I538" s="74"/>
      <c r="J538" s="83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 x14ac:dyDescent="0.45">
      <c r="A539" s="74"/>
      <c r="B539" s="74"/>
      <c r="C539" s="74"/>
      <c r="D539" s="74"/>
      <c r="E539" s="37"/>
      <c r="F539" s="74"/>
      <c r="G539" s="74"/>
      <c r="H539" s="74"/>
      <c r="I539" s="74"/>
      <c r="J539" s="83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 x14ac:dyDescent="0.45">
      <c r="A540" s="74"/>
      <c r="B540" s="74"/>
      <c r="C540" s="74"/>
      <c r="D540" s="74"/>
      <c r="E540" s="37"/>
      <c r="F540" s="74"/>
      <c r="G540" s="74"/>
      <c r="H540" s="74"/>
      <c r="I540" s="74"/>
      <c r="J540" s="83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 x14ac:dyDescent="0.45">
      <c r="A541" s="74"/>
      <c r="B541" s="74"/>
      <c r="C541" s="74"/>
      <c r="D541" s="74"/>
      <c r="E541" s="37"/>
      <c r="F541" s="74"/>
      <c r="G541" s="74"/>
      <c r="H541" s="74"/>
      <c r="I541" s="74"/>
      <c r="J541" s="83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 x14ac:dyDescent="0.45">
      <c r="A542" s="74"/>
      <c r="B542" s="74"/>
      <c r="C542" s="74"/>
      <c r="D542" s="74"/>
      <c r="E542" s="37"/>
      <c r="F542" s="74"/>
      <c r="G542" s="74"/>
      <c r="H542" s="74"/>
      <c r="I542" s="74"/>
      <c r="J542" s="83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 x14ac:dyDescent="0.45">
      <c r="A543" s="74"/>
      <c r="B543" s="74"/>
      <c r="C543" s="74"/>
      <c r="D543" s="74"/>
      <c r="E543" s="37"/>
      <c r="F543" s="74"/>
      <c r="G543" s="74"/>
      <c r="H543" s="74"/>
      <c r="I543" s="74"/>
      <c r="J543" s="83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 x14ac:dyDescent="0.45">
      <c r="A544" s="74"/>
      <c r="B544" s="74"/>
      <c r="C544" s="74"/>
      <c r="D544" s="74"/>
      <c r="E544" s="37"/>
      <c r="F544" s="74"/>
      <c r="G544" s="74"/>
      <c r="H544" s="74"/>
      <c r="I544" s="74"/>
      <c r="J544" s="83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 x14ac:dyDescent="0.45">
      <c r="A545" s="74"/>
      <c r="B545" s="74"/>
      <c r="C545" s="74"/>
      <c r="D545" s="74"/>
      <c r="E545" s="37"/>
      <c r="F545" s="74"/>
      <c r="G545" s="74"/>
      <c r="H545" s="74"/>
      <c r="I545" s="74"/>
      <c r="J545" s="83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 x14ac:dyDescent="0.45">
      <c r="A546" s="74"/>
      <c r="B546" s="74"/>
      <c r="C546" s="74"/>
      <c r="D546" s="74"/>
      <c r="E546" s="37"/>
      <c r="F546" s="74"/>
      <c r="G546" s="74"/>
      <c r="H546" s="74"/>
      <c r="I546" s="74"/>
      <c r="J546" s="83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 x14ac:dyDescent="0.45">
      <c r="A547" s="74"/>
      <c r="B547" s="74"/>
      <c r="C547" s="74"/>
      <c r="D547" s="74"/>
      <c r="E547" s="37"/>
      <c r="F547" s="74"/>
      <c r="G547" s="74"/>
      <c r="H547" s="74"/>
      <c r="I547" s="74"/>
      <c r="J547" s="83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 x14ac:dyDescent="0.45">
      <c r="A548" s="74"/>
      <c r="B548" s="74"/>
      <c r="C548" s="74"/>
      <c r="D548" s="74"/>
      <c r="E548" s="37"/>
      <c r="F548" s="74"/>
      <c r="G548" s="74"/>
      <c r="H548" s="74"/>
      <c r="I548" s="74"/>
      <c r="J548" s="83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 x14ac:dyDescent="0.45">
      <c r="A549" s="74"/>
      <c r="B549" s="74"/>
      <c r="C549" s="74"/>
      <c r="D549" s="74"/>
      <c r="E549" s="37"/>
      <c r="F549" s="74"/>
      <c r="G549" s="74"/>
      <c r="H549" s="74"/>
      <c r="I549" s="74"/>
      <c r="J549" s="83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 x14ac:dyDescent="0.45">
      <c r="A550" s="74"/>
      <c r="B550" s="74"/>
      <c r="C550" s="74"/>
      <c r="D550" s="74"/>
      <c r="E550" s="37"/>
      <c r="F550" s="74"/>
      <c r="G550" s="74"/>
      <c r="H550" s="74"/>
      <c r="I550" s="74"/>
      <c r="J550" s="83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 x14ac:dyDescent="0.45">
      <c r="A551" s="74"/>
      <c r="B551" s="74"/>
      <c r="C551" s="74"/>
      <c r="D551" s="74"/>
      <c r="E551" s="37"/>
      <c r="F551" s="74"/>
      <c r="G551" s="74"/>
      <c r="H551" s="74"/>
      <c r="I551" s="74"/>
      <c r="J551" s="83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 x14ac:dyDescent="0.45">
      <c r="A552" s="74"/>
      <c r="B552" s="74"/>
      <c r="C552" s="74"/>
      <c r="D552" s="74"/>
      <c r="E552" s="37"/>
      <c r="F552" s="74"/>
      <c r="G552" s="74"/>
      <c r="H552" s="74"/>
      <c r="I552" s="74"/>
      <c r="J552" s="83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 x14ac:dyDescent="0.45">
      <c r="A553" s="74"/>
      <c r="B553" s="74"/>
      <c r="C553" s="74"/>
      <c r="D553" s="74"/>
      <c r="E553" s="37"/>
      <c r="F553" s="74"/>
      <c r="G553" s="74"/>
      <c r="H553" s="74"/>
      <c r="I553" s="74"/>
      <c r="J553" s="83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 x14ac:dyDescent="0.45">
      <c r="A554" s="74"/>
      <c r="B554" s="74"/>
      <c r="C554" s="74"/>
      <c r="D554" s="74"/>
      <c r="E554" s="37"/>
      <c r="F554" s="74"/>
      <c r="G554" s="74"/>
      <c r="H554" s="74"/>
      <c r="I554" s="74"/>
      <c r="J554" s="83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 x14ac:dyDescent="0.45">
      <c r="A555" s="74"/>
      <c r="B555" s="74"/>
      <c r="C555" s="74"/>
      <c r="D555" s="74"/>
      <c r="E555" s="37"/>
      <c r="F555" s="74"/>
      <c r="G555" s="74"/>
      <c r="H555" s="74"/>
      <c r="I555" s="74"/>
      <c r="J555" s="83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 x14ac:dyDescent="0.45">
      <c r="A556" s="74"/>
      <c r="B556" s="74"/>
      <c r="C556" s="74"/>
      <c r="D556" s="74"/>
      <c r="E556" s="37"/>
      <c r="F556" s="74"/>
      <c r="G556" s="74"/>
      <c r="H556" s="74"/>
      <c r="I556" s="74"/>
      <c r="J556" s="83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 x14ac:dyDescent="0.45">
      <c r="A557" s="74"/>
      <c r="B557" s="74"/>
      <c r="C557" s="74"/>
      <c r="D557" s="74"/>
      <c r="E557" s="37"/>
      <c r="F557" s="74"/>
      <c r="G557" s="74"/>
      <c r="H557" s="74"/>
      <c r="I557" s="74"/>
      <c r="J557" s="83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 x14ac:dyDescent="0.45">
      <c r="A558" s="74"/>
      <c r="B558" s="74"/>
      <c r="C558" s="74"/>
      <c r="D558" s="74"/>
      <c r="E558" s="37"/>
      <c r="F558" s="74"/>
      <c r="G558" s="74"/>
      <c r="H558" s="74"/>
      <c r="I558" s="74"/>
      <c r="J558" s="83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 x14ac:dyDescent="0.45">
      <c r="A559" s="74"/>
      <c r="B559" s="74"/>
      <c r="C559" s="74"/>
      <c r="D559" s="74"/>
      <c r="E559" s="37"/>
      <c r="F559" s="74"/>
      <c r="G559" s="74"/>
      <c r="H559" s="74"/>
      <c r="I559" s="74"/>
      <c r="J559" s="83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 x14ac:dyDescent="0.45">
      <c r="A560" s="74"/>
      <c r="B560" s="74"/>
      <c r="C560" s="74"/>
      <c r="D560" s="74"/>
      <c r="E560" s="37"/>
      <c r="F560" s="74"/>
      <c r="G560" s="74"/>
      <c r="H560" s="74"/>
      <c r="I560" s="74"/>
      <c r="J560" s="83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 x14ac:dyDescent="0.45">
      <c r="A561" s="74"/>
      <c r="B561" s="74"/>
      <c r="C561" s="74"/>
      <c r="D561" s="74"/>
      <c r="E561" s="37"/>
      <c r="F561" s="74"/>
      <c r="G561" s="74"/>
      <c r="H561" s="74"/>
      <c r="I561" s="74"/>
      <c r="J561" s="83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 x14ac:dyDescent="0.45">
      <c r="A562" s="74"/>
      <c r="B562" s="74"/>
      <c r="C562" s="74"/>
      <c r="D562" s="74"/>
      <c r="E562" s="37"/>
      <c r="F562" s="74"/>
      <c r="G562" s="74"/>
      <c r="H562" s="74"/>
      <c r="I562" s="74"/>
      <c r="J562" s="83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 x14ac:dyDescent="0.45">
      <c r="A563" s="74"/>
      <c r="B563" s="74"/>
      <c r="C563" s="74"/>
      <c r="D563" s="74"/>
      <c r="E563" s="37"/>
      <c r="F563" s="74"/>
      <c r="G563" s="74"/>
      <c r="H563" s="74"/>
      <c r="I563" s="74"/>
      <c r="J563" s="83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 x14ac:dyDescent="0.45">
      <c r="A564" s="74"/>
      <c r="B564" s="74"/>
      <c r="C564" s="74"/>
      <c r="D564" s="74"/>
      <c r="E564" s="37"/>
      <c r="F564" s="74"/>
      <c r="G564" s="74"/>
      <c r="H564" s="74"/>
      <c r="I564" s="74"/>
      <c r="J564" s="83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 x14ac:dyDescent="0.45">
      <c r="A565" s="74"/>
      <c r="B565" s="74"/>
      <c r="C565" s="74"/>
      <c r="D565" s="74"/>
      <c r="E565" s="37"/>
      <c r="F565" s="74"/>
      <c r="G565" s="74"/>
      <c r="H565" s="74"/>
      <c r="I565" s="74"/>
      <c r="J565" s="83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 x14ac:dyDescent="0.45">
      <c r="A566" s="74"/>
      <c r="B566" s="74"/>
      <c r="C566" s="74"/>
      <c r="D566" s="74"/>
      <c r="E566" s="37"/>
      <c r="F566" s="74"/>
      <c r="G566" s="74"/>
      <c r="H566" s="74"/>
      <c r="I566" s="74"/>
      <c r="J566" s="83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 x14ac:dyDescent="0.45">
      <c r="A567" s="74"/>
      <c r="B567" s="74"/>
      <c r="C567" s="74"/>
      <c r="D567" s="74"/>
      <c r="E567" s="37"/>
      <c r="F567" s="74"/>
      <c r="G567" s="74"/>
      <c r="H567" s="74"/>
      <c r="I567" s="74"/>
      <c r="J567" s="83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 x14ac:dyDescent="0.45">
      <c r="A568" s="74"/>
      <c r="B568" s="74"/>
      <c r="C568" s="74"/>
      <c r="D568" s="74"/>
      <c r="E568" s="37"/>
      <c r="F568" s="74"/>
      <c r="G568" s="74"/>
      <c r="H568" s="74"/>
      <c r="I568" s="74"/>
      <c r="J568" s="83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 x14ac:dyDescent="0.45">
      <c r="A569" s="74"/>
      <c r="B569" s="74"/>
      <c r="C569" s="74"/>
      <c r="D569" s="74"/>
      <c r="E569" s="37"/>
      <c r="F569" s="74"/>
      <c r="G569" s="74"/>
      <c r="H569" s="74"/>
      <c r="I569" s="74"/>
      <c r="J569" s="83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 x14ac:dyDescent="0.45">
      <c r="A570" s="74"/>
      <c r="B570" s="74"/>
      <c r="C570" s="74"/>
      <c r="D570" s="74"/>
      <c r="E570" s="37"/>
      <c r="F570" s="74"/>
      <c r="G570" s="74"/>
      <c r="H570" s="74"/>
      <c r="I570" s="74"/>
      <c r="J570" s="83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 x14ac:dyDescent="0.45">
      <c r="A571" s="74"/>
      <c r="B571" s="74"/>
      <c r="C571" s="74"/>
      <c r="D571" s="74"/>
      <c r="E571" s="37"/>
      <c r="F571" s="74"/>
      <c r="G571" s="74"/>
      <c r="H571" s="74"/>
      <c r="I571" s="74"/>
      <c r="J571" s="83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 x14ac:dyDescent="0.45">
      <c r="A572" s="74"/>
      <c r="B572" s="74"/>
      <c r="C572" s="74"/>
      <c r="D572" s="74"/>
      <c r="E572" s="37"/>
      <c r="F572" s="74"/>
      <c r="G572" s="74"/>
      <c r="H572" s="74"/>
      <c r="I572" s="74"/>
      <c r="J572" s="83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 x14ac:dyDescent="0.45">
      <c r="A573" s="74"/>
      <c r="B573" s="74"/>
      <c r="C573" s="74"/>
      <c r="D573" s="74"/>
      <c r="E573" s="37"/>
      <c r="F573" s="74"/>
      <c r="G573" s="74"/>
      <c r="H573" s="74"/>
      <c r="I573" s="74"/>
      <c r="J573" s="83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 x14ac:dyDescent="0.45">
      <c r="A574" s="74"/>
      <c r="B574" s="74"/>
      <c r="C574" s="74"/>
      <c r="D574" s="74"/>
      <c r="E574" s="37"/>
      <c r="F574" s="74"/>
      <c r="G574" s="74"/>
      <c r="H574" s="74"/>
      <c r="I574" s="74"/>
      <c r="J574" s="83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 x14ac:dyDescent="0.45">
      <c r="A575" s="74"/>
      <c r="B575" s="74"/>
      <c r="C575" s="74"/>
      <c r="D575" s="74"/>
      <c r="E575" s="37"/>
      <c r="F575" s="74"/>
      <c r="G575" s="74"/>
      <c r="H575" s="74"/>
      <c r="I575" s="74"/>
      <c r="J575" s="83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 x14ac:dyDescent="0.45">
      <c r="A576" s="74"/>
      <c r="B576" s="74"/>
      <c r="C576" s="74"/>
      <c r="D576" s="74"/>
      <c r="E576" s="37"/>
      <c r="F576" s="74"/>
      <c r="G576" s="74"/>
      <c r="H576" s="74"/>
      <c r="I576" s="74"/>
      <c r="J576" s="83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 x14ac:dyDescent="0.45">
      <c r="A577" s="74"/>
      <c r="B577" s="74"/>
      <c r="C577" s="74"/>
      <c r="D577" s="74"/>
      <c r="E577" s="37"/>
      <c r="F577" s="74"/>
      <c r="G577" s="74"/>
      <c r="H577" s="74"/>
      <c r="I577" s="74"/>
      <c r="J577" s="83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 x14ac:dyDescent="0.45">
      <c r="A578" s="74"/>
      <c r="B578" s="74"/>
      <c r="C578" s="74"/>
      <c r="D578" s="74"/>
      <c r="E578" s="37"/>
      <c r="F578" s="74"/>
      <c r="G578" s="74"/>
      <c r="H578" s="74"/>
      <c r="I578" s="74"/>
      <c r="J578" s="83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 x14ac:dyDescent="0.45">
      <c r="A579" s="74"/>
      <c r="B579" s="74"/>
      <c r="C579" s="74"/>
      <c r="D579" s="74"/>
      <c r="E579" s="37"/>
      <c r="F579" s="74"/>
      <c r="G579" s="74"/>
      <c r="H579" s="74"/>
      <c r="I579" s="74"/>
      <c r="J579" s="83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 x14ac:dyDescent="0.45">
      <c r="A580" s="74"/>
      <c r="B580" s="74"/>
      <c r="C580" s="74"/>
      <c r="D580" s="74"/>
      <c r="E580" s="37"/>
      <c r="F580" s="74"/>
      <c r="G580" s="74"/>
      <c r="H580" s="74"/>
      <c r="I580" s="74"/>
      <c r="J580" s="83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 x14ac:dyDescent="0.45">
      <c r="A581" s="74"/>
      <c r="B581" s="74"/>
      <c r="C581" s="74"/>
      <c r="D581" s="74"/>
      <c r="E581" s="37"/>
      <c r="F581" s="74"/>
      <c r="G581" s="74"/>
      <c r="H581" s="74"/>
      <c r="I581" s="74"/>
      <c r="J581" s="83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 x14ac:dyDescent="0.45">
      <c r="A582" s="74"/>
      <c r="B582" s="74"/>
      <c r="C582" s="74"/>
      <c r="D582" s="74"/>
      <c r="E582" s="37"/>
      <c r="F582" s="74"/>
      <c r="G582" s="74"/>
      <c r="H582" s="74"/>
      <c r="I582" s="74"/>
      <c r="J582" s="83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 x14ac:dyDescent="0.45">
      <c r="A583" s="74"/>
      <c r="B583" s="74"/>
      <c r="C583" s="74"/>
      <c r="D583" s="74"/>
      <c r="E583" s="37"/>
      <c r="F583" s="74"/>
      <c r="G583" s="74"/>
      <c r="H583" s="74"/>
      <c r="I583" s="74"/>
      <c r="J583" s="83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 x14ac:dyDescent="0.45">
      <c r="A584" s="74"/>
      <c r="B584" s="74"/>
      <c r="C584" s="74"/>
      <c r="D584" s="74"/>
      <c r="E584" s="37"/>
      <c r="F584" s="74"/>
      <c r="G584" s="74"/>
      <c r="H584" s="74"/>
      <c r="I584" s="74"/>
      <c r="J584" s="83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 x14ac:dyDescent="0.45">
      <c r="A585" s="74"/>
      <c r="B585" s="74"/>
      <c r="C585" s="74"/>
      <c r="D585" s="74"/>
      <c r="E585" s="37"/>
      <c r="F585" s="74"/>
      <c r="G585" s="74"/>
      <c r="H585" s="74"/>
      <c r="I585" s="74"/>
      <c r="J585" s="83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 x14ac:dyDescent="0.45">
      <c r="A586" s="74"/>
      <c r="B586" s="74"/>
      <c r="C586" s="74"/>
      <c r="D586" s="74"/>
      <c r="E586" s="37"/>
      <c r="F586" s="74"/>
      <c r="G586" s="74"/>
      <c r="H586" s="74"/>
      <c r="I586" s="74"/>
      <c r="J586" s="83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 x14ac:dyDescent="0.45">
      <c r="A587" s="74"/>
      <c r="B587" s="74"/>
      <c r="C587" s="74"/>
      <c r="D587" s="74"/>
      <c r="E587" s="37"/>
      <c r="F587" s="74"/>
      <c r="G587" s="74"/>
      <c r="H587" s="74"/>
      <c r="I587" s="74"/>
      <c r="J587" s="83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 x14ac:dyDescent="0.45">
      <c r="A588" s="74"/>
      <c r="B588" s="74"/>
      <c r="C588" s="74"/>
      <c r="D588" s="74"/>
      <c r="E588" s="37"/>
      <c r="F588" s="74"/>
      <c r="G588" s="74"/>
      <c r="H588" s="74"/>
      <c r="I588" s="74"/>
      <c r="J588" s="83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 x14ac:dyDescent="0.45">
      <c r="A589" s="74"/>
      <c r="B589" s="74"/>
      <c r="C589" s="74"/>
      <c r="D589" s="74"/>
      <c r="E589" s="37"/>
      <c r="F589" s="74"/>
      <c r="G589" s="74"/>
      <c r="H589" s="74"/>
      <c r="I589" s="74"/>
      <c r="J589" s="83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 x14ac:dyDescent="0.45">
      <c r="A590" s="74"/>
      <c r="B590" s="74"/>
      <c r="C590" s="74"/>
      <c r="D590" s="74"/>
      <c r="E590" s="37"/>
      <c r="F590" s="74"/>
      <c r="G590" s="74"/>
      <c r="H590" s="74"/>
      <c r="I590" s="74"/>
      <c r="J590" s="83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 x14ac:dyDescent="0.45">
      <c r="A591" s="74"/>
      <c r="B591" s="74"/>
      <c r="C591" s="74"/>
      <c r="D591" s="74"/>
      <c r="E591" s="37"/>
      <c r="F591" s="74"/>
      <c r="G591" s="74"/>
      <c r="H591" s="74"/>
      <c r="I591" s="74"/>
      <c r="J591" s="83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 x14ac:dyDescent="0.45">
      <c r="A592" s="74"/>
      <c r="B592" s="74"/>
      <c r="C592" s="74"/>
      <c r="D592" s="74"/>
      <c r="E592" s="37"/>
      <c r="F592" s="74"/>
      <c r="G592" s="74"/>
      <c r="H592" s="74"/>
      <c r="I592" s="74"/>
      <c r="J592" s="83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 x14ac:dyDescent="0.45">
      <c r="A593" s="74"/>
      <c r="B593" s="74"/>
      <c r="C593" s="74"/>
      <c r="D593" s="74"/>
      <c r="E593" s="37"/>
      <c r="F593" s="74"/>
      <c r="G593" s="74"/>
      <c r="H593" s="74"/>
      <c r="I593" s="74"/>
      <c r="J593" s="83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 x14ac:dyDescent="0.45">
      <c r="A594" s="74"/>
      <c r="B594" s="74"/>
      <c r="C594" s="74"/>
      <c r="D594" s="74"/>
      <c r="E594" s="37"/>
      <c r="F594" s="74"/>
      <c r="G594" s="74"/>
      <c r="H594" s="74"/>
      <c r="I594" s="74"/>
      <c r="J594" s="83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 x14ac:dyDescent="0.45">
      <c r="A595" s="74"/>
      <c r="B595" s="74"/>
      <c r="C595" s="74"/>
      <c r="D595" s="74"/>
      <c r="E595" s="37"/>
      <c r="F595" s="74"/>
      <c r="G595" s="74"/>
      <c r="H595" s="74"/>
      <c r="I595" s="74"/>
      <c r="J595" s="83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 x14ac:dyDescent="0.45">
      <c r="A596" s="74"/>
      <c r="B596" s="74"/>
      <c r="C596" s="74"/>
      <c r="D596" s="74"/>
      <c r="E596" s="37"/>
      <c r="F596" s="74"/>
      <c r="G596" s="74"/>
      <c r="H596" s="74"/>
      <c r="I596" s="74"/>
      <c r="J596" s="83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 x14ac:dyDescent="0.45">
      <c r="A597" s="74"/>
      <c r="B597" s="74"/>
      <c r="C597" s="74"/>
      <c r="D597" s="74"/>
      <c r="E597" s="37"/>
      <c r="F597" s="74"/>
      <c r="G597" s="74"/>
      <c r="H597" s="74"/>
      <c r="I597" s="74"/>
      <c r="J597" s="83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 x14ac:dyDescent="0.45">
      <c r="A598" s="74"/>
      <c r="B598" s="74"/>
      <c r="C598" s="74"/>
      <c r="D598" s="74"/>
      <c r="E598" s="37"/>
      <c r="F598" s="74"/>
      <c r="G598" s="74"/>
      <c r="H598" s="74"/>
      <c r="I598" s="74"/>
      <c r="J598" s="83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 x14ac:dyDescent="0.45">
      <c r="A599" s="74"/>
      <c r="B599" s="74"/>
      <c r="C599" s="74"/>
      <c r="D599" s="74"/>
      <c r="E599" s="37"/>
      <c r="F599" s="74"/>
      <c r="G599" s="74"/>
      <c r="H599" s="74"/>
      <c r="I599" s="74"/>
      <c r="J599" s="83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 x14ac:dyDescent="0.45">
      <c r="A600" s="74"/>
      <c r="B600" s="74"/>
      <c r="C600" s="74"/>
      <c r="D600" s="74"/>
      <c r="E600" s="37"/>
      <c r="F600" s="74"/>
      <c r="G600" s="74"/>
      <c r="H600" s="74"/>
      <c r="I600" s="74"/>
      <c r="J600" s="83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 x14ac:dyDescent="0.45">
      <c r="A601" s="74"/>
      <c r="B601" s="74"/>
      <c r="C601" s="74"/>
      <c r="D601" s="74"/>
      <c r="E601" s="37"/>
      <c r="F601" s="74"/>
      <c r="G601" s="74"/>
      <c r="H601" s="74"/>
      <c r="I601" s="74"/>
      <c r="J601" s="83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 x14ac:dyDescent="0.45">
      <c r="A602" s="74"/>
      <c r="B602" s="74"/>
      <c r="C602" s="74"/>
      <c r="D602" s="74"/>
      <c r="E602" s="37"/>
      <c r="F602" s="74"/>
      <c r="G602" s="74"/>
      <c r="H602" s="74"/>
      <c r="I602" s="74"/>
      <c r="J602" s="83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 x14ac:dyDescent="0.45">
      <c r="A603" s="74"/>
      <c r="B603" s="74"/>
      <c r="C603" s="74"/>
      <c r="D603" s="74"/>
      <c r="E603" s="37"/>
      <c r="F603" s="74"/>
      <c r="G603" s="74"/>
      <c r="H603" s="74"/>
      <c r="I603" s="74"/>
      <c r="J603" s="83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 x14ac:dyDescent="0.45">
      <c r="A604" s="74"/>
      <c r="B604" s="74"/>
      <c r="C604" s="74"/>
      <c r="D604" s="74"/>
      <c r="E604" s="37"/>
      <c r="F604" s="74"/>
      <c r="G604" s="74"/>
      <c r="H604" s="74"/>
      <c r="I604" s="74"/>
      <c r="J604" s="83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 x14ac:dyDescent="0.45">
      <c r="A605" s="74"/>
      <c r="B605" s="74"/>
      <c r="C605" s="74"/>
      <c r="D605" s="74"/>
      <c r="E605" s="37"/>
      <c r="F605" s="74"/>
      <c r="G605" s="74"/>
      <c r="H605" s="74"/>
      <c r="I605" s="74"/>
      <c r="J605" s="83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 x14ac:dyDescent="0.45">
      <c r="A606" s="74"/>
      <c r="B606" s="74"/>
      <c r="C606" s="74"/>
      <c r="D606" s="74"/>
      <c r="E606" s="37"/>
      <c r="F606" s="74"/>
      <c r="G606" s="74"/>
      <c r="H606" s="74"/>
      <c r="I606" s="74"/>
      <c r="J606" s="83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 x14ac:dyDescent="0.45">
      <c r="A607" s="74"/>
      <c r="B607" s="74"/>
      <c r="C607" s="74"/>
      <c r="D607" s="74"/>
      <c r="E607" s="37"/>
      <c r="F607" s="74"/>
      <c r="G607" s="74"/>
      <c r="H607" s="74"/>
      <c r="I607" s="74"/>
      <c r="J607" s="83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 x14ac:dyDescent="0.45">
      <c r="A608" s="74"/>
      <c r="B608" s="74"/>
      <c r="C608" s="74"/>
      <c r="D608" s="74"/>
      <c r="E608" s="37"/>
      <c r="F608" s="74"/>
      <c r="G608" s="74"/>
      <c r="H608" s="74"/>
      <c r="I608" s="74"/>
      <c r="J608" s="83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 x14ac:dyDescent="0.45">
      <c r="A609" s="74"/>
      <c r="B609" s="74"/>
      <c r="C609" s="74"/>
      <c r="D609" s="74"/>
      <c r="E609" s="37"/>
      <c r="F609" s="74"/>
      <c r="G609" s="74"/>
      <c r="H609" s="74"/>
      <c r="I609" s="74"/>
      <c r="J609" s="83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 x14ac:dyDescent="0.45">
      <c r="A610" s="74"/>
      <c r="B610" s="74"/>
      <c r="C610" s="74"/>
      <c r="D610" s="74"/>
      <c r="E610" s="37"/>
      <c r="F610" s="74"/>
      <c r="G610" s="74"/>
      <c r="H610" s="74"/>
      <c r="I610" s="74"/>
      <c r="J610" s="83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 x14ac:dyDescent="0.45">
      <c r="A611" s="74"/>
      <c r="B611" s="74"/>
      <c r="C611" s="74"/>
      <c r="D611" s="74"/>
      <c r="E611" s="37"/>
      <c r="F611" s="74"/>
      <c r="G611" s="74"/>
      <c r="H611" s="74"/>
      <c r="I611" s="74"/>
      <c r="J611" s="83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 x14ac:dyDescent="0.45">
      <c r="A612" s="74"/>
      <c r="B612" s="74"/>
      <c r="C612" s="74"/>
      <c r="D612" s="74"/>
      <c r="E612" s="37"/>
      <c r="F612" s="74"/>
      <c r="G612" s="74"/>
      <c r="H612" s="74"/>
      <c r="I612" s="74"/>
      <c r="J612" s="83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 x14ac:dyDescent="0.45">
      <c r="A613" s="74"/>
      <c r="B613" s="74"/>
      <c r="C613" s="74"/>
      <c r="D613" s="74"/>
      <c r="E613" s="37"/>
      <c r="F613" s="74"/>
      <c r="G613" s="74"/>
      <c r="H613" s="74"/>
      <c r="I613" s="74"/>
      <c r="J613" s="83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 x14ac:dyDescent="0.45">
      <c r="A614" s="74"/>
      <c r="B614" s="74"/>
      <c r="C614" s="74"/>
      <c r="D614" s="74"/>
      <c r="E614" s="37"/>
      <c r="F614" s="74"/>
      <c r="G614" s="74"/>
      <c r="H614" s="74"/>
      <c r="I614" s="74"/>
      <c r="J614" s="83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 x14ac:dyDescent="0.45">
      <c r="A615" s="74"/>
      <c r="B615" s="74"/>
      <c r="C615" s="74"/>
      <c r="D615" s="74"/>
      <c r="E615" s="37"/>
      <c r="F615" s="74"/>
      <c r="G615" s="74"/>
      <c r="H615" s="74"/>
      <c r="I615" s="74"/>
      <c r="J615" s="83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 x14ac:dyDescent="0.45">
      <c r="A616" s="74"/>
      <c r="B616" s="74"/>
      <c r="C616" s="74"/>
      <c r="D616" s="74"/>
      <c r="E616" s="37"/>
      <c r="F616" s="74"/>
      <c r="G616" s="74"/>
      <c r="H616" s="74"/>
      <c r="I616" s="74"/>
      <c r="J616" s="83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 x14ac:dyDescent="0.45">
      <c r="A617" s="74"/>
      <c r="B617" s="74"/>
      <c r="C617" s="74"/>
      <c r="D617" s="74"/>
      <c r="E617" s="37"/>
      <c r="F617" s="74"/>
      <c r="G617" s="74"/>
      <c r="H617" s="74"/>
      <c r="I617" s="74"/>
      <c r="J617" s="83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 x14ac:dyDescent="0.45">
      <c r="A618" s="74"/>
      <c r="B618" s="74"/>
      <c r="C618" s="74"/>
      <c r="D618" s="74"/>
      <c r="E618" s="37"/>
      <c r="F618" s="74"/>
      <c r="G618" s="74"/>
      <c r="H618" s="74"/>
      <c r="I618" s="74"/>
      <c r="J618" s="83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 x14ac:dyDescent="0.45">
      <c r="A619" s="74"/>
      <c r="B619" s="74"/>
      <c r="C619" s="74"/>
      <c r="D619" s="74"/>
      <c r="E619" s="37"/>
      <c r="F619" s="74"/>
      <c r="G619" s="74"/>
      <c r="H619" s="74"/>
      <c r="I619" s="74"/>
      <c r="J619" s="83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 x14ac:dyDescent="0.45">
      <c r="A620" s="74"/>
      <c r="B620" s="74"/>
      <c r="C620" s="74"/>
      <c r="D620" s="74"/>
      <c r="E620" s="37"/>
      <c r="F620" s="74"/>
      <c r="G620" s="74"/>
      <c r="H620" s="74"/>
      <c r="I620" s="74"/>
      <c r="J620" s="83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 x14ac:dyDescent="0.45">
      <c r="A621" s="74"/>
      <c r="B621" s="74"/>
      <c r="C621" s="74"/>
      <c r="D621" s="74"/>
      <c r="E621" s="37"/>
      <c r="F621" s="74"/>
      <c r="G621" s="74"/>
      <c r="H621" s="74"/>
      <c r="I621" s="74"/>
      <c r="J621" s="83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 x14ac:dyDescent="0.45">
      <c r="A622" s="74"/>
      <c r="B622" s="74"/>
      <c r="C622" s="74"/>
      <c r="D622" s="74"/>
      <c r="E622" s="37"/>
      <c r="F622" s="74"/>
      <c r="G622" s="74"/>
      <c r="H622" s="74"/>
      <c r="I622" s="74"/>
      <c r="J622" s="83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 x14ac:dyDescent="0.45">
      <c r="A623" s="74"/>
      <c r="B623" s="74"/>
      <c r="C623" s="74"/>
      <c r="D623" s="74"/>
      <c r="E623" s="37"/>
      <c r="F623" s="74"/>
      <c r="G623" s="74"/>
      <c r="H623" s="74"/>
      <c r="I623" s="74"/>
      <c r="J623" s="83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 x14ac:dyDescent="0.45">
      <c r="A624" s="74"/>
      <c r="B624" s="74"/>
      <c r="C624" s="74"/>
      <c r="D624" s="74"/>
      <c r="E624" s="37"/>
      <c r="F624" s="74"/>
      <c r="G624" s="74"/>
      <c r="H624" s="74"/>
      <c r="I624" s="74"/>
      <c r="J624" s="83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 x14ac:dyDescent="0.45">
      <c r="A625" s="74"/>
      <c r="B625" s="74"/>
      <c r="C625" s="74"/>
      <c r="D625" s="74"/>
      <c r="E625" s="37"/>
      <c r="F625" s="74"/>
      <c r="G625" s="74"/>
      <c r="H625" s="74"/>
      <c r="I625" s="74"/>
      <c r="J625" s="83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 x14ac:dyDescent="0.45">
      <c r="A626" s="74"/>
      <c r="B626" s="74"/>
      <c r="C626" s="74"/>
      <c r="D626" s="74"/>
      <c r="E626" s="37"/>
      <c r="F626" s="74"/>
      <c r="G626" s="74"/>
      <c r="H626" s="74"/>
      <c r="I626" s="74"/>
      <c r="J626" s="83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 x14ac:dyDescent="0.45">
      <c r="A627" s="74"/>
      <c r="B627" s="74"/>
      <c r="C627" s="74"/>
      <c r="D627" s="74"/>
      <c r="E627" s="37"/>
      <c r="F627" s="74"/>
      <c r="G627" s="74"/>
      <c r="H627" s="74"/>
      <c r="I627" s="74"/>
      <c r="J627" s="83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 x14ac:dyDescent="0.45">
      <c r="A628" s="74"/>
      <c r="B628" s="74"/>
      <c r="C628" s="74"/>
      <c r="D628" s="74"/>
      <c r="E628" s="37"/>
      <c r="F628" s="74"/>
      <c r="G628" s="74"/>
      <c r="H628" s="74"/>
      <c r="I628" s="74"/>
      <c r="J628" s="83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 x14ac:dyDescent="0.45">
      <c r="A629" s="74"/>
      <c r="B629" s="74"/>
      <c r="C629" s="74"/>
      <c r="D629" s="74"/>
      <c r="E629" s="37"/>
      <c r="F629" s="74"/>
      <c r="G629" s="74"/>
      <c r="H629" s="74"/>
      <c r="I629" s="74"/>
      <c r="J629" s="83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 x14ac:dyDescent="0.45">
      <c r="A630" s="74"/>
      <c r="B630" s="74"/>
      <c r="C630" s="74"/>
      <c r="D630" s="74"/>
      <c r="E630" s="37"/>
      <c r="F630" s="74"/>
      <c r="G630" s="74"/>
      <c r="H630" s="74"/>
      <c r="I630" s="74"/>
      <c r="J630" s="83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 x14ac:dyDescent="0.45">
      <c r="A631" s="74"/>
      <c r="B631" s="74"/>
      <c r="C631" s="74"/>
      <c r="D631" s="74"/>
      <c r="E631" s="37"/>
      <c r="F631" s="74"/>
      <c r="G631" s="74"/>
      <c r="H631" s="74"/>
      <c r="I631" s="74"/>
      <c r="J631" s="83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 x14ac:dyDescent="0.45">
      <c r="A632" s="74"/>
      <c r="B632" s="74"/>
      <c r="C632" s="74"/>
      <c r="D632" s="74"/>
      <c r="E632" s="37"/>
      <c r="F632" s="74"/>
      <c r="G632" s="74"/>
      <c r="H632" s="74"/>
      <c r="I632" s="74"/>
      <c r="J632" s="83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 x14ac:dyDescent="0.45">
      <c r="A633" s="74"/>
      <c r="B633" s="74"/>
      <c r="C633" s="74"/>
      <c r="D633" s="74"/>
      <c r="E633" s="37"/>
      <c r="F633" s="74"/>
      <c r="G633" s="74"/>
      <c r="H633" s="74"/>
      <c r="I633" s="74"/>
      <c r="J633" s="83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 x14ac:dyDescent="0.45">
      <c r="A634" s="74"/>
      <c r="B634" s="74"/>
      <c r="C634" s="74"/>
      <c r="D634" s="74"/>
      <c r="E634" s="37"/>
      <c r="F634" s="74"/>
      <c r="G634" s="74"/>
      <c r="H634" s="74"/>
      <c r="I634" s="74"/>
      <c r="J634" s="83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 x14ac:dyDescent="0.45">
      <c r="A635" s="74"/>
      <c r="B635" s="74"/>
      <c r="C635" s="74"/>
      <c r="D635" s="74"/>
      <c r="E635" s="37"/>
      <c r="F635" s="74"/>
      <c r="G635" s="74"/>
      <c r="H635" s="74"/>
      <c r="I635" s="74"/>
      <c r="J635" s="83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 x14ac:dyDescent="0.45">
      <c r="A636" s="74"/>
      <c r="B636" s="74"/>
      <c r="C636" s="74"/>
      <c r="D636" s="74"/>
      <c r="E636" s="37"/>
      <c r="F636" s="74"/>
      <c r="G636" s="74"/>
      <c r="H636" s="74"/>
      <c r="I636" s="74"/>
      <c r="J636" s="83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 x14ac:dyDescent="0.45">
      <c r="A637" s="74"/>
      <c r="B637" s="74"/>
      <c r="C637" s="74"/>
      <c r="D637" s="74"/>
      <c r="E637" s="37"/>
      <c r="F637" s="74"/>
      <c r="G637" s="74"/>
      <c r="H637" s="74"/>
      <c r="I637" s="74"/>
      <c r="J637" s="83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 x14ac:dyDescent="0.45">
      <c r="A638" s="74"/>
      <c r="B638" s="74"/>
      <c r="C638" s="74"/>
      <c r="D638" s="74"/>
      <c r="E638" s="37"/>
      <c r="F638" s="74"/>
      <c r="G638" s="74"/>
      <c r="H638" s="74"/>
      <c r="I638" s="74"/>
      <c r="J638" s="83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1000"/>
  <sheetViews>
    <sheetView workbookViewId="0">
      <pane xSplit="2" ySplit="7" topLeftCell="E329" activePane="bottomRight" state="frozen"/>
      <selection pane="topRight" activeCell="C1" sqref="C1"/>
      <selection pane="bottomLeft" activeCell="A8" sqref="A8"/>
      <selection pane="bottomRight" activeCell="D370" sqref="D370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.36328125" customWidth="1"/>
    <col min="7" max="7" width="11.453125" customWidth="1"/>
    <col min="8" max="8" width="13.90625" customWidth="1"/>
    <col min="9" max="9" width="11.453125" customWidth="1"/>
    <col min="10" max="10" width="15.26953125" customWidth="1"/>
    <col min="11" max="11" width="12" customWidth="1"/>
  </cols>
  <sheetData>
    <row r="1" spans="1:26" ht="27.75" customHeight="1" x14ac:dyDescent="0.45">
      <c r="A1" s="159">
        <f>'PLANTILLA V6'!A1</f>
        <v>0</v>
      </c>
      <c r="B1" s="70">
        <f>'PLANTILLA V6'!B1</f>
        <v>0</v>
      </c>
      <c r="C1" s="105" t="str">
        <f>'PLANTILLA V6'!C1</f>
        <v>Tipo:</v>
      </c>
      <c r="D1" s="166" t="str">
        <f>'PLANTILLA V6'!D1</f>
        <v>Proyecto</v>
      </c>
      <c r="E1" s="165"/>
      <c r="F1" s="163" t="str">
        <f>'PLANTILLA V6'!F1</f>
        <v>Total de alumnos:</v>
      </c>
      <c r="G1" s="164"/>
      <c r="H1" s="164"/>
      <c r="I1" s="165"/>
      <c r="J1" s="111">
        <f>'2.SELECCIÓN'!K8</f>
        <v>0</v>
      </c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21.75" customHeight="1" x14ac:dyDescent="0.45">
      <c r="A2" s="141"/>
      <c r="B2" s="70">
        <f>'PLANTILLA V6'!B2</f>
        <v>0</v>
      </c>
      <c r="C2" s="105" t="str">
        <f>'PLANTILLA V6'!C2</f>
        <v>Especialidad:</v>
      </c>
      <c r="D2" s="166" t="s">
        <v>33</v>
      </c>
      <c r="E2" s="165"/>
      <c r="F2" s="163" t="s">
        <v>304</v>
      </c>
      <c r="G2" s="164"/>
      <c r="H2" s="164"/>
      <c r="I2" s="165"/>
      <c r="J2" s="106">
        <f>'2.SELECCIÓN'!J8</f>
        <v>0</v>
      </c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36" customHeight="1" x14ac:dyDescent="0.45">
      <c r="A3" s="77">
        <f>'PLANTILLA V6'!A3</f>
        <v>0</v>
      </c>
      <c r="B3" s="77">
        <f>'PLANTILLA V6'!B3</f>
        <v>0</v>
      </c>
      <c r="C3" s="107" t="str">
        <f>'PLANTILLA V6'!C3</f>
        <v xml:space="preserve">Nombre de proyecto:
</v>
      </c>
      <c r="D3" s="167" t="s">
        <v>306</v>
      </c>
      <c r="E3" s="168"/>
      <c r="F3" s="72">
        <f>'PLANTILLA V6'!F3</f>
        <v>0</v>
      </c>
      <c r="G3" s="79">
        <f>'PLANTILLA V6'!G3</f>
        <v>0</v>
      </c>
      <c r="H3" s="79">
        <f>'PLANTILLA V6'!H3</f>
        <v>0</v>
      </c>
      <c r="I3" s="79">
        <f>'PLANTILLA V6'!I3</f>
        <v>0</v>
      </c>
      <c r="J3" s="80">
        <f>'PLANTILLA V6'!J3</f>
        <v>0</v>
      </c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5.75" customHeight="1" x14ac:dyDescent="0.45">
      <c r="A4" s="74">
        <f>'PLANTILLA V6'!A4</f>
        <v>0</v>
      </c>
      <c r="B4" s="74">
        <f>'PLANTILLA V6'!B4</f>
        <v>0</v>
      </c>
      <c r="C4" s="108">
        <f>'PLANTILLA V6'!C4</f>
        <v>0</v>
      </c>
      <c r="D4" s="108">
        <f>'PLANTILLA V6'!D4</f>
        <v>0</v>
      </c>
      <c r="E4" s="108">
        <f>'PLANTILLA V6'!E4</f>
        <v>0</v>
      </c>
      <c r="F4" s="72">
        <f>'PLANTILLA V6'!F4</f>
        <v>0</v>
      </c>
      <c r="G4" s="75">
        <f>'PLANTILLA V6'!G4</f>
        <v>0</v>
      </c>
      <c r="H4" s="75">
        <f>'PLANTILLA V6'!H4</f>
        <v>0</v>
      </c>
      <c r="I4" s="75">
        <f>'PLANTILLA V6'!I4</f>
        <v>0</v>
      </c>
      <c r="J4" s="76">
        <f>'PLANTILLA V6'!J4</f>
        <v>0</v>
      </c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44.25" customHeight="1" x14ac:dyDescent="0.45">
      <c r="A5" s="74">
        <f>'PLANTILLA V6'!A5</f>
        <v>0</v>
      </c>
      <c r="B5" s="74">
        <f>'PLANTILLA V6'!B5</f>
        <v>0</v>
      </c>
      <c r="C5" s="81" t="str">
        <f>'PLANTILLA V6'!C5</f>
        <v>Cantidad</v>
      </c>
      <c r="D5" s="81" t="str">
        <f>'PLANTILLA V6'!D5</f>
        <v>Unidad</v>
      </c>
      <c r="E5" s="82" t="str">
        <f>'PLANTILLA V6'!E5</f>
        <v>Cantidad necesaria por 1 prototipo</v>
      </c>
      <c r="F5" s="162" t="str">
        <f>'PLANTILLA V6'!F5</f>
        <v>Modalidad de uso</v>
      </c>
      <c r="G5" s="141"/>
      <c r="H5" s="141"/>
      <c r="I5" s="141"/>
      <c r="J5" s="83">
        <f>'PLANTILLA V6'!J5</f>
        <v>0</v>
      </c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41.25" customHeight="1" x14ac:dyDescent="0.45">
      <c r="A6" s="84">
        <f>'PLANTILLA V6'!A6</f>
        <v>0</v>
      </c>
      <c r="B6" s="85" t="str">
        <f>'PLANTILLA V6'!B6</f>
        <v>HERRAMIENTAS Y MATERIALES DEL MAKERSPACE</v>
      </c>
      <c r="C6" s="86">
        <f>'PLANTILLA V6'!C6</f>
        <v>0</v>
      </c>
      <c r="D6" s="86">
        <f>'PLANTILLA V6'!D6</f>
        <v>0</v>
      </c>
      <c r="E6" s="37">
        <f>'PLANTILLA V6'!E6</f>
        <v>0</v>
      </c>
      <c r="F6" s="87" t="str">
        <f>'PLANTILLA V6'!F6</f>
        <v>Individual</v>
      </c>
      <c r="G6" s="6" t="str">
        <f>'PLANTILLA V6'!G6</f>
        <v>Parejas</v>
      </c>
      <c r="H6" s="87" t="str">
        <f>'PLANTILLA V6'!H6</f>
        <v>Equipos de 4 personas</v>
      </c>
      <c r="I6" s="6" t="str">
        <f>'PLANTILLA V6'!I6</f>
        <v>Grupal</v>
      </c>
      <c r="J6" s="88" t="str">
        <f>'PLANTILLA V6'!J6</f>
        <v>Total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21.75" customHeight="1" x14ac:dyDescent="0.9">
      <c r="A7" s="112">
        <f>'PLANTILLA V6'!A7</f>
        <v>0</v>
      </c>
      <c r="B7" s="112">
        <f>'PLANTILLA V6'!B7</f>
        <v>0</v>
      </c>
      <c r="C7" s="112">
        <f>'PLANTILLA V6'!C7</f>
        <v>0</v>
      </c>
      <c r="D7" s="112">
        <f>'PLANTILLA V6'!D7</f>
        <v>0</v>
      </c>
      <c r="E7" s="113">
        <f>'PLANTILLA V6'!E7</f>
        <v>0</v>
      </c>
      <c r="F7" s="114">
        <f>J1</f>
        <v>0</v>
      </c>
      <c r="G7" s="46">
        <f>F7/2</f>
        <v>0</v>
      </c>
      <c r="H7" s="46">
        <f>F7/4</f>
        <v>0</v>
      </c>
      <c r="I7" s="46" t="e">
        <f>F7/F7</f>
        <v>#DIV/0!</v>
      </c>
      <c r="J7" s="115">
        <f>J2/4</f>
        <v>0</v>
      </c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</row>
    <row r="8" spans="1:26" ht="15.75" customHeight="1" x14ac:dyDescent="0.9">
      <c r="A8" s="112">
        <f>'PLANTILLA V6'!A8</f>
        <v>0</v>
      </c>
      <c r="B8" s="112">
        <f>'PLANTILLA V6'!B8</f>
        <v>0</v>
      </c>
      <c r="C8" s="117">
        <f>'PLANTILLA V6'!C8</f>
        <v>1</v>
      </c>
      <c r="D8" s="118" t="str">
        <f>'PLANTILLA V6'!D8</f>
        <v>pza</v>
      </c>
      <c r="E8" s="117">
        <v>0</v>
      </c>
      <c r="F8" s="118" t="b">
        <v>1</v>
      </c>
      <c r="G8" s="118" t="b">
        <v>0</v>
      </c>
      <c r="H8" s="118" t="b">
        <v>0</v>
      </c>
      <c r="I8" s="118" t="b">
        <v>0</v>
      </c>
      <c r="J8" s="119" cm="1">
        <f t="array" ref="J8">_xlfn.IFS(LEN(A8)&gt;2,A9,SUM(E8:I8)=0,0,F8,$F$7*F8*E8,G8,$G$7*G8*E8,AND(H8,A8="Co"),$H$7*H8*E8,AND(H8,A8="Re"),$H$7*H8*E8,H8,$J$7*H8*E8,I8,$I$7*I8*E8)</f>
        <v>0</v>
      </c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spans="1:26" ht="15.75" customHeight="1" x14ac:dyDescent="0.9">
      <c r="A9" s="171" t="str">
        <f>'PLANTILLA V6'!A9</f>
        <v>Tecnología educativa</v>
      </c>
      <c r="B9" s="141"/>
      <c r="C9" s="121">
        <f>'PLANTILLA V6'!C9</f>
        <v>1</v>
      </c>
      <c r="D9" s="122" t="str">
        <f>'PLANTILLA V6'!D9</f>
        <v>pza</v>
      </c>
      <c r="E9" s="121"/>
      <c r="F9" s="122" t="b">
        <v>0</v>
      </c>
      <c r="G9" s="122" t="b">
        <v>0</v>
      </c>
      <c r="H9" s="122" t="b">
        <v>0</v>
      </c>
      <c r="I9" s="122" t="b">
        <v>0</v>
      </c>
      <c r="J9" s="123" t="str" cm="1">
        <f t="array" ref="J9">_xlfn.IFS(LEN(A9)&gt;2,A10,SUM(E9:I9)=0,0,F9,$F$7*F9*E9,G9,$G$7*G9*E9,AND(H9,A9="Co"),$H$7*H9*E9,AND(H9,A9="Re"),$H$7*H9*E9,H9,$J$7*H9*E9,I9,$I$7*I9*E9)</f>
        <v>Te</v>
      </c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</row>
    <row r="10" spans="1:26" ht="15.75" customHeight="1" x14ac:dyDescent="0.9">
      <c r="A10" s="116" t="str">
        <f>'PLANTILLA V6'!A10</f>
        <v>Te</v>
      </c>
      <c r="B10" s="124" t="s">
        <v>133</v>
      </c>
      <c r="C10" s="125">
        <f>'PLANTILLA V6'!C10</f>
        <v>1</v>
      </c>
      <c r="D10" s="116" t="str">
        <f>'PLANTILLA V6'!D10</f>
        <v>pza</v>
      </c>
      <c r="E10" s="125">
        <v>0</v>
      </c>
      <c r="F10" s="116" t="b">
        <v>0</v>
      </c>
      <c r="G10" s="116" t="b">
        <v>0</v>
      </c>
      <c r="H10" s="116" t="b">
        <v>1</v>
      </c>
      <c r="I10" s="116" t="b">
        <v>0</v>
      </c>
      <c r="J10" s="119" cm="1">
        <f t="array" ref="J10">_xlfn.IFS(LEN(A10)&gt;2,A11,SUM(E10:I10)=0,0,F10,$F$7*F10*E10,G10,$G$7*G10*E10,AND(H10,A10="Co"),$H$7*H10*E10,AND(H10,A10="Re"),$H$7*H10*E10,H10,$J$7*H10*E10,I10,$I$7*I10*E10)</f>
        <v>0</v>
      </c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</row>
    <row r="11" spans="1:26" ht="15.75" customHeight="1" x14ac:dyDescent="0.9">
      <c r="A11" s="116" t="str">
        <f>'PLANTILLA V6'!A11</f>
        <v>Te</v>
      </c>
      <c r="B11" s="124" t="str">
        <f>'PLANTILLA V6'!B11</f>
        <v xml:space="preserve">Lego Spike Prime </v>
      </c>
      <c r="C11" s="125">
        <f>'PLANTILLA V6'!C11</f>
        <v>1</v>
      </c>
      <c r="D11" s="116" t="str">
        <f>'PLANTILLA V6'!D11</f>
        <v>pza</v>
      </c>
      <c r="E11" s="125">
        <v>0</v>
      </c>
      <c r="F11" s="116" t="b">
        <v>0</v>
      </c>
      <c r="G11" s="116" t="b">
        <v>0</v>
      </c>
      <c r="H11" s="116" t="b">
        <v>1</v>
      </c>
      <c r="I11" s="116" t="b">
        <v>0</v>
      </c>
      <c r="J11" s="119" cm="1">
        <f t="array" ref="J11">_xlfn.IFS(LEN(A11)&gt;2,A12,SUM(E11:I11)=0,0,F11,$F$7*F11*E11,G11,$G$7*G11*E11,AND(H11,A11="Co"),$H$7*H11*E11,AND(H11,A11="Re"),$H$7*H11*E11,H11,$J$7*H11*E11,I11,$I$7*I11*E11)</f>
        <v>0</v>
      </c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</row>
    <row r="12" spans="1:26" ht="15.75" customHeight="1" x14ac:dyDescent="0.9">
      <c r="A12" s="116" t="str">
        <f>'PLANTILLA V6'!A12</f>
        <v>Te</v>
      </c>
      <c r="B12" s="124" t="str">
        <f>'PLANTILLA V6'!B12</f>
        <v>Kit de Micro:bit V2</v>
      </c>
      <c r="C12" s="125">
        <f>'PLANTILLA V6'!C12</f>
        <v>1</v>
      </c>
      <c r="D12" s="116" t="str">
        <f>'PLANTILLA V6'!D12</f>
        <v>pza</v>
      </c>
      <c r="E12" s="125">
        <v>0</v>
      </c>
      <c r="F12" s="116" t="b">
        <v>0</v>
      </c>
      <c r="G12" s="116" t="b">
        <v>0</v>
      </c>
      <c r="H12" s="116" t="b">
        <v>1</v>
      </c>
      <c r="I12" s="116" t="b">
        <v>0</v>
      </c>
      <c r="J12" s="119" cm="1">
        <f t="array" ref="J12">_xlfn.IFS(LEN(A12)&gt;2,A13,SUM(E12:I12)=0,0,F12,$F$7*F12*E12,G12,$G$7*G12*E12,AND(H12,A12="Co"),$H$7*H12*E12,AND(H12,A12="Re"),$H$7*H12*E12,H12,$J$7*H12*E12,I12,$I$7*I12*E12)</f>
        <v>0</v>
      </c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</row>
    <row r="13" spans="1:26" ht="15.75" customHeight="1" x14ac:dyDescent="0.9">
      <c r="A13" s="116" t="str">
        <f>'PLANTILLA V6'!A13</f>
        <v>Te</v>
      </c>
      <c r="B13" s="124" t="str">
        <f>'PLANTILLA V6'!B13</f>
        <v>Micro:bit Retro Arcade**</v>
      </c>
      <c r="C13" s="125">
        <f>'PLANTILLA V6'!C13</f>
        <v>1</v>
      </c>
      <c r="D13" s="116" t="str">
        <f>'PLANTILLA V6'!D13</f>
        <v>pza</v>
      </c>
      <c r="E13" s="125">
        <v>0</v>
      </c>
      <c r="F13" s="116" t="b">
        <v>0</v>
      </c>
      <c r="G13" s="116" t="b">
        <v>0</v>
      </c>
      <c r="H13" s="116" t="b">
        <v>1</v>
      </c>
      <c r="I13" s="116" t="b">
        <v>0</v>
      </c>
      <c r="J13" s="119" cm="1">
        <f t="array" ref="J13">_xlfn.IFS(LEN(A13)&gt;2,A14,SUM(E13:I13)=0,0,F13,$F$7*F13*E13,G13,$G$7*G13*E13,AND(H13,A13="Co"),$H$7*H13*E13,AND(H13,A13="Re"),$H$7*H13*E13,H13,$J$7*H13*E13,I13,$I$7*I13*E13)</f>
        <v>0</v>
      </c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</row>
    <row r="14" spans="1:26" ht="15.75" customHeight="1" x14ac:dyDescent="0.9">
      <c r="A14" s="116" t="str">
        <f>'PLANTILLA V6'!A14</f>
        <v>Te</v>
      </c>
      <c r="B14" s="124" t="str">
        <f>'PLANTILLA V6'!B14</f>
        <v>VEX IQ</v>
      </c>
      <c r="C14" s="125">
        <f>'PLANTILLA V6'!C14</f>
        <v>1</v>
      </c>
      <c r="D14" s="116" t="str">
        <f>'PLANTILLA V6'!D14</f>
        <v>pza</v>
      </c>
      <c r="E14" s="125">
        <v>0</v>
      </c>
      <c r="F14" s="116" t="b">
        <v>0</v>
      </c>
      <c r="G14" s="116" t="b">
        <v>0</v>
      </c>
      <c r="H14" s="116" t="b">
        <v>1</v>
      </c>
      <c r="I14" s="116" t="b">
        <v>0</v>
      </c>
      <c r="J14" s="119" cm="1">
        <f t="array" ref="J14">_xlfn.IFS(LEN(A14)&gt;2,A15,SUM(E14:I14)=0,0,F14,$F$7*F14*E14,G14,$G$7*G14*E14,AND(H14,A14="Co"),$H$7*H14*E14,AND(H14,A14="Re"),$H$7*H14*E14,H14,$J$7*H14*E14,I14,$I$7*I14*E14)</f>
        <v>0</v>
      </c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</row>
    <row r="15" spans="1:26" ht="15.75" customHeight="1" x14ac:dyDescent="0.9">
      <c r="A15" s="116" t="str">
        <f>'PLANTILLA V6'!A15</f>
        <v>Te</v>
      </c>
      <c r="B15" s="124" t="str">
        <f>'PLANTILLA V6'!B15</f>
        <v>Arduino UNO</v>
      </c>
      <c r="C15" s="125">
        <f>'PLANTILLA V6'!C15</f>
        <v>1</v>
      </c>
      <c r="D15" s="116" t="str">
        <f>'PLANTILLA V6'!D15</f>
        <v>pza</v>
      </c>
      <c r="E15" s="125">
        <v>0</v>
      </c>
      <c r="F15" s="116" t="b">
        <v>0</v>
      </c>
      <c r="G15" s="116" t="b">
        <v>0</v>
      </c>
      <c r="H15" s="116" t="b">
        <v>1</v>
      </c>
      <c r="I15" s="116" t="b">
        <v>0</v>
      </c>
      <c r="J15" s="119" cm="1">
        <f t="array" ref="J15">_xlfn.IFS(LEN(A15)&gt;2,A16,SUM(E15:I15)=0,0,F15,$F$7*F15*E15,G15,$G$7*G15*E15,AND(H15,A15="Co"),$H$7*H15*E15,AND(H15,A15="Re"),$H$7*H15*E15,H15,$J$7*H15*E15,I15,$I$7*I15*E15)</f>
        <v>0</v>
      </c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</row>
    <row r="16" spans="1:26" ht="15.75" customHeight="1" x14ac:dyDescent="0.9">
      <c r="A16" s="124" t="str">
        <f>'PLANTILLA V6'!A16</f>
        <v>Te</v>
      </c>
      <c r="B16" s="124" t="str">
        <f>'PLANTILLA V6'!B16</f>
        <v>Impresora 3D</v>
      </c>
      <c r="C16" s="125">
        <f>'PLANTILLA V6'!C16</f>
        <v>1</v>
      </c>
      <c r="D16" s="116" t="str">
        <f>'PLANTILLA V6'!D16</f>
        <v>pza</v>
      </c>
      <c r="E16" s="125">
        <v>0</v>
      </c>
      <c r="F16" s="116" t="b">
        <v>0</v>
      </c>
      <c r="G16" s="116" t="b">
        <v>0</v>
      </c>
      <c r="H16" s="116" t="b">
        <v>0</v>
      </c>
      <c r="I16" s="116" t="b">
        <v>1</v>
      </c>
      <c r="J16" s="119" cm="1">
        <f t="array" ref="J16">_xlfn.IFS(LEN(A16)&gt;2,A17,SUM(E16:I16)=0,0,F16,$F$7*F16*E16,G16,$G$7*G16*E16,AND(H16,A16="Co"),$H$7*H16*E16,AND(H16,A16="Re"),$H$7*H16*E16,H16,$J$7*H16*E16,I16,$I$7*I16*E16)</f>
        <v>0</v>
      </c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</row>
    <row r="17" spans="1:26" ht="15.75" customHeight="1" x14ac:dyDescent="0.9">
      <c r="A17" s="124" t="str">
        <f>'PLANTILLA V6'!A17</f>
        <v>Te</v>
      </c>
      <c r="B17" s="124" t="str">
        <f>'PLANTILLA V6'!B17</f>
        <v>Filamento PLA 1 kg diámetro 1.75 mm</v>
      </c>
      <c r="C17" s="125">
        <f>'PLANTILLA V6'!C17</f>
        <v>1</v>
      </c>
      <c r="D17" s="116" t="str">
        <f>'PLANTILLA V6'!D17</f>
        <v>rollo</v>
      </c>
      <c r="E17" s="125">
        <v>0</v>
      </c>
      <c r="F17" s="116" t="b">
        <v>0</v>
      </c>
      <c r="G17" s="116" t="b">
        <v>0</v>
      </c>
      <c r="H17" s="116" t="b">
        <v>0</v>
      </c>
      <c r="I17" s="116" t="b">
        <v>1</v>
      </c>
      <c r="J17" s="119" cm="1">
        <f t="array" ref="J17">_xlfn.IFS(LEN(A17)&gt;2,A18,SUM(E17:I17)=0,0,F17,$F$7*F17*E17,G17,$G$7*G17*E17,AND(H17,A17="Co"),$H$7*H17*E17,AND(H17,A17="Re"),$H$7*H17*E17,H17,$J$7*H17*E17,I17,$I$7*I17*E17)</f>
        <v>0</v>
      </c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</row>
    <row r="18" spans="1:26" ht="15.75" customHeight="1" x14ac:dyDescent="0.9">
      <c r="A18" s="7" t="str">
        <f>'PLANTILLA V6'!A18</f>
        <v>Te</v>
      </c>
      <c r="B18" s="124" t="str">
        <f>'PLANTILLA V6'!B18</f>
        <v>Kit Elmers Build it tools Starter kit</v>
      </c>
      <c r="C18" s="125">
        <f>'PLANTILLA V6'!C18</f>
        <v>1</v>
      </c>
      <c r="D18" s="116" t="str">
        <f>'PLANTILLA V6'!D18</f>
        <v>pza</v>
      </c>
      <c r="E18" s="125">
        <v>0</v>
      </c>
      <c r="F18" s="116" t="b">
        <v>0</v>
      </c>
      <c r="G18" s="116" t="b">
        <v>0</v>
      </c>
      <c r="H18" s="116" t="b">
        <v>0</v>
      </c>
      <c r="I18" s="116" t="b">
        <v>0</v>
      </c>
      <c r="J18" s="119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25">
        <f>'PLANTILLA V6'!C19</f>
        <v>1</v>
      </c>
      <c r="D19" s="116" t="str">
        <f>'PLANTILLA V6'!D19</f>
        <v>pza</v>
      </c>
      <c r="E19" s="125">
        <v>0</v>
      </c>
      <c r="F19" s="116" t="b">
        <v>0</v>
      </c>
      <c r="G19" s="116" t="b">
        <v>0</v>
      </c>
      <c r="H19" s="116" t="b">
        <v>0</v>
      </c>
      <c r="I19" s="116" t="b">
        <v>0</v>
      </c>
      <c r="J19" s="119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25">
        <f>'PLANTILLA V6'!C20</f>
        <v>1</v>
      </c>
      <c r="D20" s="116" t="str">
        <f>'PLANTILLA V6'!D20</f>
        <v>pza</v>
      </c>
      <c r="E20" s="125">
        <v>0</v>
      </c>
      <c r="F20" s="116" t="b">
        <v>0</v>
      </c>
      <c r="G20" s="116" t="b">
        <v>0</v>
      </c>
      <c r="H20" s="116" t="b">
        <v>0</v>
      </c>
      <c r="I20" s="116" t="b">
        <v>0</v>
      </c>
      <c r="J20" s="119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25">
        <f>'PLANTILLA V6'!C21</f>
        <v>1</v>
      </c>
      <c r="D21" s="116" t="str">
        <f>'PLANTILLA V6'!D21</f>
        <v>pza</v>
      </c>
      <c r="E21" s="125">
        <v>0</v>
      </c>
      <c r="F21" s="116" t="b">
        <v>0</v>
      </c>
      <c r="G21" s="116" t="b">
        <v>0</v>
      </c>
      <c r="H21" s="116" t="b">
        <v>0</v>
      </c>
      <c r="I21" s="116" t="b">
        <v>0</v>
      </c>
      <c r="J21" s="119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25">
        <f>'PLANTILLA V6'!C22</f>
        <v>1</v>
      </c>
      <c r="D22" s="116" t="str">
        <f>'PLANTILLA V6'!D22</f>
        <v>pza</v>
      </c>
      <c r="E22" s="125">
        <v>0</v>
      </c>
      <c r="F22" s="116" t="b">
        <v>0</v>
      </c>
      <c r="G22" s="116" t="b">
        <v>0</v>
      </c>
      <c r="H22" s="116" t="b">
        <v>0</v>
      </c>
      <c r="I22" s="116" t="b">
        <v>0</v>
      </c>
      <c r="J22" s="119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25">
        <f>'PLANTILLA V6'!C23</f>
        <v>1</v>
      </c>
      <c r="D23" s="116" t="str">
        <f>'PLANTILLA V6'!D23</f>
        <v>pza</v>
      </c>
      <c r="E23" s="125">
        <v>0</v>
      </c>
      <c r="F23" s="116" t="b">
        <v>0</v>
      </c>
      <c r="G23" s="116" t="b">
        <v>0</v>
      </c>
      <c r="H23" s="116" t="b">
        <v>0</v>
      </c>
      <c r="I23" s="116" t="b">
        <v>0</v>
      </c>
      <c r="J23" s="119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25">
        <f>'PLANTILLA V6'!C24</f>
        <v>1</v>
      </c>
      <c r="D24" s="116" t="str">
        <f>'PLANTILLA V6'!D24</f>
        <v>pza</v>
      </c>
      <c r="E24" s="125">
        <v>0</v>
      </c>
      <c r="F24" s="116" t="b">
        <v>0</v>
      </c>
      <c r="G24" s="116" t="b">
        <v>0</v>
      </c>
      <c r="H24" s="116" t="b">
        <v>0</v>
      </c>
      <c r="I24" s="116" t="b">
        <v>0</v>
      </c>
      <c r="J24" s="119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25">
        <f>'PLANTILLA V6'!C25</f>
        <v>1</v>
      </c>
      <c r="D25" s="116" t="str">
        <f>'PLANTILLA V6'!D25</f>
        <v>pza</v>
      </c>
      <c r="E25" s="125">
        <v>0</v>
      </c>
      <c r="F25" s="116" t="b">
        <v>0</v>
      </c>
      <c r="G25" s="116" t="b">
        <v>0</v>
      </c>
      <c r="H25" s="116" t="b">
        <v>0</v>
      </c>
      <c r="I25" s="116" t="b">
        <v>0</v>
      </c>
      <c r="J25" s="119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25">
        <f>'PLANTILLA V6'!C26</f>
        <v>1</v>
      </c>
      <c r="D26" s="116" t="str">
        <f>'PLANTILLA V6'!D26</f>
        <v>pza</v>
      </c>
      <c r="E26" s="125">
        <v>0</v>
      </c>
      <c r="F26" s="116" t="b">
        <v>0</v>
      </c>
      <c r="G26" s="116" t="b">
        <v>0</v>
      </c>
      <c r="H26" s="116" t="b">
        <v>0</v>
      </c>
      <c r="I26" s="116" t="b">
        <v>0</v>
      </c>
      <c r="J26" s="119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25">
        <f>'PLANTILLA V6'!C27</f>
        <v>1</v>
      </c>
      <c r="D27" s="116" t="str">
        <f>'PLANTILLA V6'!D27</f>
        <v>pza</v>
      </c>
      <c r="E27" s="125">
        <v>0</v>
      </c>
      <c r="F27" s="116" t="b">
        <v>0</v>
      </c>
      <c r="G27" s="116" t="b">
        <v>0</v>
      </c>
      <c r="H27" s="116" t="b">
        <v>0</v>
      </c>
      <c r="I27" s="116" t="b">
        <v>0</v>
      </c>
      <c r="J27" s="119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25">
        <f>'PLANTILLA V6'!C28</f>
        <v>1</v>
      </c>
      <c r="D28" s="116" t="str">
        <f>'PLANTILLA V6'!D28</f>
        <v>pza</v>
      </c>
      <c r="E28" s="125">
        <v>0</v>
      </c>
      <c r="F28" s="116" t="b">
        <v>0</v>
      </c>
      <c r="G28" s="116" t="b">
        <v>0</v>
      </c>
      <c r="H28" s="116" t="b">
        <v>0</v>
      </c>
      <c r="I28" s="116" t="b">
        <v>0</v>
      </c>
      <c r="J28" s="119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25">
        <f>'PLANTILLA V6'!C29</f>
        <v>1</v>
      </c>
      <c r="D29" s="116" t="str">
        <f>'PLANTILLA V6'!D29</f>
        <v>pza</v>
      </c>
      <c r="E29" s="125">
        <v>0</v>
      </c>
      <c r="F29" s="116" t="b">
        <v>0</v>
      </c>
      <c r="G29" s="116" t="b">
        <v>0</v>
      </c>
      <c r="H29" s="116" t="b">
        <v>0</v>
      </c>
      <c r="I29" s="116" t="b">
        <v>0</v>
      </c>
      <c r="J29" s="119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25">
        <f>'PLANTILLA V6'!C30</f>
        <v>1</v>
      </c>
      <c r="D30" s="116" t="str">
        <f>'PLANTILLA V6'!D30</f>
        <v>pza</v>
      </c>
      <c r="E30" s="125">
        <v>0</v>
      </c>
      <c r="F30" s="116" t="b">
        <v>0</v>
      </c>
      <c r="G30" s="116" t="b">
        <v>0</v>
      </c>
      <c r="H30" s="116" t="b">
        <v>0</v>
      </c>
      <c r="I30" s="116" t="b">
        <v>0</v>
      </c>
      <c r="J30" s="119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25">
        <f>'PLANTILLA V6'!C31</f>
        <v>1</v>
      </c>
      <c r="D31" s="116" t="str">
        <f>'PLANTILLA V6'!D31</f>
        <v>pza</v>
      </c>
      <c r="E31" s="125">
        <v>0</v>
      </c>
      <c r="F31" s="116" t="b">
        <v>0</v>
      </c>
      <c r="G31" s="116" t="b">
        <v>0</v>
      </c>
      <c r="H31" s="116" t="b">
        <v>0</v>
      </c>
      <c r="I31" s="116" t="b">
        <v>0</v>
      </c>
      <c r="J31" s="119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25">
        <f>'PLANTILLA V6'!C32</f>
        <v>1</v>
      </c>
      <c r="D32" s="116" t="str">
        <f>'PLANTILLA V6'!D32</f>
        <v>pza</v>
      </c>
      <c r="E32" s="125">
        <v>0</v>
      </c>
      <c r="F32" s="116" t="b">
        <v>0</v>
      </c>
      <c r="G32" s="116" t="b">
        <v>0</v>
      </c>
      <c r="H32" s="116" t="b">
        <v>0</v>
      </c>
      <c r="I32" s="116" t="b">
        <v>0</v>
      </c>
      <c r="J32" s="119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1" t="str">
        <f>'PLANTILLA V6'!A33</f>
        <v>Maquinaria</v>
      </c>
      <c r="B33" s="141"/>
      <c r="C33" s="125">
        <f>'PLANTILLA V6'!C33</f>
        <v>0</v>
      </c>
      <c r="D33" s="116">
        <f>'PLANTILLA V6'!D33</f>
        <v>0</v>
      </c>
      <c r="E33" s="125">
        <v>0</v>
      </c>
      <c r="F33" s="116" t="b">
        <v>0</v>
      </c>
      <c r="G33" s="116" t="b">
        <v>0</v>
      </c>
      <c r="H33" s="116" t="b">
        <v>0</v>
      </c>
      <c r="I33" s="116" t="b">
        <v>0</v>
      </c>
      <c r="J33" s="123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5.75" customHeight="1" x14ac:dyDescent="0.9">
      <c r="A34" s="124" t="str">
        <f>'PLANTILLA V6'!A34</f>
        <v>Ma</v>
      </c>
      <c r="B34" s="124" t="str">
        <f>'PLANTILLA V6'!B34</f>
        <v>Sierra Moto-Saw</v>
      </c>
      <c r="C34" s="125">
        <f>'PLANTILLA V6'!C34</f>
        <v>1</v>
      </c>
      <c r="D34" s="116" t="str">
        <f>'PLANTILLA V6'!D34</f>
        <v>pza</v>
      </c>
      <c r="E34" s="125">
        <v>0</v>
      </c>
      <c r="F34" s="116" t="b">
        <v>0</v>
      </c>
      <c r="G34" s="116" t="b">
        <v>0</v>
      </c>
      <c r="H34" s="116" t="b">
        <v>0</v>
      </c>
      <c r="I34" s="116" t="b">
        <v>1</v>
      </c>
      <c r="J34" s="119" cm="1">
        <f t="array" ref="J34">_xlfn.IFS(LEN(A34)&gt;2,A35,SUM(E34:I34)=0,0,F34,$F$7*F34*E34,G34,$G$7*G34*E34,AND(H34,A34="Co"),$H$7*H34*E34,AND(H34,A34="Re"),$H$7*H34*E34,H34,$J$7*H34*E34,I34,$I$7*I34*E34)</f>
        <v>0</v>
      </c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5.75" customHeight="1" x14ac:dyDescent="0.9">
      <c r="A35" s="124" t="str">
        <f>'PLANTILLA V6'!A35</f>
        <v>Ma</v>
      </c>
      <c r="B35" s="124" t="str">
        <f>'PLANTILLA V6'!B35</f>
        <v>Taladro inalámbrico</v>
      </c>
      <c r="C35" s="125">
        <f>'PLANTILLA V6'!C35</f>
        <v>1</v>
      </c>
      <c r="D35" s="116" t="str">
        <f>'PLANTILLA V6'!D35</f>
        <v>pza</v>
      </c>
      <c r="E35" s="125">
        <v>0</v>
      </c>
      <c r="F35" s="116" t="b">
        <v>0</v>
      </c>
      <c r="G35" s="116" t="b">
        <v>0</v>
      </c>
      <c r="H35" s="116" t="b">
        <v>0</v>
      </c>
      <c r="I35" s="116" t="b">
        <v>1</v>
      </c>
      <c r="J35" s="119" cm="1">
        <f t="array" ref="J35">_xlfn.IFS(LEN(A35)&gt;2,A36,SUM(E35:I35)=0,0,F35,$F$7*F35*E35,G35,$G$7*G35*E35,AND(H35,A35="Co"),$H$7*H35*E35,AND(H35,A35="Re"),$H$7*H35*E35,H35,$J$7*H35*E35,I35,$I$7*I35*E35)</f>
        <v>0</v>
      </c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5.75" customHeight="1" x14ac:dyDescent="0.9">
      <c r="A36" s="124" t="str">
        <f>'PLANTILLA V6'!A36</f>
        <v>Ma</v>
      </c>
      <c r="B36" s="124" t="str">
        <f>'PLANTILLA V6'!B36</f>
        <v>Base para taladro</v>
      </c>
      <c r="C36" s="125">
        <f>'PLANTILLA V6'!C36</f>
        <v>1</v>
      </c>
      <c r="D36" s="116" t="str">
        <f>'PLANTILLA V6'!D36</f>
        <v>pza</v>
      </c>
      <c r="E36" s="125">
        <v>0</v>
      </c>
      <c r="F36" s="116" t="b">
        <v>0</v>
      </c>
      <c r="G36" s="116" t="b">
        <v>0</v>
      </c>
      <c r="H36" s="116" t="b">
        <v>0</v>
      </c>
      <c r="I36" s="116" t="b">
        <v>1</v>
      </c>
      <c r="J36" s="119" cm="1">
        <f t="array" ref="J36">_xlfn.IFS(LEN(A36)&gt;2,A37,SUM(E36:I36)=0,0,F36,$F$7*F36*E36,G36,$G$7*G36*E36,AND(H36,A36="Co"),$H$7*H36*E36,AND(H36,A36="Re"),$H$7*H36*E36,H36,$J$7*H36*E36,I36,$I$7*I36*E36)</f>
        <v>0</v>
      </c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5.75" customHeight="1" x14ac:dyDescent="0.9">
      <c r="A37" s="124" t="str">
        <f>'PLANTILLA V6'!A37</f>
        <v>Ma</v>
      </c>
      <c r="B37" s="124" t="str">
        <f>'PLANTILLA V6'!B37</f>
        <v>Prensas de ajuste rápido de 6"</v>
      </c>
      <c r="C37" s="125">
        <f>'PLANTILLA V6'!C37</f>
        <v>4</v>
      </c>
      <c r="D37" s="116" t="str">
        <f>'PLANTILLA V6'!D37</f>
        <v>pza</v>
      </c>
      <c r="E37" s="125">
        <v>0</v>
      </c>
      <c r="F37" s="116" t="b">
        <v>0</v>
      </c>
      <c r="G37" s="116" t="b">
        <v>0</v>
      </c>
      <c r="H37" s="116" t="b">
        <v>0</v>
      </c>
      <c r="I37" s="116" t="b">
        <v>1</v>
      </c>
      <c r="J37" s="119" cm="1">
        <f t="array" ref="J37">_xlfn.IFS(LEN(A37)&gt;2,A38,SUM(E37:I37)=0,0,F37,$F$7*F37*E37,G37,$G$7*G37*E37,AND(H37,A37="Co"),$H$7*H37*E37,AND(H37,A37="Re"),$H$7*H37*E37,H37,$J$7*H37*E37,I37,$I$7*I37*E37)</f>
        <v>0</v>
      </c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5.75" customHeight="1" x14ac:dyDescent="0.9">
      <c r="A38" s="124" t="str">
        <f>'PLANTILLA V6'!A38</f>
        <v>Ma</v>
      </c>
      <c r="B38" s="124" t="str">
        <f>'PLANTILLA V6'!B38</f>
        <v>Juego de 13 brocas de alta velocidad para madera (medidas: 1/16”, 5/64", 3/32", 7/64", 1/8", 9/64", 5/32", 11/64", 3/16", 13/64", 7/32", 1/4" y 5/16”)</v>
      </c>
      <c r="C38" s="125">
        <f>'PLANTILLA V6'!C38</f>
        <v>1</v>
      </c>
      <c r="D38" s="116" t="str">
        <f>'PLANTILLA V6'!D38</f>
        <v>pza</v>
      </c>
      <c r="E38" s="125">
        <v>0</v>
      </c>
      <c r="F38" s="116" t="b">
        <v>0</v>
      </c>
      <c r="G38" s="116" t="b">
        <v>0</v>
      </c>
      <c r="H38" s="116" t="b">
        <v>0</v>
      </c>
      <c r="I38" s="116" t="b">
        <v>1</v>
      </c>
      <c r="J38" s="119" cm="1">
        <f t="array" ref="J38">_xlfn.IFS(LEN(A38)&gt;2,A39,SUM(E38:I38)=0,0,F38,$F$7*F38*E38,G38,$G$7*G38*E38,AND(H38,A38="Co"),$H$7*H38*E38,AND(H38,A38="Re"),$H$7*H38*E38,H38,$J$7*H38*E38,I38,$I$7*I38*E38)</f>
        <v>0</v>
      </c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5.75" customHeight="1" x14ac:dyDescent="0.9">
      <c r="A39" s="124">
        <f>'PLANTILLA V6'!A39</f>
        <v>0</v>
      </c>
      <c r="B39" s="124">
        <f>'PLANTILLA V6'!B39</f>
        <v>0</v>
      </c>
      <c r="C39" s="125">
        <f>'PLANTILLA V6'!C39</f>
        <v>1</v>
      </c>
      <c r="D39" s="116" t="str">
        <f>'PLANTILLA V6'!D39</f>
        <v>pza</v>
      </c>
      <c r="E39" s="125">
        <v>0</v>
      </c>
      <c r="F39" s="116" t="b">
        <v>0</v>
      </c>
      <c r="G39" s="116" t="b">
        <v>0</v>
      </c>
      <c r="H39" s="116" t="b">
        <v>0</v>
      </c>
      <c r="I39" s="116" t="b">
        <v>0</v>
      </c>
      <c r="J39" s="119" cm="1">
        <f t="array" ref="J39">_xlfn.IFS(LEN(A39)&gt;2,A40,SUM(E39:I39)=0,0,F39,$F$7*F39*E39,G39,$G$7*G39*E39,AND(H39,A39="Co"),$H$7*H39*E39,AND(H39,A39="Re"),$H$7*H39*E39,H39,$J$7*H39*E39,I39,$I$7*I39*E39)</f>
        <v>0</v>
      </c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5.75" customHeight="1" x14ac:dyDescent="0.9">
      <c r="A40" s="124">
        <f>'PLANTILLA V6'!A40</f>
        <v>0</v>
      </c>
      <c r="B40" s="124">
        <f>'PLANTILLA V6'!B40</f>
        <v>0</v>
      </c>
      <c r="C40" s="125">
        <f>'PLANTILLA V6'!C40</f>
        <v>1</v>
      </c>
      <c r="D40" s="116" t="str">
        <f>'PLANTILLA V6'!D40</f>
        <v>pza</v>
      </c>
      <c r="E40" s="125">
        <v>0</v>
      </c>
      <c r="F40" s="116" t="b">
        <v>0</v>
      </c>
      <c r="G40" s="116" t="b">
        <v>0</v>
      </c>
      <c r="H40" s="116" t="b">
        <v>0</v>
      </c>
      <c r="I40" s="116" t="b">
        <v>0</v>
      </c>
      <c r="J40" s="119" cm="1">
        <f t="array" ref="J40">_xlfn.IFS(LEN(A40)&gt;2,A41,SUM(E40:I40)=0,0,F40,$F$7*F40*E40,G40,$G$7*G40*E40,AND(H40,A40="Co"),$H$7*H40*E40,AND(H40,A40="Re"),$H$7*H40*E40,H40,$J$7*H40*E40,I40,$I$7*I40*E40)</f>
        <v>0</v>
      </c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5.75" customHeight="1" x14ac:dyDescent="0.9">
      <c r="A41" s="124">
        <f>'PLANTILLA V6'!A41</f>
        <v>0</v>
      </c>
      <c r="B41" s="124">
        <f>'PLANTILLA V6'!B41</f>
        <v>0</v>
      </c>
      <c r="C41" s="125">
        <f>'PLANTILLA V6'!C41</f>
        <v>1</v>
      </c>
      <c r="D41" s="116" t="str">
        <f>'PLANTILLA V6'!D41</f>
        <v>pza</v>
      </c>
      <c r="E41" s="125">
        <v>0</v>
      </c>
      <c r="F41" s="116" t="b">
        <v>0</v>
      </c>
      <c r="G41" s="116" t="b">
        <v>0</v>
      </c>
      <c r="H41" s="116" t="b">
        <v>0</v>
      </c>
      <c r="I41" s="116" t="b">
        <v>0</v>
      </c>
      <c r="J41" s="119" cm="1">
        <f t="array" ref="J41">_xlfn.IFS(LEN(A41)&gt;2,A42,SUM(E41:I41)=0,0,F41,$F$7*F41*E41,G41,$G$7*G41*E41,AND(H41,A41="Co"),$H$7*H41*E41,AND(H41,A41="Re"),$H$7*H41*E41,H41,$J$7*H41*E41,I41,$I$7*I41*E41)</f>
        <v>0</v>
      </c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5.75" customHeight="1" x14ac:dyDescent="0.9">
      <c r="A42" s="124">
        <f>'PLANTILLA V6'!A42</f>
        <v>0</v>
      </c>
      <c r="B42" s="124">
        <f>'PLANTILLA V6'!B42</f>
        <v>0</v>
      </c>
      <c r="C42" s="125">
        <f>'PLANTILLA V6'!C42</f>
        <v>1</v>
      </c>
      <c r="D42" s="116" t="str">
        <f>'PLANTILLA V6'!D42</f>
        <v>pza</v>
      </c>
      <c r="E42" s="125">
        <v>0</v>
      </c>
      <c r="F42" s="116" t="b">
        <v>0</v>
      </c>
      <c r="G42" s="116" t="b">
        <v>0</v>
      </c>
      <c r="H42" s="116" t="b">
        <v>0</v>
      </c>
      <c r="I42" s="116" t="b">
        <v>0</v>
      </c>
      <c r="J42" s="119" cm="1">
        <f t="array" ref="J42">_xlfn.IFS(LEN(A42)&gt;2,A43,SUM(E42:I42)=0,0,F42,$F$7*F42*E42,G42,$G$7*G42*E42,AND(H42,A42="Co"),$H$7*H42*E42,AND(H42,A42="Re"),$H$7*H42*E42,H42,$J$7*H42*E42,I42,$I$7*I42*E42)</f>
        <v>0</v>
      </c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5.75" customHeight="1" x14ac:dyDescent="0.9">
      <c r="A43" s="124">
        <f>'PLANTILLA V6'!A43</f>
        <v>0</v>
      </c>
      <c r="B43" s="124">
        <f>'PLANTILLA V6'!B43</f>
        <v>0</v>
      </c>
      <c r="C43" s="125">
        <f>'PLANTILLA V6'!C43</f>
        <v>1</v>
      </c>
      <c r="D43" s="116" t="str">
        <f>'PLANTILLA V6'!D43</f>
        <v>pza</v>
      </c>
      <c r="E43" s="125">
        <v>0</v>
      </c>
      <c r="F43" s="116" t="b">
        <v>0</v>
      </c>
      <c r="G43" s="116" t="b">
        <v>0</v>
      </c>
      <c r="H43" s="116" t="b">
        <v>0</v>
      </c>
      <c r="I43" s="116" t="b">
        <v>0</v>
      </c>
      <c r="J43" s="119" cm="1">
        <f t="array" ref="J43">_xlfn.IFS(LEN(A43)&gt;2,A44,SUM(E43:I43)=0,0,F43,$F$7*F43*E43,G43,$G$7*G43*E43,AND(H43,A43="Co"),$H$7*H43*E43,AND(H43,A43="Re"),$H$7*H43*E43,H43,$J$7*H43*E43,I43,$I$7*I43*E43)</f>
        <v>0</v>
      </c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5.75" customHeight="1" x14ac:dyDescent="0.9">
      <c r="A44" s="124">
        <f>'PLANTILLA V6'!A44</f>
        <v>0</v>
      </c>
      <c r="B44" s="124">
        <f>'PLANTILLA V6'!B44</f>
        <v>0</v>
      </c>
      <c r="C44" s="125">
        <f>'PLANTILLA V6'!C44</f>
        <v>1</v>
      </c>
      <c r="D44" s="116" t="str">
        <f>'PLANTILLA V6'!D44</f>
        <v>pza</v>
      </c>
      <c r="E44" s="125">
        <v>0</v>
      </c>
      <c r="F44" s="116" t="b">
        <v>0</v>
      </c>
      <c r="G44" s="116" t="b">
        <v>0</v>
      </c>
      <c r="H44" s="116" t="b">
        <v>0</v>
      </c>
      <c r="I44" s="116" t="b">
        <v>0</v>
      </c>
      <c r="J44" s="119" cm="1">
        <f t="array" ref="J44">_xlfn.IFS(LEN(A44)&gt;2,A45,SUM(E44:I44)=0,0,F44,$F$7*F44*E44,G44,$G$7*G44*E44,AND(H44,A44="Co"),$H$7*H44*E44,AND(H44,A44="Re"),$H$7*H44*E44,H44,$J$7*H44*E44,I44,$I$7*I44*E44)</f>
        <v>0</v>
      </c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5.75" customHeight="1" x14ac:dyDescent="0.9">
      <c r="A45" s="124">
        <f>'PLANTILLA V6'!A45</f>
        <v>0</v>
      </c>
      <c r="B45" s="124">
        <f>'PLANTILLA V6'!B45</f>
        <v>0</v>
      </c>
      <c r="C45" s="125">
        <f>'PLANTILLA V6'!C45</f>
        <v>1</v>
      </c>
      <c r="D45" s="116" t="str">
        <f>'PLANTILLA V6'!D45</f>
        <v>pza</v>
      </c>
      <c r="E45" s="125">
        <v>0</v>
      </c>
      <c r="F45" s="116" t="b">
        <v>0</v>
      </c>
      <c r="G45" s="116" t="b">
        <v>0</v>
      </c>
      <c r="H45" s="116" t="b">
        <v>0</v>
      </c>
      <c r="I45" s="116" t="b">
        <v>0</v>
      </c>
      <c r="J45" s="119" cm="1">
        <f t="array" ref="J45">_xlfn.IFS(LEN(A45)&gt;2,A46,SUM(E45:I45)=0,0,F45,$F$7*F45*E45,G45,$G$7*G45*E45,AND(H45,A45="Co"),$H$7*H45*E45,AND(H45,A45="Re"),$H$7*H45*E45,H45,$J$7*H45*E45,I45,$I$7*I45*E45)</f>
        <v>0</v>
      </c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5.75" customHeight="1" x14ac:dyDescent="0.9">
      <c r="A46" s="124">
        <f>'PLANTILLA V6'!A46</f>
        <v>0</v>
      </c>
      <c r="B46" s="124">
        <f>'PLANTILLA V6'!B46</f>
        <v>0</v>
      </c>
      <c r="C46" s="125">
        <f>'PLANTILLA V6'!C46</f>
        <v>1</v>
      </c>
      <c r="D46" s="116" t="str">
        <f>'PLANTILLA V6'!D46</f>
        <v>pza</v>
      </c>
      <c r="E46" s="125">
        <v>0</v>
      </c>
      <c r="F46" s="116" t="b">
        <v>0</v>
      </c>
      <c r="G46" s="116" t="b">
        <v>0</v>
      </c>
      <c r="H46" s="116" t="b">
        <v>0</v>
      </c>
      <c r="I46" s="116" t="b">
        <v>0</v>
      </c>
      <c r="J46" s="119" cm="1">
        <f t="array" ref="J46">_xlfn.IFS(LEN(A46)&gt;2,A47,SUM(E46:I46)=0,0,F46,$F$7*F46*E46,G46,$G$7*G46*E46,AND(H46,A46="Co"),$H$7*H46*E46,AND(H46,A46="Re"),$H$7*H46*E46,H46,$J$7*H46*E46,I46,$I$7*I46*E46)</f>
        <v>0</v>
      </c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5.75" customHeight="1" x14ac:dyDescent="0.9">
      <c r="A47" s="124">
        <f>'PLANTILLA V6'!A47</f>
        <v>0</v>
      </c>
      <c r="B47" s="124">
        <f>'PLANTILLA V6'!B47</f>
        <v>0</v>
      </c>
      <c r="C47" s="125">
        <f>'PLANTILLA V6'!C47</f>
        <v>1</v>
      </c>
      <c r="D47" s="116" t="str">
        <f>'PLANTILLA V6'!D47</f>
        <v>pza</v>
      </c>
      <c r="E47" s="125">
        <v>0</v>
      </c>
      <c r="F47" s="116" t="b">
        <v>0</v>
      </c>
      <c r="G47" s="116" t="b">
        <v>0</v>
      </c>
      <c r="H47" s="116" t="b">
        <v>0</v>
      </c>
      <c r="I47" s="116" t="b">
        <v>0</v>
      </c>
      <c r="J47" s="119" cm="1">
        <f t="array" ref="J47">_xlfn.IFS(LEN(A47)&gt;2,A48,SUM(E47:I47)=0,0,F47,$F$7*F47*E47,G47,$G$7*G47*E47,AND(H47,A47="Co"),$H$7*H47*E47,AND(H47,A47="Re"),$H$7*H47*E47,H47,$J$7*H47*E47,I47,$I$7*I47*E47)</f>
        <v>0</v>
      </c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5.75" customHeight="1" x14ac:dyDescent="0.9">
      <c r="A48" s="124">
        <f>'PLANTILLA V6'!A48</f>
        <v>0</v>
      </c>
      <c r="B48" s="124">
        <f>'PLANTILLA V6'!B48</f>
        <v>0</v>
      </c>
      <c r="C48" s="125">
        <f>'PLANTILLA V6'!C48</f>
        <v>1</v>
      </c>
      <c r="D48" s="116" t="str">
        <f>'PLANTILLA V6'!D48</f>
        <v>pza</v>
      </c>
      <c r="E48" s="125">
        <v>0</v>
      </c>
      <c r="F48" s="116" t="b">
        <v>0</v>
      </c>
      <c r="G48" s="116" t="b">
        <v>0</v>
      </c>
      <c r="H48" s="116" t="b">
        <v>0</v>
      </c>
      <c r="I48" s="116" t="b">
        <v>0</v>
      </c>
      <c r="J48" s="119" cm="1">
        <f t="array" ref="J48">_xlfn.IFS(LEN(A48)&gt;2,A49,SUM(E48:I48)=0,0,F48,$F$7*F48*E48,G48,$G$7*G48*E48,AND(H48,A48="Co"),$H$7*H48*E48,AND(H48,A48="Re"),$H$7*H48*E48,H48,$J$7*H48*E48,I48,$I$7*I48*E48)</f>
        <v>0</v>
      </c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5.75" customHeight="1" x14ac:dyDescent="0.9">
      <c r="A49" s="124">
        <f>'PLANTILLA V6'!A49</f>
        <v>0</v>
      </c>
      <c r="B49" s="124">
        <f>'PLANTILLA V6'!B49</f>
        <v>0</v>
      </c>
      <c r="C49" s="125">
        <f>'PLANTILLA V6'!C49</f>
        <v>1</v>
      </c>
      <c r="D49" s="116" t="str">
        <f>'PLANTILLA V6'!D49</f>
        <v>pza</v>
      </c>
      <c r="E49" s="125">
        <v>0</v>
      </c>
      <c r="F49" s="116" t="b">
        <v>0</v>
      </c>
      <c r="G49" s="116" t="b">
        <v>0</v>
      </c>
      <c r="H49" s="116" t="b">
        <v>0</v>
      </c>
      <c r="I49" s="116" t="b">
        <v>0</v>
      </c>
      <c r="J49" s="119" cm="1">
        <f t="array" ref="J49">_xlfn.IFS(LEN(A49)&gt;2,A50,SUM(E49:I49)=0,0,F49,$F$7*F49*E49,G49,$G$7*G49*E49,AND(H49,A49="Co"),$H$7*H49*E49,AND(H49,A49="Re"),$H$7*H49*E49,H49,$J$7*H49*E49,I49,$I$7*I49*E49)</f>
        <v>0</v>
      </c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5.75" customHeight="1" x14ac:dyDescent="0.9">
      <c r="A50" s="124">
        <f>'PLANTILLA V6'!A50</f>
        <v>0</v>
      </c>
      <c r="B50" s="124">
        <f>'PLANTILLA V6'!B50</f>
        <v>0</v>
      </c>
      <c r="C50" s="125">
        <f>'PLANTILLA V6'!C50</f>
        <v>1</v>
      </c>
      <c r="D50" s="116" t="str">
        <f>'PLANTILLA V6'!D50</f>
        <v>pza</v>
      </c>
      <c r="E50" s="125">
        <v>0</v>
      </c>
      <c r="F50" s="116" t="b">
        <v>0</v>
      </c>
      <c r="G50" s="116" t="b">
        <v>0</v>
      </c>
      <c r="H50" s="116" t="b">
        <v>0</v>
      </c>
      <c r="I50" s="116" t="b">
        <v>0</v>
      </c>
      <c r="J50" s="119" cm="1">
        <f t="array" ref="J50">_xlfn.IFS(LEN(A50)&gt;2,A51,SUM(E50:I50)=0,0,F50,$F$7*F50*E50,G50,$G$7*G50*E50,AND(H50,A50="Co"),$H$7*H50*E50,AND(H50,A50="Re"),$H$7*H50*E50,H50,$J$7*H50*E50,I50,$I$7*I50*E50)</f>
        <v>0</v>
      </c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5.75" customHeight="1" x14ac:dyDescent="0.9">
      <c r="A51" s="124">
        <f>'PLANTILLA V6'!A51</f>
        <v>0</v>
      </c>
      <c r="B51" s="124">
        <f>'PLANTILLA V6'!B51</f>
        <v>0</v>
      </c>
      <c r="C51" s="125">
        <f>'PLANTILLA V6'!C51</f>
        <v>1</v>
      </c>
      <c r="D51" s="116" t="str">
        <f>'PLANTILLA V6'!D51</f>
        <v>pza</v>
      </c>
      <c r="E51" s="125">
        <v>0</v>
      </c>
      <c r="F51" s="116" t="b">
        <v>0</v>
      </c>
      <c r="G51" s="116" t="b">
        <v>0</v>
      </c>
      <c r="H51" s="116" t="b">
        <v>0</v>
      </c>
      <c r="I51" s="116" t="b">
        <v>0</v>
      </c>
      <c r="J51" s="119" cm="1">
        <f t="array" ref="J51">_xlfn.IFS(LEN(A51)&gt;2,A52,SUM(E51:I51)=0,0,F51,$F$7*F51*E51,G51,$G$7*G51*E51,AND(H51,A51="Co"),$H$7*H51*E51,AND(H51,A51="Re"),$H$7*H51*E51,H51,$J$7*H51*E51,I51,$I$7*I51*E51)</f>
        <v>0</v>
      </c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5.75" customHeight="1" x14ac:dyDescent="0.9">
      <c r="A52" s="124">
        <f>'PLANTILLA V6'!A52</f>
        <v>0</v>
      </c>
      <c r="B52" s="124">
        <f>'PLANTILLA V6'!B52</f>
        <v>0</v>
      </c>
      <c r="C52" s="125">
        <f>'PLANTILLA V6'!C52</f>
        <v>1</v>
      </c>
      <c r="D52" s="116" t="str">
        <f>'PLANTILLA V6'!D52</f>
        <v>pza</v>
      </c>
      <c r="E52" s="125">
        <v>0</v>
      </c>
      <c r="F52" s="116" t="b">
        <v>0</v>
      </c>
      <c r="G52" s="116" t="b">
        <v>0</v>
      </c>
      <c r="H52" s="116" t="b">
        <v>0</v>
      </c>
      <c r="I52" s="116" t="b">
        <v>0</v>
      </c>
      <c r="J52" s="119" cm="1">
        <f t="array" ref="J52">_xlfn.IFS(LEN(A52)&gt;2,A53,SUM(E52:I52)=0,0,F52,$F$7*F52*E52,G52,$G$7*G52*E52,AND(H52,A52="Co"),$H$7*H52*E52,AND(H52,A52="Re"),$H$7*H52*E52,H52,$J$7*H52*E52,I52,$I$7*I52*E52)</f>
        <v>0</v>
      </c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5.75" customHeight="1" x14ac:dyDescent="0.9">
      <c r="A53" s="172" t="str">
        <f>'PLANTILLA V6'!A53</f>
        <v>Herramientas manuales</v>
      </c>
      <c r="B53" s="141"/>
      <c r="C53" s="125">
        <f>'PLANTILLA V6'!C53</f>
        <v>0</v>
      </c>
      <c r="D53" s="116">
        <f>'PLANTILLA V6'!D53</f>
        <v>0</v>
      </c>
      <c r="E53" s="125">
        <v>0</v>
      </c>
      <c r="F53" s="116" t="b">
        <v>0</v>
      </c>
      <c r="G53" s="116" t="b">
        <v>0</v>
      </c>
      <c r="H53" s="116" t="b">
        <v>0</v>
      </c>
      <c r="I53" s="116" t="b">
        <v>0</v>
      </c>
      <c r="J53" s="123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5.75" customHeight="1" x14ac:dyDescent="0.9">
      <c r="A54" s="124" t="str">
        <f>'PLANTILLA V6'!A54</f>
        <v>Hm</v>
      </c>
      <c r="B54" s="124" t="str">
        <f>'PLANTILLA V6'!B54</f>
        <v>Flexómetro</v>
      </c>
      <c r="C54" s="125">
        <f>'PLANTILLA V6'!C54</f>
        <v>1</v>
      </c>
      <c r="D54" s="116" t="str">
        <f>'PLANTILLA V6'!D54</f>
        <v>pza</v>
      </c>
      <c r="E54" s="125">
        <v>0</v>
      </c>
      <c r="F54" s="116" t="b">
        <v>0</v>
      </c>
      <c r="G54" s="116" t="b">
        <v>0</v>
      </c>
      <c r="H54" s="116" t="b">
        <v>1</v>
      </c>
      <c r="I54" s="116" t="b">
        <v>0</v>
      </c>
      <c r="J54" s="119" cm="1">
        <f t="array" ref="J54">_xlfn.IFS(LEN(A54)&gt;2,A55,SUM(E54:I54)=0,0,F54,$F$7*F54*E54,G54,$G$7*G54*E54,AND(H54,A54="Co"),$H$7*H54*E54,AND(H54,A54="Re"),$H$7*H54*E54,H54,$J$7*H54*E54,I54,$I$7*I54*E54)</f>
        <v>0</v>
      </c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5.75" customHeight="1" x14ac:dyDescent="0.9">
      <c r="A55" s="124" t="str">
        <f>'PLANTILLA V6'!A55</f>
        <v>Hm</v>
      </c>
      <c r="B55" s="124" t="str">
        <f>'PLANTILLA V6'!B55</f>
        <v>Cúter</v>
      </c>
      <c r="C55" s="125">
        <f>'PLANTILLA V6'!C55</f>
        <v>1</v>
      </c>
      <c r="D55" s="116" t="str">
        <f>'PLANTILLA V6'!D55</f>
        <v>pza</v>
      </c>
      <c r="E55" s="125">
        <v>0</v>
      </c>
      <c r="F55" s="116" t="b">
        <v>0</v>
      </c>
      <c r="G55" s="116" t="b">
        <v>0</v>
      </c>
      <c r="H55" s="116" t="b">
        <v>1</v>
      </c>
      <c r="I55" s="116" t="b">
        <v>0</v>
      </c>
      <c r="J55" s="119" cm="1">
        <f t="array" ref="J55">_xlfn.IFS(LEN(A55)&gt;2,A56,SUM(E55:I55)=0,0,F55,$F$7*F55*E55,G55,$G$7*G55*E55,AND(H55,A55="Co"),$H$7*H55*E55,AND(H55,A55="Re"),$H$7*H55*E55,H55,$J$7*H55*E55,I55,$I$7*I55*E55)</f>
        <v>0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5.75" customHeight="1" x14ac:dyDescent="0.9">
      <c r="A56" s="124" t="str">
        <f>'PLANTILLA V6'!A56</f>
        <v>Hm</v>
      </c>
      <c r="B56" s="124" t="str">
        <f>'PLANTILLA V6'!B56</f>
        <v>Pistola de silicón</v>
      </c>
      <c r="C56" s="125">
        <f>'PLANTILLA V6'!C56</f>
        <v>1</v>
      </c>
      <c r="D56" s="116" t="str">
        <f>'PLANTILLA V6'!D56</f>
        <v>pza</v>
      </c>
      <c r="E56" s="125">
        <v>0</v>
      </c>
      <c r="F56" s="116" t="b">
        <v>0</v>
      </c>
      <c r="G56" s="116" t="b">
        <v>0</v>
      </c>
      <c r="H56" s="116" t="b">
        <v>1</v>
      </c>
      <c r="I56" s="116" t="b">
        <v>0</v>
      </c>
      <c r="J56" s="119" cm="1">
        <f t="array" ref="J56">_xlfn.IFS(LEN(A56)&gt;2,A57,SUM(E56:I56)=0,0,F56,$F$7*F56*E56,G56,$G$7*G56*E56,AND(H56,A56="Co"),$H$7*H56*E56,AND(H56,A56="Re"),$H$7*H56*E56,H56,$J$7*H56*E56,I56,$I$7*I56*E56)</f>
        <v>0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5.75" customHeight="1" x14ac:dyDescent="0.9">
      <c r="A57" s="124" t="str">
        <f>'PLANTILLA V6'!A57</f>
        <v>Hm</v>
      </c>
      <c r="B57" s="124" t="str">
        <f>'PLANTILLA V6'!B57</f>
        <v>Desarmador plano</v>
      </c>
      <c r="C57" s="125">
        <f>'PLANTILLA V6'!C57</f>
        <v>1</v>
      </c>
      <c r="D57" s="116" t="str">
        <f>'PLANTILLA V6'!D57</f>
        <v>pza</v>
      </c>
      <c r="E57" s="125">
        <v>0</v>
      </c>
      <c r="F57" s="116" t="b">
        <v>0</v>
      </c>
      <c r="G57" s="116" t="b">
        <v>0</v>
      </c>
      <c r="H57" s="116" t="b">
        <v>1</v>
      </c>
      <c r="I57" s="116" t="b">
        <v>0</v>
      </c>
      <c r="J57" s="119" cm="1">
        <f t="array" ref="J57">_xlfn.IFS(LEN(A57)&gt;2,A58,SUM(E57:I57)=0,0,F57,$F$7*F57*E57,G57,$G$7*G57*E57,AND(H57,A57="Co"),$H$7*H57*E57,AND(H57,A57="Re"),$H$7*H57*E57,H57,$J$7*H57*E57,I57,$I$7*I57*E57)</f>
        <v>0</v>
      </c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5.75" customHeight="1" x14ac:dyDescent="0.9">
      <c r="A58" s="124" t="str">
        <f>'PLANTILLA V6'!A58</f>
        <v>Hm</v>
      </c>
      <c r="B58" s="126" t="str">
        <f>'PLANTILLA V6'!B58</f>
        <v>Desarmador de cruz</v>
      </c>
      <c r="C58" s="125">
        <f>'PLANTILLA V6'!C58</f>
        <v>1</v>
      </c>
      <c r="D58" s="116" t="str">
        <f>'PLANTILLA V6'!D58</f>
        <v>pza</v>
      </c>
      <c r="E58" s="125">
        <v>0</v>
      </c>
      <c r="F58" s="116" t="b">
        <v>0</v>
      </c>
      <c r="G58" s="116" t="b">
        <v>0</v>
      </c>
      <c r="H58" s="116" t="b">
        <v>1</v>
      </c>
      <c r="I58" s="116" t="b">
        <v>0</v>
      </c>
      <c r="J58" s="119" cm="1">
        <f t="array" ref="J58">_xlfn.IFS(LEN(A58)&gt;2,A59,SUM(E58:I58)=0,0,F58,$F$7*F58*E58,G58,$G$7*G58*E58,AND(H58,A58="Co"),$H$7*H58*E58,AND(H58,A58="Re"),$H$7*H58*E58,H58,$J$7*H58*E58,I58,$I$7*I58*E58)</f>
        <v>0</v>
      </c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5.75" customHeight="1" x14ac:dyDescent="0.9">
      <c r="A59" s="124" t="str">
        <f>'PLANTILLA V6'!A59</f>
        <v>Hm</v>
      </c>
      <c r="B59" s="126" t="str">
        <f>'PLANTILLA V6'!B59</f>
        <v>Juego de puntas intercambiables para desarmador</v>
      </c>
      <c r="C59" s="125">
        <f>'PLANTILLA V6'!C59</f>
        <v>1</v>
      </c>
      <c r="D59" s="116" t="str">
        <f>'PLANTILLA V6'!D59</f>
        <v>juego</v>
      </c>
      <c r="E59" s="125">
        <v>0</v>
      </c>
      <c r="F59" s="116" t="b">
        <v>0</v>
      </c>
      <c r="G59" s="116" t="b">
        <v>0</v>
      </c>
      <c r="H59" s="116" t="b">
        <v>1</v>
      </c>
      <c r="I59" s="116" t="b">
        <v>0</v>
      </c>
      <c r="J59" s="119" cm="1">
        <f t="array" ref="J59">_xlfn.IFS(LEN(A59)&gt;2,A60,SUM(E59:I59)=0,0,F59,$F$7*F59*E59,G59,$G$7*G59*E59,AND(H59,A59="Co"),$H$7*H59*E59,AND(H59,A59="Re"),$H$7*H59*E59,H59,$J$7*H59*E59,I59,$I$7*I59*E59)</f>
        <v>0</v>
      </c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5.75" customHeight="1" x14ac:dyDescent="0.9">
      <c r="A60" s="124" t="str">
        <f>'PLANTILLA V6'!A60</f>
        <v>Hm</v>
      </c>
      <c r="B60" s="124" t="str">
        <f>'PLANTILLA V6'!B60</f>
        <v>Pinzas de punta</v>
      </c>
      <c r="C60" s="125">
        <f>'PLANTILLA V6'!C60</f>
        <v>1</v>
      </c>
      <c r="D60" s="116" t="str">
        <f>'PLANTILLA V6'!D60</f>
        <v>pza</v>
      </c>
      <c r="E60" s="125">
        <v>0</v>
      </c>
      <c r="F60" s="116" t="b">
        <v>0</v>
      </c>
      <c r="G60" s="116" t="b">
        <v>0</v>
      </c>
      <c r="H60" s="116" t="b">
        <v>1</v>
      </c>
      <c r="I60" s="116" t="b">
        <v>0</v>
      </c>
      <c r="J60" s="119" cm="1">
        <f t="array" ref="J60">_xlfn.IFS(LEN(A60)&gt;2,A61,SUM(E60:I60)=0,0,F60,$F$7*F60*E60,G60,$G$7*G60*E60,AND(H60,A60="Co"),$H$7*H60*E60,AND(H60,A60="Re"),$H$7*H60*E60,H60,$J$7*H60*E60,I60,$I$7*I60*E60)</f>
        <v>0</v>
      </c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5.75" customHeight="1" x14ac:dyDescent="0.9">
      <c r="A61" s="124" t="str">
        <f>'PLANTILLA V6'!A61</f>
        <v>Hm</v>
      </c>
      <c r="B61" s="124" t="str">
        <f>'PLANTILLA V6'!B61</f>
        <v>Pinzas de corte</v>
      </c>
      <c r="C61" s="125">
        <f>'PLANTILLA V6'!C61</f>
        <v>1</v>
      </c>
      <c r="D61" s="116" t="str">
        <f>'PLANTILLA V6'!D61</f>
        <v>pza</v>
      </c>
      <c r="E61" s="125">
        <v>0</v>
      </c>
      <c r="F61" s="116" t="b">
        <v>0</v>
      </c>
      <c r="G61" s="116" t="b">
        <v>0</v>
      </c>
      <c r="H61" s="116" t="b">
        <v>1</v>
      </c>
      <c r="I61" s="116" t="b">
        <v>0</v>
      </c>
      <c r="J61" s="119" cm="1">
        <f t="array" ref="J61">_xlfn.IFS(LEN(A61)&gt;2,A62,SUM(E61:I61)=0,0,F61,$F$7*F61*E61,G61,$G$7*G61*E61,AND(H61,A61="Co"),$H$7*H61*E61,AND(H61,A61="Re"),$H$7*H61*E61,H61,$J$7*H61*E61,I61,$I$7*I61*E61)</f>
        <v>0</v>
      </c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5.75" customHeight="1" x14ac:dyDescent="0.9">
      <c r="A62" s="124" t="str">
        <f>'PLANTILLA V6'!A62</f>
        <v>Hm</v>
      </c>
      <c r="B62" s="124" t="str">
        <f>'PLANTILLA V6'!B62</f>
        <v>Pinceles (delgado, mediano y grueso)</v>
      </c>
      <c r="C62" s="125">
        <f>'PLANTILLA V6'!C62</f>
        <v>1</v>
      </c>
      <c r="D62" s="116" t="str">
        <f>'PLANTILLA V6'!D62</f>
        <v>juego</v>
      </c>
      <c r="E62" s="125">
        <v>0</v>
      </c>
      <c r="F62" s="116" t="b">
        <v>0</v>
      </c>
      <c r="G62" s="116" t="b">
        <v>0</v>
      </c>
      <c r="H62" s="116" t="b">
        <v>1</v>
      </c>
      <c r="I62" s="116" t="b">
        <v>0</v>
      </c>
      <c r="J62" s="119" cm="1">
        <f t="array" ref="J62">_xlfn.IFS(LEN(A62)&gt;2,A63,SUM(E62:I62)=0,0,F62,$F$7*F62*E62,G62,$G$7*G62*E62,AND(H62,A62="Co"),$H$7*H62*E62,AND(H62,A62="Re"),$H$7*H62*E62,H62,$J$7*H62*E62,I62,$I$7*I62*E62)</f>
        <v>0</v>
      </c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5.75" customHeight="1" x14ac:dyDescent="0.9">
      <c r="A63" s="120">
        <f>'PLANTILLA V6'!A63</f>
        <v>0</v>
      </c>
      <c r="B63" s="116">
        <f>'PLANTILLA V6'!B63</f>
        <v>0</v>
      </c>
      <c r="C63" s="125">
        <f>'PLANTILLA V6'!C63</f>
        <v>1</v>
      </c>
      <c r="D63" s="116" t="str">
        <f>'PLANTILLA V6'!D63</f>
        <v>pza</v>
      </c>
      <c r="E63" s="125">
        <v>0</v>
      </c>
      <c r="F63" s="116" t="b">
        <v>0</v>
      </c>
      <c r="G63" s="116" t="b">
        <v>0</v>
      </c>
      <c r="H63" s="116" t="b">
        <v>0</v>
      </c>
      <c r="I63" s="116" t="b">
        <v>0</v>
      </c>
      <c r="J63" s="119" cm="1">
        <f t="array" ref="J63">_xlfn.IFS(LEN(A63)&gt;2,A64,SUM(E63:I63)=0,0,F63,$F$7*F63*E63,G63,$G$7*G63*E63,AND(H63,A63="Co"),$H$7*H63*E63,AND(H63,A63="Re"),$H$7*H63*E63,H63,$J$7*H63*E63,I63,$I$7*I63*E63)</f>
        <v>0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5.75" customHeight="1" x14ac:dyDescent="0.9">
      <c r="A64" s="120">
        <f>'PLANTILLA V6'!A64</f>
        <v>0</v>
      </c>
      <c r="B64" s="116">
        <f>'PLANTILLA V6'!B64</f>
        <v>0</v>
      </c>
      <c r="C64" s="125">
        <f>'PLANTILLA V6'!C64</f>
        <v>1</v>
      </c>
      <c r="D64" s="116" t="str">
        <f>'PLANTILLA V6'!D64</f>
        <v>pza</v>
      </c>
      <c r="E64" s="125">
        <v>0</v>
      </c>
      <c r="F64" s="116" t="b">
        <v>0</v>
      </c>
      <c r="G64" s="116" t="b">
        <v>0</v>
      </c>
      <c r="H64" s="116" t="b">
        <v>0</v>
      </c>
      <c r="I64" s="116" t="b">
        <v>0</v>
      </c>
      <c r="J64" s="119" cm="1">
        <f t="array" ref="J64">_xlfn.IFS(LEN(A64)&gt;2,A65,SUM(E64:I64)=0,0,F64,$F$7*F64*E64,G64,$G$7*G64*E64,AND(H64,A64="Co"),$H$7*H64*E64,AND(H64,A64="Re"),$H$7*H64*E64,H64,$J$7*H64*E64,I64,$I$7*I64*E64)</f>
        <v>0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5.75" customHeight="1" x14ac:dyDescent="0.9">
      <c r="A65" s="120">
        <f>'PLANTILLA V6'!A65</f>
        <v>0</v>
      </c>
      <c r="B65" s="116">
        <f>'PLANTILLA V6'!B65</f>
        <v>0</v>
      </c>
      <c r="C65" s="125">
        <f>'PLANTILLA V6'!C65</f>
        <v>1</v>
      </c>
      <c r="D65" s="116" t="str">
        <f>'PLANTILLA V6'!D65</f>
        <v>pza</v>
      </c>
      <c r="E65" s="125">
        <v>0</v>
      </c>
      <c r="F65" s="116" t="b">
        <v>0</v>
      </c>
      <c r="G65" s="116" t="b">
        <v>0</v>
      </c>
      <c r="H65" s="116" t="b">
        <v>0</v>
      </c>
      <c r="I65" s="116" t="b">
        <v>0</v>
      </c>
      <c r="J65" s="119" cm="1">
        <f t="array" ref="J65">_xlfn.IFS(LEN(A65)&gt;2,A66,SUM(E65:I65)=0,0,F65,$F$7*F65*E65,G65,$G$7*G65*E65,AND(H65,A65="Co"),$H$7*H65*E65,AND(H65,A65="Re"),$H$7*H65*E65,H65,$J$7*H65*E65,I65,$I$7*I65*E65)</f>
        <v>0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5.75" customHeight="1" x14ac:dyDescent="0.9">
      <c r="A66" s="120">
        <f>'PLANTILLA V6'!A66</f>
        <v>0</v>
      </c>
      <c r="B66" s="116">
        <f>'PLANTILLA V6'!B66</f>
        <v>0</v>
      </c>
      <c r="C66" s="125">
        <f>'PLANTILLA V6'!C66</f>
        <v>1</v>
      </c>
      <c r="D66" s="116" t="str">
        <f>'PLANTILLA V6'!D66</f>
        <v>pza</v>
      </c>
      <c r="E66" s="125">
        <v>0</v>
      </c>
      <c r="F66" s="116" t="b">
        <v>0</v>
      </c>
      <c r="G66" s="116" t="b">
        <v>0</v>
      </c>
      <c r="H66" s="116" t="b">
        <v>0</v>
      </c>
      <c r="I66" s="116" t="b">
        <v>0</v>
      </c>
      <c r="J66" s="119" cm="1">
        <f t="array" ref="J66">_xlfn.IFS(LEN(A66)&gt;2,A67,SUM(E66:I66)=0,0,F66,$F$7*F66*E66,G66,$G$7*G66*E66,AND(H66,A66="Co"),$H$7*H66*E66,AND(H66,A66="Re"),$H$7*H66*E66,H66,$J$7*H66*E66,I66,$I$7*I66*E66)</f>
        <v>0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5.75" customHeight="1" x14ac:dyDescent="0.9">
      <c r="A67" s="120">
        <f>'PLANTILLA V6'!A67</f>
        <v>0</v>
      </c>
      <c r="B67" s="116">
        <f>'PLANTILLA V6'!B67</f>
        <v>0</v>
      </c>
      <c r="C67" s="125">
        <f>'PLANTILLA V6'!C67</f>
        <v>1</v>
      </c>
      <c r="D67" s="116" t="str">
        <f>'PLANTILLA V6'!D67</f>
        <v>pza</v>
      </c>
      <c r="E67" s="125">
        <v>0</v>
      </c>
      <c r="F67" s="116" t="b">
        <v>0</v>
      </c>
      <c r="G67" s="116" t="b">
        <v>0</v>
      </c>
      <c r="H67" s="116" t="b">
        <v>0</v>
      </c>
      <c r="I67" s="116" t="b">
        <v>0</v>
      </c>
      <c r="J67" s="119" cm="1">
        <f t="array" ref="J67">_xlfn.IFS(LEN(A67)&gt;2,A68,SUM(E67:I67)=0,0,F67,$F$7*F67*E67,G67,$G$7*G67*E67,AND(H67,A67="Co"),$H$7*H67*E67,AND(H67,A67="Re"),$H$7*H67*E67,H67,$J$7*H67*E67,I67,$I$7*I67*E67)</f>
        <v>0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5.75" customHeight="1" x14ac:dyDescent="0.9">
      <c r="A68" s="120">
        <f>'PLANTILLA V6'!A68</f>
        <v>0</v>
      </c>
      <c r="B68" s="116">
        <f>'PLANTILLA V6'!B68</f>
        <v>0</v>
      </c>
      <c r="C68" s="125">
        <f>'PLANTILLA V6'!C68</f>
        <v>1</v>
      </c>
      <c r="D68" s="116" t="str">
        <f>'PLANTILLA V6'!D68</f>
        <v>pza</v>
      </c>
      <c r="E68" s="125">
        <v>0</v>
      </c>
      <c r="F68" s="116" t="b">
        <v>0</v>
      </c>
      <c r="G68" s="116" t="b">
        <v>0</v>
      </c>
      <c r="H68" s="116" t="b">
        <v>0</v>
      </c>
      <c r="I68" s="116" t="b">
        <v>0</v>
      </c>
      <c r="J68" s="119" cm="1">
        <f t="array" ref="J68">_xlfn.IFS(LEN(A68)&gt;2,A69,SUM(E68:I68)=0,0,F68,$F$7*F68*E68,G68,$G$7*G68*E68,AND(H68,A68="Co"),$H$7*H68*E68,AND(H68,A68="Re"),$H$7*H68*E68,H68,$J$7*H68*E68,I68,$I$7*I68*E68)</f>
        <v>0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5.75" customHeight="1" x14ac:dyDescent="0.9">
      <c r="A69" s="120">
        <f>'PLANTILLA V6'!A69</f>
        <v>0</v>
      </c>
      <c r="B69" s="116">
        <f>'PLANTILLA V6'!B69</f>
        <v>0</v>
      </c>
      <c r="C69" s="125">
        <f>'PLANTILLA V6'!C69</f>
        <v>1</v>
      </c>
      <c r="D69" s="116" t="str">
        <f>'PLANTILLA V6'!D69</f>
        <v>pza</v>
      </c>
      <c r="E69" s="125">
        <v>0</v>
      </c>
      <c r="F69" s="116" t="b">
        <v>0</v>
      </c>
      <c r="G69" s="116" t="b">
        <v>0</v>
      </c>
      <c r="H69" s="116" t="b">
        <v>0</v>
      </c>
      <c r="I69" s="116" t="b">
        <v>0</v>
      </c>
      <c r="J69" s="119" cm="1">
        <f t="array" ref="J69">_xlfn.IFS(LEN(A69)&gt;2,A70,SUM(E69:I69)=0,0,F69,$F$7*F69*E69,G69,$G$7*G69*E69,AND(H69,A69="Co"),$H$7*H69*E69,AND(H69,A69="Re"),$H$7*H69*E69,H69,$J$7*H69*E69,I69,$I$7*I69*E69)</f>
        <v>0</v>
      </c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5.75" customHeight="1" x14ac:dyDescent="0.9">
      <c r="A70" s="120">
        <f>'PLANTILLA V6'!A70</f>
        <v>0</v>
      </c>
      <c r="B70" s="116">
        <f>'PLANTILLA V6'!B70</f>
        <v>0</v>
      </c>
      <c r="C70" s="125">
        <f>'PLANTILLA V6'!C70</f>
        <v>1</v>
      </c>
      <c r="D70" s="116" t="str">
        <f>'PLANTILLA V6'!D70</f>
        <v>pza</v>
      </c>
      <c r="E70" s="125">
        <v>0</v>
      </c>
      <c r="F70" s="116" t="b">
        <v>0</v>
      </c>
      <c r="G70" s="116" t="b">
        <v>0</v>
      </c>
      <c r="H70" s="116" t="b">
        <v>0</v>
      </c>
      <c r="I70" s="116" t="b">
        <v>0</v>
      </c>
      <c r="J70" s="119" cm="1">
        <f t="array" ref="J70">_xlfn.IFS(LEN(A70)&gt;2,A71,SUM(E70:I70)=0,0,F70,$F$7*F70*E70,G70,$G$7*G70*E70,AND(H70,A70="Co"),$H$7*H70*E70,AND(H70,A70="Re"),$H$7*H70*E70,H70,$J$7*H70*E70,I70,$I$7*I70*E70)</f>
        <v>0</v>
      </c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5.75" customHeight="1" x14ac:dyDescent="0.9">
      <c r="A71" s="120">
        <f>'PLANTILLA V6'!A71</f>
        <v>0</v>
      </c>
      <c r="B71" s="116">
        <f>'PLANTILLA V6'!B71</f>
        <v>0</v>
      </c>
      <c r="C71" s="125">
        <f>'PLANTILLA V6'!C71</f>
        <v>1</v>
      </c>
      <c r="D71" s="116" t="str">
        <f>'PLANTILLA V6'!D71</f>
        <v>pza</v>
      </c>
      <c r="E71" s="125">
        <v>0</v>
      </c>
      <c r="F71" s="116" t="b">
        <v>0</v>
      </c>
      <c r="G71" s="116" t="b">
        <v>0</v>
      </c>
      <c r="H71" s="116" t="b">
        <v>0</v>
      </c>
      <c r="I71" s="116" t="b">
        <v>0</v>
      </c>
      <c r="J71" s="119" cm="1">
        <f t="array" ref="J71">_xlfn.IFS(LEN(A71)&gt;2,A72,SUM(E71:I71)=0,0,F71,$F$7*F71*E71,G71,$G$7*G71*E71,AND(H71,A71="Co"),$H$7*H71*E71,AND(H71,A71="Re"),$H$7*H71*E71,H71,$J$7*H71*E71,I71,$I$7*I71*E71)</f>
        <v>0</v>
      </c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5.75" customHeight="1" x14ac:dyDescent="0.9">
      <c r="A72" s="120">
        <f>'PLANTILLA V6'!A72</f>
        <v>0</v>
      </c>
      <c r="B72" s="116">
        <f>'PLANTILLA V6'!B72</f>
        <v>0</v>
      </c>
      <c r="C72" s="125">
        <f>'PLANTILLA V6'!C72</f>
        <v>1</v>
      </c>
      <c r="D72" s="116" t="str">
        <f>'PLANTILLA V6'!D72</f>
        <v>pza</v>
      </c>
      <c r="E72" s="125">
        <v>0</v>
      </c>
      <c r="F72" s="116" t="b">
        <v>0</v>
      </c>
      <c r="G72" s="116" t="b">
        <v>0</v>
      </c>
      <c r="H72" s="116" t="b">
        <v>0</v>
      </c>
      <c r="I72" s="116" t="b">
        <v>0</v>
      </c>
      <c r="J72" s="119" cm="1">
        <f t="array" ref="J72">_xlfn.IFS(LEN(A72)&gt;2,A73,SUM(E72:I72)=0,0,F72,$F$7*F72*E72,G72,$G$7*G72*E72,AND(H72,A72="Co"),$H$7*H72*E72,AND(H72,A72="Re"),$H$7*H72*E72,H72,$J$7*H72*E72,I72,$I$7*I72*E72)</f>
        <v>0</v>
      </c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5.75" customHeight="1" x14ac:dyDescent="0.9">
      <c r="A73" s="120">
        <f>'PLANTILLA V6'!A73</f>
        <v>0</v>
      </c>
      <c r="B73" s="116">
        <f>'PLANTILLA V6'!B73</f>
        <v>0</v>
      </c>
      <c r="C73" s="125">
        <f>'PLANTILLA V6'!C73</f>
        <v>1</v>
      </c>
      <c r="D73" s="116" t="str">
        <f>'PLANTILLA V6'!D73</f>
        <v>pza</v>
      </c>
      <c r="E73" s="125">
        <v>0</v>
      </c>
      <c r="F73" s="116" t="b">
        <v>0</v>
      </c>
      <c r="G73" s="116" t="b">
        <v>0</v>
      </c>
      <c r="H73" s="116" t="b">
        <v>0</v>
      </c>
      <c r="I73" s="116" t="b">
        <v>0</v>
      </c>
      <c r="J73" s="119" cm="1">
        <f t="array" ref="J73">_xlfn.IFS(LEN(A73)&gt;2,A74,SUM(E73:I73)=0,0,F73,$F$7*F73*E73,G73,$G$7*G73*E73,AND(H73,A73="Co"),$H$7*H73*E73,AND(H73,A73="Re"),$H$7*H73*E73,H73,$J$7*H73*E73,I73,$I$7*I73*E73)</f>
        <v>0</v>
      </c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5.75" customHeight="1" x14ac:dyDescent="0.9">
      <c r="A74" s="120">
        <f>'PLANTILLA V6'!A74</f>
        <v>0</v>
      </c>
      <c r="B74" s="116">
        <f>'PLANTILLA V6'!B74</f>
        <v>0</v>
      </c>
      <c r="C74" s="125">
        <f>'PLANTILLA V6'!C74</f>
        <v>1</v>
      </c>
      <c r="D74" s="116" t="str">
        <f>'PLANTILLA V6'!D74</f>
        <v>pza</v>
      </c>
      <c r="E74" s="125">
        <v>0</v>
      </c>
      <c r="F74" s="116" t="b">
        <v>0</v>
      </c>
      <c r="G74" s="116" t="b">
        <v>0</v>
      </c>
      <c r="H74" s="116" t="b">
        <v>0</v>
      </c>
      <c r="I74" s="116" t="b">
        <v>0</v>
      </c>
      <c r="J74" s="119" cm="1">
        <f t="array" ref="J74">_xlfn.IFS(LEN(A74)&gt;2,A75,SUM(E74:I74)=0,0,F74,$F$7*F74*E74,G74,$G$7*G74*E74,AND(H74,A74="Co"),$H$7*H74*E74,AND(H74,A74="Re"),$H$7*H74*E74,H74,$J$7*H74*E74,I74,$I$7*I74*E74)</f>
        <v>0</v>
      </c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5.75" customHeight="1" x14ac:dyDescent="0.9">
      <c r="A75" s="120">
        <f>'PLANTILLA V6'!A75</f>
        <v>0</v>
      </c>
      <c r="B75" s="116">
        <f>'PLANTILLA V6'!B75</f>
        <v>0</v>
      </c>
      <c r="C75" s="125">
        <f>'PLANTILLA V6'!C75</f>
        <v>1</v>
      </c>
      <c r="D75" s="116" t="str">
        <f>'PLANTILLA V6'!D75</f>
        <v>pza</v>
      </c>
      <c r="E75" s="125">
        <v>0</v>
      </c>
      <c r="F75" s="116" t="b">
        <v>0</v>
      </c>
      <c r="G75" s="116" t="b">
        <v>0</v>
      </c>
      <c r="H75" s="116" t="b">
        <v>0</v>
      </c>
      <c r="I75" s="116" t="b">
        <v>0</v>
      </c>
      <c r="J75" s="119" cm="1">
        <f t="array" ref="J75">_xlfn.IFS(LEN(A75)&gt;2,A76,SUM(E75:I75)=0,0,F75,$F$7*F75*E75,G75,$G$7*G75*E75,AND(H75,A75="Co"),$H$7*H75*E75,AND(H75,A75="Re"),$H$7*H75*E75,H75,$J$7*H75*E75,I75,$I$7*I75*E75)</f>
        <v>0</v>
      </c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5.75" customHeight="1" x14ac:dyDescent="0.9">
      <c r="A76" s="120">
        <f>'PLANTILLA V6'!A76</f>
        <v>0</v>
      </c>
      <c r="B76" s="116">
        <f>'PLANTILLA V6'!B76</f>
        <v>0</v>
      </c>
      <c r="C76" s="125">
        <f>'PLANTILLA V6'!C76</f>
        <v>1</v>
      </c>
      <c r="D76" s="116" t="str">
        <f>'PLANTILLA V6'!D76</f>
        <v>pza</v>
      </c>
      <c r="E76" s="125">
        <v>0</v>
      </c>
      <c r="F76" s="116" t="b">
        <v>0</v>
      </c>
      <c r="G76" s="116" t="b">
        <v>0</v>
      </c>
      <c r="H76" s="116" t="b">
        <v>0</v>
      </c>
      <c r="I76" s="116" t="b">
        <v>0</v>
      </c>
      <c r="J76" s="119" cm="1">
        <f t="array" ref="J76">_xlfn.IFS(LEN(A76)&gt;2,A77,SUM(E76:I76)=0,0,F76,$F$7*F76*E76,G76,$G$7*G76*E76,AND(H76,A76="Co"),$H$7*H76*E76,AND(H76,A76="Re"),$H$7*H76*E76,H76,$J$7*H76*E76,I76,$I$7*I76*E76)</f>
        <v>0</v>
      </c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5.75" customHeight="1" x14ac:dyDescent="0.9">
      <c r="A77" s="171" t="str">
        <f>'PLANTILLA V6'!A77</f>
        <v>Electricidad y Electrónica</v>
      </c>
      <c r="B77" s="141"/>
      <c r="C77" s="125">
        <f>'PLANTILLA V6'!C77</f>
        <v>0</v>
      </c>
      <c r="D77" s="116">
        <f>'PLANTILLA V6'!D77</f>
        <v>0</v>
      </c>
      <c r="E77" s="125">
        <v>0</v>
      </c>
      <c r="F77" s="116" t="b">
        <v>0</v>
      </c>
      <c r="G77" s="116" t="b">
        <v>0</v>
      </c>
      <c r="H77" s="116" t="b">
        <v>0</v>
      </c>
      <c r="I77" s="116" t="b">
        <v>0</v>
      </c>
      <c r="J77" s="123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5.75" customHeight="1" x14ac:dyDescent="0.9">
      <c r="A78" s="124" t="str">
        <f>'PLANTILLA V6'!A78</f>
        <v>EE</v>
      </c>
      <c r="B78" s="124" t="str">
        <f>'PLANTILLA V6'!B78</f>
        <v>Juego de 10 cables tipo caiman- caiman</v>
      </c>
      <c r="C78" s="125">
        <f>'PLANTILLA V6'!C78</f>
        <v>1</v>
      </c>
      <c r="D78" s="116" t="str">
        <f>'PLANTILLA V6'!D78</f>
        <v>juego</v>
      </c>
      <c r="E78" s="125">
        <v>0</v>
      </c>
      <c r="F78" s="116" t="b">
        <v>0</v>
      </c>
      <c r="G78" s="116" t="b">
        <v>0</v>
      </c>
      <c r="H78" s="116" t="b">
        <v>1</v>
      </c>
      <c r="I78" s="116" t="b">
        <v>0</v>
      </c>
      <c r="J78" s="119" cm="1">
        <f t="array" ref="J78">_xlfn.IFS(LEN(A78)&gt;2,A79,SUM(E78:I78)=0,0,F78,$F$7*F78*E78,G78,$G$7*G78*E78,AND(H78,A78="Co"),$H$7*H78*E78,AND(H78,A78="Re"),$H$7*H78*E78,H78,$J$7*H78*E78,I78,$I$7*I78*E78)</f>
        <v>0</v>
      </c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5.75" customHeight="1" x14ac:dyDescent="0.9">
      <c r="A79" s="124" t="str">
        <f>'PLANTILLA V6'!A79</f>
        <v>EE</v>
      </c>
      <c r="B79" s="124" t="str">
        <f>'PLANTILLA V6'!B79</f>
        <v>Juegos de jumpers macho - hembra</v>
      </c>
      <c r="C79" s="125">
        <f>'PLANTILLA V6'!C79</f>
        <v>1</v>
      </c>
      <c r="D79" s="116" t="str">
        <f>'PLANTILLA V6'!D79</f>
        <v>juego</v>
      </c>
      <c r="E79" s="125">
        <v>0</v>
      </c>
      <c r="F79" s="116" t="b">
        <v>0</v>
      </c>
      <c r="G79" s="116" t="b">
        <v>0</v>
      </c>
      <c r="H79" s="116" t="b">
        <v>1</v>
      </c>
      <c r="I79" s="116" t="b">
        <v>0</v>
      </c>
      <c r="J79" s="119" cm="1">
        <f t="array" ref="J79">_xlfn.IFS(LEN(A79)&gt;2,A80,SUM(E79:I79)=0,0,F79,$F$7*F79*E79,G79,$G$7*G79*E79,AND(H79,A79="Co"),$H$7*H79*E79,AND(H79,A79="Re"),$H$7*H79*E79,H79,$J$7*H79*E79,I79,$I$7*I79*E79)</f>
        <v>0</v>
      </c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5.75" customHeight="1" x14ac:dyDescent="0.9">
      <c r="A80" s="124" t="str">
        <f>'PLANTILLA V6'!A80</f>
        <v>EE</v>
      </c>
      <c r="B80" s="124" t="str">
        <f>'PLANTILLA V6'!B80</f>
        <v xml:space="preserve">Juegos de jumpers macho - macho </v>
      </c>
      <c r="C80" s="125">
        <f>'PLANTILLA V6'!C80</f>
        <v>1</v>
      </c>
      <c r="D80" s="116" t="str">
        <f>'PLANTILLA V6'!D80</f>
        <v>juego</v>
      </c>
      <c r="E80" s="125">
        <v>0</v>
      </c>
      <c r="F80" s="116" t="b">
        <v>0</v>
      </c>
      <c r="G80" s="116" t="b">
        <v>0</v>
      </c>
      <c r="H80" s="116" t="b">
        <v>1</v>
      </c>
      <c r="I80" s="116" t="b">
        <v>0</v>
      </c>
      <c r="J80" s="119" cm="1">
        <f t="array" ref="J80">_xlfn.IFS(LEN(A80)&gt;2,A81,SUM(E80:I80)=0,0,F80,$F$7*F80*E80,G80,$G$7*G80*E80,AND(H80,A80="Co"),$H$7*H80*E80,AND(H80,A80="Re"),$H$7*H80*E80,H80,$J$7*H80*E80,I80,$I$7*I80*E80)</f>
        <v>0</v>
      </c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5.75" customHeight="1" x14ac:dyDescent="0.9">
      <c r="A81" s="124" t="str">
        <f>'PLANTILLA V6'!A81</f>
        <v>EE</v>
      </c>
      <c r="B81" s="124" t="str">
        <f>'PLANTILLA V6'!B81</f>
        <v>Juegos de jumpers hembra - hembra</v>
      </c>
      <c r="C81" s="125">
        <f>'PLANTILLA V6'!C81</f>
        <v>1</v>
      </c>
      <c r="D81" s="116" t="str">
        <f>'PLANTILLA V6'!D81</f>
        <v>juego</v>
      </c>
      <c r="E81" s="125">
        <v>0</v>
      </c>
      <c r="F81" s="116" t="b">
        <v>0</v>
      </c>
      <c r="G81" s="116" t="b">
        <v>0</v>
      </c>
      <c r="H81" s="116" t="b">
        <v>1</v>
      </c>
      <c r="I81" s="116" t="b">
        <v>0</v>
      </c>
      <c r="J81" s="119" cm="1">
        <f t="array" ref="J81">_xlfn.IFS(LEN(A81)&gt;2,A82,SUM(E81:I81)=0,0,F81,$F$7*F81*E81,G81,$G$7*G81*E81,AND(H81,A81="Co"),$H$7*H81*E81,AND(H81,A81="Re"),$H$7*H81*E81,H81,$J$7*H81*E81,I81,$I$7*I81*E81)</f>
        <v>0</v>
      </c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5.75" customHeight="1" x14ac:dyDescent="0.9">
      <c r="A82" s="124" t="str">
        <f>'PLANTILLA V6'!A82</f>
        <v>EE</v>
      </c>
      <c r="B82" s="124" t="str">
        <f>'PLANTILLA V6'!B82</f>
        <v>Motor DC de 3V</v>
      </c>
      <c r="C82" s="125">
        <f>'PLANTILLA V6'!C82</f>
        <v>1</v>
      </c>
      <c r="D82" s="116" t="str">
        <f>'PLANTILLA V6'!D82</f>
        <v>pza</v>
      </c>
      <c r="E82" s="125">
        <v>0</v>
      </c>
      <c r="F82" s="116" t="b">
        <v>0</v>
      </c>
      <c r="G82" s="116" t="b">
        <v>0</v>
      </c>
      <c r="H82" s="116" t="b">
        <v>1</v>
      </c>
      <c r="I82" s="116" t="b">
        <v>0</v>
      </c>
      <c r="J82" s="119" cm="1">
        <f t="array" ref="J82">_xlfn.IFS(LEN(A82)&gt;2,A83,SUM(E82:I82)=0,0,F82,$F$7*F82*E82,G82,$G$7*G82*E82,AND(H82,A82="Co"),$H$7*H82*E82,AND(H82,A82="Re"),$H$7*H82*E82,H82,$J$7*H82*E82,I82,$I$7*I82*E82)</f>
        <v>0</v>
      </c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5.75" customHeight="1" x14ac:dyDescent="0.9">
      <c r="A83" s="124" t="str">
        <f>'PLANTILLA V6'!A83</f>
        <v>EE</v>
      </c>
      <c r="B83" s="124" t="str">
        <f>'PLANTILLA V6'!B83</f>
        <v>Motor DC de 5V</v>
      </c>
      <c r="C83" s="125">
        <f>'PLANTILLA V6'!C83</f>
        <v>1</v>
      </c>
      <c r="D83" s="116" t="str">
        <f>'PLANTILLA V6'!D83</f>
        <v>pza</v>
      </c>
      <c r="E83" s="125">
        <v>0</v>
      </c>
      <c r="F83" s="116" t="b">
        <v>0</v>
      </c>
      <c r="G83" s="116" t="b">
        <v>0</v>
      </c>
      <c r="H83" s="116" t="b">
        <v>1</v>
      </c>
      <c r="I83" s="116" t="b">
        <v>0</v>
      </c>
      <c r="J83" s="119" cm="1">
        <f t="array" ref="J83">_xlfn.IFS(LEN(A83)&gt;2,A84,SUM(E83:I83)=0,0,F83,$F$7*F83*E83,G83,$G$7*G83*E83,AND(H83,A83="Co"),$H$7*H83*E83,AND(H83,A83="Re"),$H$7*H83*E83,H83,$J$7*H83*E83,I83,$I$7*I83*E83)</f>
        <v>0</v>
      </c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5.75" customHeight="1" x14ac:dyDescent="0.9">
      <c r="A84" s="124" t="str">
        <f>'PLANTILLA V6'!A84</f>
        <v>EE</v>
      </c>
      <c r="B84" s="124" t="str">
        <f>'PLANTILLA V6'!B84</f>
        <v>Protoboard de 830 puntos</v>
      </c>
      <c r="C84" s="125">
        <f>'PLANTILLA V6'!C84</f>
        <v>1</v>
      </c>
      <c r="D84" s="116" t="str">
        <f>'PLANTILLA V6'!D84</f>
        <v>pza</v>
      </c>
      <c r="E84" s="125">
        <v>0</v>
      </c>
      <c r="F84" s="116" t="b">
        <v>0</v>
      </c>
      <c r="G84" s="116" t="b">
        <v>0</v>
      </c>
      <c r="H84" s="116" t="b">
        <v>1</v>
      </c>
      <c r="I84" s="116" t="b">
        <v>0</v>
      </c>
      <c r="J84" s="119" cm="1">
        <f t="array" ref="J84">_xlfn.IFS(LEN(A84)&gt;2,A85,SUM(E84:I84)=0,0,F84,$F$7*F84*E84,G84,$G$7*G84*E84,AND(H84,A84="Co"),$H$7*H84*E84,AND(H84,A84="Re"),$H$7*H84*E84,H84,$J$7*H84*E84,I84,$I$7*I84*E84)</f>
        <v>0</v>
      </c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5.75" customHeight="1" x14ac:dyDescent="0.9">
      <c r="A85" s="124" t="str">
        <f>'PLANTILLA V6'!A85</f>
        <v>EE</v>
      </c>
      <c r="B85" s="124" t="str">
        <f>'PLANTILLA V6'!B85</f>
        <v>Led de color blanco</v>
      </c>
      <c r="C85" s="125">
        <f>'PLANTILLA V6'!C85</f>
        <v>1</v>
      </c>
      <c r="D85" s="116" t="str">
        <f>'PLANTILLA V6'!D85</f>
        <v>pza</v>
      </c>
      <c r="E85" s="125">
        <v>0</v>
      </c>
      <c r="F85" s="116" t="b">
        <v>0</v>
      </c>
      <c r="G85" s="116" t="b">
        <v>0</v>
      </c>
      <c r="H85" s="116" t="b">
        <v>0</v>
      </c>
      <c r="I85" s="116" t="b">
        <v>0</v>
      </c>
      <c r="J85" s="119" cm="1">
        <f t="array" ref="J85">_xlfn.IFS(LEN(A85)&gt;2,A86,SUM(E85:I85)=0,0,F85,$F$7*F85*E85,G85,$G$7*G85*E85,AND(H85,A85="Co"),$H$7*H85*E85,AND(H85,A85="Re"),$H$7*H85*E85,H85,$J$7*H85*E85,I85,$I$7*I85*E85)</f>
        <v>0</v>
      </c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5.75" customHeight="1" x14ac:dyDescent="0.9">
      <c r="A86" s="124" t="str">
        <f>'PLANTILLA V6'!A86</f>
        <v>EE</v>
      </c>
      <c r="B86" s="126" t="str">
        <f>'PLANTILLA V6'!B86</f>
        <v>Led de color verde</v>
      </c>
      <c r="C86" s="125">
        <f>'PLANTILLA V6'!C86</f>
        <v>1</v>
      </c>
      <c r="D86" s="116" t="str">
        <f>'PLANTILLA V6'!D86</f>
        <v>pza</v>
      </c>
      <c r="E86" s="125">
        <v>0</v>
      </c>
      <c r="F86" s="116" t="b">
        <v>0</v>
      </c>
      <c r="G86" s="116" t="b">
        <v>0</v>
      </c>
      <c r="H86" s="116" t="b">
        <v>0</v>
      </c>
      <c r="I86" s="116" t="b">
        <v>0</v>
      </c>
      <c r="J86" s="119" cm="1">
        <f t="array" ref="J86">_xlfn.IFS(LEN(A86)&gt;2,A87,SUM(E86:I86)=0,0,F86,$F$7*F86*E86,G86,$G$7*G86*E86,AND(H86,A86="Co"),$H$7*H86*E86,AND(H86,A86="Re"),$H$7*H86*E86,H86,$J$7*H86*E86,I86,$I$7*I86*E86)</f>
        <v>0</v>
      </c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5.75" customHeight="1" x14ac:dyDescent="0.9">
      <c r="A87" s="124" t="str">
        <f>'PLANTILLA V6'!A87</f>
        <v>EE</v>
      </c>
      <c r="B87" s="126" t="str">
        <f>'PLANTILLA V6'!B87</f>
        <v>Led de color amarillo (ámbar)</v>
      </c>
      <c r="C87" s="125">
        <f>'PLANTILLA V6'!C87</f>
        <v>1</v>
      </c>
      <c r="D87" s="116" t="str">
        <f>'PLANTILLA V6'!D87</f>
        <v>pza</v>
      </c>
      <c r="E87" s="125">
        <v>0</v>
      </c>
      <c r="F87" s="116" t="b">
        <v>0</v>
      </c>
      <c r="G87" s="116" t="b">
        <v>0</v>
      </c>
      <c r="H87" s="116" t="b">
        <v>0</v>
      </c>
      <c r="I87" s="116" t="b">
        <v>0</v>
      </c>
      <c r="J87" s="119" cm="1">
        <f t="array" ref="J87">_xlfn.IFS(LEN(A87)&gt;2,A88,SUM(E87:I87)=0,0,F87,$F$7*F87*E87,G87,$G$7*G87*E87,AND(H87,A87="Co"),$H$7*H87*E87,AND(H87,A87="Re"),$H$7*H87*E87,H87,$J$7*H87*E87,I87,$I$7*I87*E87)</f>
        <v>0</v>
      </c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5.75" customHeight="1" x14ac:dyDescent="0.9">
      <c r="A88" s="124" t="str">
        <f>'PLANTILLA V6'!A88</f>
        <v>EE</v>
      </c>
      <c r="B88" s="124" t="str">
        <f>'PLANTILLA V6'!B88</f>
        <v>Led de color rojo</v>
      </c>
      <c r="C88" s="125">
        <f>'PLANTILLA V6'!C88</f>
        <v>1</v>
      </c>
      <c r="D88" s="116" t="str">
        <f>'PLANTILLA V6'!D88</f>
        <v>pza</v>
      </c>
      <c r="E88" s="125">
        <v>0</v>
      </c>
      <c r="F88" s="116" t="b">
        <v>0</v>
      </c>
      <c r="G88" s="116" t="b">
        <v>0</v>
      </c>
      <c r="H88" s="116" t="b">
        <v>0</v>
      </c>
      <c r="I88" s="116" t="b">
        <v>0</v>
      </c>
      <c r="J88" s="119" cm="1">
        <f t="array" ref="J88">_xlfn.IFS(LEN(A88)&gt;2,A89,SUM(E88:I88)=0,0,F88,$F$7*F88*E88,G88,$G$7*G88*E88,AND(H88,A88="Co"),$H$7*H88*E88,AND(H88,A88="Re"),$H$7*H88*E88,H88,$J$7*H88*E88,I88,$I$7*I88*E88)</f>
        <v>0</v>
      </c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5.75" customHeight="1" x14ac:dyDescent="0.9">
      <c r="A89" s="124" t="str">
        <f>'PLANTILLA V6'!A89</f>
        <v>EE</v>
      </c>
      <c r="B89" s="124" t="str">
        <f>'PLANTILLA V6'!B89</f>
        <v xml:space="preserve">Resistencia de 330 ohms </v>
      </c>
      <c r="C89" s="125">
        <f>'PLANTILLA V6'!C89</f>
        <v>1</v>
      </c>
      <c r="D89" s="116" t="str">
        <f>'PLANTILLA V6'!D89</f>
        <v>pza</v>
      </c>
      <c r="E89" s="125">
        <v>0</v>
      </c>
      <c r="F89" s="116" t="b">
        <v>0</v>
      </c>
      <c r="G89" s="116" t="b">
        <v>0</v>
      </c>
      <c r="H89" s="116" t="b">
        <v>0</v>
      </c>
      <c r="I89" s="116" t="b">
        <v>0</v>
      </c>
      <c r="J89" s="119" cm="1">
        <f t="array" ref="J89">_xlfn.IFS(LEN(A89)&gt;2,A90,SUM(E89:I89)=0,0,F89,$F$7*F89*E89,G89,$G$7*G89*E89,AND(H89,A89="Co"),$H$7*H89*E89,AND(H89,A89="Re"),$H$7*H89*E89,H89,$J$7*H89*E89,I89,$I$7*I89*E89)</f>
        <v>0</v>
      </c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5.75" customHeight="1" x14ac:dyDescent="0.9">
      <c r="A90" s="124" t="str">
        <f>'PLANTILLA V6'!A90</f>
        <v>EE</v>
      </c>
      <c r="B90" s="124" t="str">
        <f>'PLANTILLA V6'!B90</f>
        <v>Resistencia de 1K ohms</v>
      </c>
      <c r="C90" s="125">
        <f>'PLANTILLA V6'!C90</f>
        <v>1</v>
      </c>
      <c r="D90" s="116" t="str">
        <f>'PLANTILLA V6'!D90</f>
        <v>pza</v>
      </c>
      <c r="E90" s="125">
        <v>0</v>
      </c>
      <c r="F90" s="116" t="b">
        <v>0</v>
      </c>
      <c r="G90" s="116" t="b">
        <v>0</v>
      </c>
      <c r="H90" s="116" t="b">
        <v>0</v>
      </c>
      <c r="I90" s="116" t="b">
        <v>0</v>
      </c>
      <c r="J90" s="119" cm="1">
        <f t="array" ref="J90">_xlfn.IFS(LEN(A90)&gt;2,A91,SUM(E90:I90)=0,0,F90,$F$7*F90*E90,G90,$G$7*G90*E90,AND(H90,A90="Co"),$H$7*H90*E90,AND(H90,A90="Re"),$H$7*H90*E90,H90,$J$7*H90*E90,I90,$I$7*I90*E90)</f>
        <v>0</v>
      </c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5.75" customHeight="1" x14ac:dyDescent="0.9">
      <c r="A91" s="124" t="str">
        <f>'PLANTILLA V6'!A91</f>
        <v>EE</v>
      </c>
      <c r="B91" s="124" t="str">
        <f>'PLANTILLA V6'!B91</f>
        <v xml:space="preserve">Cinta de aislar color negro </v>
      </c>
      <c r="C91" s="125">
        <f>'PLANTILLA V6'!C91</f>
        <v>1</v>
      </c>
      <c r="D91" s="116" t="str">
        <f>'PLANTILLA V6'!D91</f>
        <v>rollo</v>
      </c>
      <c r="E91" s="125">
        <v>0</v>
      </c>
      <c r="F91" s="116" t="b">
        <v>0</v>
      </c>
      <c r="G91" s="116" t="b">
        <v>0</v>
      </c>
      <c r="H91" s="116" t="b">
        <v>0</v>
      </c>
      <c r="I91" s="116" t="b">
        <v>1</v>
      </c>
      <c r="J91" s="119" cm="1">
        <f t="array" ref="J91">_xlfn.IFS(LEN(A91)&gt;2,A92,SUM(E91:I91)=0,0,F91,$F$7*F91*E91,G91,$G$7*G91*E91,AND(H91,A91="Co"),$H$7*H91*E91,AND(H91,A91="Re"),$H$7*H91*E91,H91,$J$7*H91*E91,I91,$I$7*I91*E91)</f>
        <v>0</v>
      </c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5.75" customHeight="1" x14ac:dyDescent="0.9">
      <c r="A92" s="124" t="str">
        <f>'PLANTILLA V6'!A92</f>
        <v>EE</v>
      </c>
      <c r="B92" s="124" t="str">
        <f>'PLANTILLA V6'!B92</f>
        <v xml:space="preserve">Cinta de aislar color rojo </v>
      </c>
      <c r="C92" s="125">
        <f>'PLANTILLA V6'!C92</f>
        <v>1</v>
      </c>
      <c r="D92" s="116" t="str">
        <f>'PLANTILLA V6'!D92</f>
        <v>rollo</v>
      </c>
      <c r="E92" s="125">
        <v>0</v>
      </c>
      <c r="F92" s="116" t="b">
        <v>0</v>
      </c>
      <c r="G92" s="116" t="b">
        <v>0</v>
      </c>
      <c r="H92" s="116" t="b">
        <v>0</v>
      </c>
      <c r="I92" s="116" t="b">
        <v>1</v>
      </c>
      <c r="J92" s="119" cm="1">
        <f t="array" ref="J92">_xlfn.IFS(LEN(A92)&gt;2,A93,SUM(E92:I92)=0,0,F92,$F$7*F92*E92,G92,$G$7*G92*E92,AND(H92,A92="Co"),$H$7*H92*E92,AND(H92,A92="Re"),$H$7*H92*E92,H92,$J$7*H92*E92,I92,$I$7*I92*E92)</f>
        <v>0</v>
      </c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5.75" customHeight="1" x14ac:dyDescent="0.9">
      <c r="A93" s="124" t="str">
        <f>'PLANTILLA V6'!A93</f>
        <v>EE</v>
      </c>
      <c r="B93" s="124" t="str">
        <f>'PLANTILLA V6'!B93</f>
        <v>Push button</v>
      </c>
      <c r="C93" s="125">
        <f>'PLANTILLA V6'!C93</f>
        <v>1</v>
      </c>
      <c r="D93" s="116" t="str">
        <f>'PLANTILLA V6'!D93</f>
        <v>pza</v>
      </c>
      <c r="E93" s="125">
        <v>0</v>
      </c>
      <c r="F93" s="116" t="b">
        <v>0</v>
      </c>
      <c r="G93" s="116" t="b">
        <v>0</v>
      </c>
      <c r="H93" s="116" t="b">
        <v>0</v>
      </c>
      <c r="I93" s="116" t="b">
        <v>0</v>
      </c>
      <c r="J93" s="119" cm="1">
        <f t="array" ref="J93">_xlfn.IFS(LEN(A93)&gt;2,A94,SUM(E93:I93)=0,0,F93,$F$7*F93*E93,G93,$G$7*G93*E93,AND(H93,A93="Co"),$H$7*H93*E93,AND(H93,A93="Re"),$H$7*H93*E93,H93,$J$7*H93*E93,I93,$I$7*I93*E93)</f>
        <v>0</v>
      </c>
      <c r="K93" s="122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5.75" customHeight="1" x14ac:dyDescent="0.9">
      <c r="A94" s="124" t="str">
        <f>'PLANTILLA V6'!A94</f>
        <v>EE</v>
      </c>
      <c r="B94" s="124" t="str">
        <f>'PLANTILLA V6'!B94</f>
        <v>Cautín</v>
      </c>
      <c r="C94" s="125">
        <f>'PLANTILLA V6'!C94</f>
        <v>1</v>
      </c>
      <c r="D94" s="116" t="str">
        <f>'PLANTILLA V6'!D94</f>
        <v>pza</v>
      </c>
      <c r="E94" s="125">
        <v>0</v>
      </c>
      <c r="F94" s="116" t="b">
        <v>0</v>
      </c>
      <c r="G94" s="116" t="b">
        <v>0</v>
      </c>
      <c r="H94" s="116" t="b">
        <v>0</v>
      </c>
      <c r="I94" s="116" t="b">
        <v>0</v>
      </c>
      <c r="J94" s="119" cm="1">
        <f t="array" ref="J94">_xlfn.IFS(LEN(A94)&gt;2,A95,SUM(E94:I94)=0,0,F94,$F$7*F94*E94,G94,$G$7*G94*E94,AND(H94,A94="Co"),$H$7*H94*E94,AND(H94,A94="Re"),$H$7*H94*E94,H94,$J$7*H94*E94,I94,$I$7*I94*E94)</f>
        <v>0</v>
      </c>
      <c r="K94" s="122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5.75" customHeight="1" x14ac:dyDescent="0.9">
      <c r="A95" s="124" t="str">
        <f>'PLANTILLA V6'!A95</f>
        <v>EE</v>
      </c>
      <c r="B95" s="124" t="str">
        <f>'PLANTILLA V6'!B95</f>
        <v>Soldadura eléctronica</v>
      </c>
      <c r="C95" s="125">
        <f>'PLANTILLA V6'!C95</f>
        <v>1</v>
      </c>
      <c r="D95" s="116" t="str">
        <f>'PLANTILLA V6'!D95</f>
        <v>pza</v>
      </c>
      <c r="E95" s="125">
        <v>0</v>
      </c>
      <c r="F95" s="116" t="b">
        <v>0</v>
      </c>
      <c r="G95" s="116" t="b">
        <v>0</v>
      </c>
      <c r="H95" s="116" t="b">
        <v>0</v>
      </c>
      <c r="I95" s="116" t="b">
        <v>0</v>
      </c>
      <c r="J95" s="119" cm="1">
        <f t="array" ref="J95">_xlfn.IFS(LEN(A95)&gt;2,A96,SUM(E95:I95)=0,0,F95,$F$7*F95*E95,G95,$G$7*G95*E95,AND(H95,A95="Co"),$H$7*H95*E95,AND(H95,A95="Re"),$H$7*H95*E95,H95,$J$7*H95*E95,I95,$I$7*I95*E95)</f>
        <v>0</v>
      </c>
      <c r="K95" s="122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5.75" customHeight="1" x14ac:dyDescent="0.9">
      <c r="A96" s="124" t="str">
        <f>'PLANTILLA V6'!A96</f>
        <v>EE</v>
      </c>
      <c r="B96" s="124" t="str">
        <f>'PLANTILLA V6'!B96</f>
        <v>Pasta para soldar</v>
      </c>
      <c r="C96" s="125">
        <f>'PLANTILLA V6'!C96</f>
        <v>1</v>
      </c>
      <c r="D96" s="116" t="str">
        <f>'PLANTILLA V6'!D96</f>
        <v>pza</v>
      </c>
      <c r="E96" s="125">
        <v>0</v>
      </c>
      <c r="F96" s="116" t="b">
        <v>0</v>
      </c>
      <c r="G96" s="116" t="b">
        <v>0</v>
      </c>
      <c r="H96" s="116" t="b">
        <v>0</v>
      </c>
      <c r="I96" s="116" t="b">
        <v>0</v>
      </c>
      <c r="J96" s="119" cm="1">
        <f t="array" ref="J96">_xlfn.IFS(LEN(A96)&gt;2,A97,SUM(E96:I96)=0,0,F96,$F$7*F96*E96,G96,$G$7*G96*E96,AND(H96,A96="Co"),$H$7*H96*E96,AND(H96,A96="Re"),$H$7*H96*E96,H96,$J$7*H96*E96,I96,$I$7*I96*E96)</f>
        <v>0</v>
      </c>
      <c r="K96" s="122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5.75" customHeight="1" x14ac:dyDescent="0.9">
      <c r="A97" s="124" t="str">
        <f>'PLANTILLA V6'!A97</f>
        <v>EE</v>
      </c>
      <c r="B97" s="124">
        <f>'PLANTILLA V6'!B97</f>
        <v>0</v>
      </c>
      <c r="C97" s="125">
        <f>'PLANTILLA V6'!C97</f>
        <v>1</v>
      </c>
      <c r="D97" s="116" t="str">
        <f>'PLANTILLA V6'!D97</f>
        <v>pza</v>
      </c>
      <c r="E97" s="125">
        <v>0</v>
      </c>
      <c r="F97" s="116" t="b">
        <v>0</v>
      </c>
      <c r="G97" s="116" t="b">
        <v>0</v>
      </c>
      <c r="H97" s="116" t="b">
        <v>0</v>
      </c>
      <c r="I97" s="116" t="b">
        <v>0</v>
      </c>
      <c r="J97" s="119" cm="1">
        <f t="array" ref="J97">_xlfn.IFS(LEN(A97)&gt;2,A98,SUM(E97:I97)=0,0,F97,$F$7*F97*E97,G97,$G$7*G97*E97,AND(H97,A97="Co"),$H$7*H97*E97,AND(H97,A97="Re"),$H$7*H97*E97,H97,$J$7*H97*E97,I97,$I$7*I97*E97)</f>
        <v>0</v>
      </c>
      <c r="K97" s="122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5.75" customHeight="1" x14ac:dyDescent="0.9">
      <c r="A98" s="124">
        <f>'PLANTILLA V6'!A98</f>
        <v>0</v>
      </c>
      <c r="B98" s="124">
        <f>'PLANTILLA V6'!B98</f>
        <v>0</v>
      </c>
      <c r="C98" s="125">
        <f>'PLANTILLA V6'!C98</f>
        <v>1</v>
      </c>
      <c r="D98" s="116" t="str">
        <f>'PLANTILLA V6'!D98</f>
        <v>pza</v>
      </c>
      <c r="E98" s="125">
        <v>0</v>
      </c>
      <c r="F98" s="116" t="b">
        <v>0</v>
      </c>
      <c r="G98" s="116" t="b">
        <v>0</v>
      </c>
      <c r="H98" s="116" t="b">
        <v>0</v>
      </c>
      <c r="I98" s="116" t="b">
        <v>0</v>
      </c>
      <c r="J98" s="119" cm="1">
        <f t="array" ref="J98">_xlfn.IFS(LEN(A98)&gt;2,A99,SUM(E98:I98)=0,0,F98,$F$7*F98*E98,G98,$G$7*G98*E98,AND(H98,A98="Co"),$H$7*H98*E98,AND(H98,A98="Re"),$H$7*H98*E98,H98,$J$7*H98*E98,I98,$I$7*I98*E98)</f>
        <v>0</v>
      </c>
      <c r="K98" s="122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5.75" customHeight="1" x14ac:dyDescent="0.9">
      <c r="A99" s="124">
        <f>'PLANTILLA V6'!A99</f>
        <v>0</v>
      </c>
      <c r="B99" s="124">
        <f>'PLANTILLA V6'!B99</f>
        <v>0</v>
      </c>
      <c r="C99" s="125">
        <f>'PLANTILLA V6'!C99</f>
        <v>1</v>
      </c>
      <c r="D99" s="116" t="str">
        <f>'PLANTILLA V6'!D99</f>
        <v>pza</v>
      </c>
      <c r="E99" s="125">
        <v>0</v>
      </c>
      <c r="F99" s="116" t="b">
        <v>0</v>
      </c>
      <c r="G99" s="116" t="b">
        <v>0</v>
      </c>
      <c r="H99" s="116" t="b">
        <v>0</v>
      </c>
      <c r="I99" s="116" t="b">
        <v>0</v>
      </c>
      <c r="J99" s="119" cm="1">
        <f t="array" ref="J99">_xlfn.IFS(LEN(A99)&gt;2,A100,SUM(E99:I99)=0,0,F99,$F$7*F99*E99,G99,$G$7*G99*E99,AND(H99,A99="Co"),$H$7*H99*E99,AND(H99,A99="Re"),$H$7*H99*E99,H99,$J$7*H99*E99,I99,$I$7*I99*E99)</f>
        <v>0</v>
      </c>
      <c r="K99" s="122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5.75" customHeight="1" x14ac:dyDescent="0.9">
      <c r="A100" s="124">
        <f>'PLANTILLA V6'!A100</f>
        <v>0</v>
      </c>
      <c r="B100" s="124">
        <f>'PLANTILLA V6'!B100</f>
        <v>0</v>
      </c>
      <c r="C100" s="125">
        <f>'PLANTILLA V6'!C100</f>
        <v>1</v>
      </c>
      <c r="D100" s="116" t="str">
        <f>'PLANTILLA V6'!D100</f>
        <v>pza</v>
      </c>
      <c r="E100" s="125">
        <v>0</v>
      </c>
      <c r="F100" s="116" t="b">
        <v>0</v>
      </c>
      <c r="G100" s="116" t="b">
        <v>0</v>
      </c>
      <c r="H100" s="116" t="b">
        <v>0</v>
      </c>
      <c r="I100" s="116" t="b">
        <v>0</v>
      </c>
      <c r="J100" s="119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22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5.75" customHeight="1" x14ac:dyDescent="0.9">
      <c r="A101" s="124">
        <f>'PLANTILLA V6'!A101</f>
        <v>0</v>
      </c>
      <c r="B101" s="124">
        <f>'PLANTILLA V6'!B101</f>
        <v>0</v>
      </c>
      <c r="C101" s="125">
        <f>'PLANTILLA V6'!C101</f>
        <v>1</v>
      </c>
      <c r="D101" s="116" t="str">
        <f>'PLANTILLA V6'!D101</f>
        <v>pza</v>
      </c>
      <c r="E101" s="125">
        <v>0</v>
      </c>
      <c r="F101" s="116" t="b">
        <v>0</v>
      </c>
      <c r="G101" s="116" t="b">
        <v>0</v>
      </c>
      <c r="H101" s="116" t="b">
        <v>0</v>
      </c>
      <c r="I101" s="116" t="b">
        <v>0</v>
      </c>
      <c r="J101" s="119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22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5.75" customHeight="1" x14ac:dyDescent="0.9">
      <c r="A102" s="124">
        <f>'PLANTILLA V6'!A102</f>
        <v>0</v>
      </c>
      <c r="B102" s="124">
        <f>'PLANTILLA V6'!B102</f>
        <v>0</v>
      </c>
      <c r="C102" s="125">
        <f>'PLANTILLA V6'!C102</f>
        <v>1</v>
      </c>
      <c r="D102" s="116" t="str">
        <f>'PLANTILLA V6'!D102</f>
        <v>pza</v>
      </c>
      <c r="E102" s="125">
        <v>0</v>
      </c>
      <c r="F102" s="116" t="b">
        <v>0</v>
      </c>
      <c r="G102" s="116" t="b">
        <v>0</v>
      </c>
      <c r="H102" s="116" t="b">
        <v>0</v>
      </c>
      <c r="I102" s="116" t="b">
        <v>0</v>
      </c>
      <c r="J102" s="119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22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5.75" customHeight="1" x14ac:dyDescent="0.9">
      <c r="A103" s="124">
        <f>'PLANTILLA V6'!A103</f>
        <v>0</v>
      </c>
      <c r="B103" s="124">
        <f>'PLANTILLA V6'!B103</f>
        <v>0</v>
      </c>
      <c r="C103" s="125">
        <f>'PLANTILLA V6'!C103</f>
        <v>1</v>
      </c>
      <c r="D103" s="116" t="str">
        <f>'PLANTILLA V6'!D103</f>
        <v>pza</v>
      </c>
      <c r="E103" s="125">
        <v>0</v>
      </c>
      <c r="F103" s="116" t="b">
        <v>0</v>
      </c>
      <c r="G103" s="116" t="b">
        <v>0</v>
      </c>
      <c r="H103" s="116" t="b">
        <v>0</v>
      </c>
      <c r="I103" s="116" t="b">
        <v>0</v>
      </c>
      <c r="J103" s="119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22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5.75" customHeight="1" x14ac:dyDescent="0.9">
      <c r="A104" s="124">
        <f>'PLANTILLA V6'!A104</f>
        <v>0</v>
      </c>
      <c r="B104" s="124">
        <f>'PLANTILLA V6'!B104</f>
        <v>0</v>
      </c>
      <c r="C104" s="125">
        <f>'PLANTILLA V6'!C104</f>
        <v>1</v>
      </c>
      <c r="D104" s="116" t="str">
        <f>'PLANTILLA V6'!D104</f>
        <v>pza</v>
      </c>
      <c r="E104" s="125">
        <v>0</v>
      </c>
      <c r="F104" s="116" t="b">
        <v>0</v>
      </c>
      <c r="G104" s="116" t="b">
        <v>0</v>
      </c>
      <c r="H104" s="116" t="b">
        <v>0</v>
      </c>
      <c r="I104" s="116" t="b">
        <v>0</v>
      </c>
      <c r="J104" s="119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22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5.75" customHeight="1" x14ac:dyDescent="0.9">
      <c r="A105" s="124">
        <f>'PLANTILLA V6'!A105</f>
        <v>0</v>
      </c>
      <c r="B105" s="124">
        <f>'PLANTILLA V6'!B105</f>
        <v>0</v>
      </c>
      <c r="C105" s="125">
        <f>'PLANTILLA V6'!C105</f>
        <v>1</v>
      </c>
      <c r="D105" s="116" t="str">
        <f>'PLANTILLA V6'!D105</f>
        <v>pza</v>
      </c>
      <c r="E105" s="125">
        <v>0</v>
      </c>
      <c r="F105" s="116" t="b">
        <v>0</v>
      </c>
      <c r="G105" s="116" t="b">
        <v>0</v>
      </c>
      <c r="H105" s="116" t="b">
        <v>0</v>
      </c>
      <c r="I105" s="116" t="b">
        <v>0</v>
      </c>
      <c r="J105" s="119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22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5.75" customHeight="1" x14ac:dyDescent="0.9">
      <c r="A106" s="124">
        <f>'PLANTILLA V6'!A106</f>
        <v>0</v>
      </c>
      <c r="B106" s="124">
        <f>'PLANTILLA V6'!B106</f>
        <v>0</v>
      </c>
      <c r="C106" s="125">
        <f>'PLANTILLA V6'!C106</f>
        <v>1</v>
      </c>
      <c r="D106" s="116" t="str">
        <f>'PLANTILLA V6'!D106</f>
        <v>pza</v>
      </c>
      <c r="E106" s="125">
        <v>0</v>
      </c>
      <c r="F106" s="116" t="b">
        <v>0</v>
      </c>
      <c r="G106" s="116" t="b">
        <v>0</v>
      </c>
      <c r="H106" s="116" t="b">
        <v>0</v>
      </c>
      <c r="I106" s="116" t="b">
        <v>0</v>
      </c>
      <c r="J106" s="119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22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5.75" customHeight="1" x14ac:dyDescent="0.9">
      <c r="A107" s="124">
        <f>'PLANTILLA V6'!A107</f>
        <v>0</v>
      </c>
      <c r="B107" s="124">
        <f>'PLANTILLA V6'!B107</f>
        <v>0</v>
      </c>
      <c r="C107" s="125">
        <f>'PLANTILLA V6'!C107</f>
        <v>1</v>
      </c>
      <c r="D107" s="116" t="str">
        <f>'PLANTILLA V6'!D107</f>
        <v>pza</v>
      </c>
      <c r="E107" s="125">
        <v>0</v>
      </c>
      <c r="F107" s="116" t="b">
        <v>0</v>
      </c>
      <c r="G107" s="116" t="b">
        <v>0</v>
      </c>
      <c r="H107" s="116" t="b">
        <v>0</v>
      </c>
      <c r="I107" s="116" t="b">
        <v>0</v>
      </c>
      <c r="J107" s="119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22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5.75" customHeight="1" x14ac:dyDescent="0.9">
      <c r="A108" s="124">
        <f>'PLANTILLA V6'!A108</f>
        <v>0</v>
      </c>
      <c r="B108" s="124">
        <f>'PLANTILLA V6'!B108</f>
        <v>0</v>
      </c>
      <c r="C108" s="125">
        <f>'PLANTILLA V6'!C108</f>
        <v>1</v>
      </c>
      <c r="D108" s="116" t="str">
        <f>'PLANTILLA V6'!D108</f>
        <v>pza</v>
      </c>
      <c r="E108" s="125">
        <v>0</v>
      </c>
      <c r="F108" s="116" t="b">
        <v>0</v>
      </c>
      <c r="G108" s="116" t="b">
        <v>0</v>
      </c>
      <c r="H108" s="116" t="b">
        <v>0</v>
      </c>
      <c r="I108" s="116" t="b">
        <v>0</v>
      </c>
      <c r="J108" s="119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22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5.75" customHeight="1" x14ac:dyDescent="0.9">
      <c r="A109" s="172" t="str">
        <f>'PLANTILLA V6'!A109</f>
        <v>Baterías</v>
      </c>
      <c r="B109" s="141"/>
      <c r="C109" s="125">
        <f>'PLANTILLA V6'!C109</f>
        <v>0</v>
      </c>
      <c r="D109" s="116">
        <f>'PLANTILLA V6'!D109</f>
        <v>0</v>
      </c>
      <c r="E109" s="125">
        <v>0</v>
      </c>
      <c r="F109" s="116" t="b">
        <v>0</v>
      </c>
      <c r="G109" s="116" t="b">
        <v>0</v>
      </c>
      <c r="H109" s="116" t="b">
        <v>0</v>
      </c>
      <c r="I109" s="116" t="b">
        <v>0</v>
      </c>
      <c r="J109" s="123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22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5.75" customHeight="1" x14ac:dyDescent="0.9">
      <c r="A110" s="124" t="str">
        <f>'PLANTILLA V6'!A110</f>
        <v>Ba</v>
      </c>
      <c r="B110" s="124" t="str">
        <f>'PLANTILLA V6'!B110</f>
        <v>Batería recargable (AA)</v>
      </c>
      <c r="C110" s="125">
        <f>'PLANTILLA V6'!C110</f>
        <v>1</v>
      </c>
      <c r="D110" s="116" t="str">
        <f>'PLANTILLA V6'!D110</f>
        <v>pza</v>
      </c>
      <c r="E110" s="125">
        <v>0</v>
      </c>
      <c r="F110" s="116" t="b">
        <v>0</v>
      </c>
      <c r="G110" s="116" t="b">
        <v>0</v>
      </c>
      <c r="H110" s="116" t="b">
        <v>1</v>
      </c>
      <c r="I110" s="116" t="b">
        <v>0</v>
      </c>
      <c r="J110" s="119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5.75" customHeight="1" x14ac:dyDescent="0.9">
      <c r="A111" s="124" t="str">
        <f>'PLANTILLA V6'!A111</f>
        <v>Ba</v>
      </c>
      <c r="B111" s="124" t="str">
        <f>'PLANTILLA V6'!B111</f>
        <v>Batería recargable (AAA)</v>
      </c>
      <c r="C111" s="125">
        <f>'PLANTILLA V6'!C111</f>
        <v>1</v>
      </c>
      <c r="D111" s="116" t="str">
        <f>'PLANTILLA V6'!D111</f>
        <v>pza</v>
      </c>
      <c r="E111" s="125">
        <v>0</v>
      </c>
      <c r="F111" s="116" t="b">
        <v>0</v>
      </c>
      <c r="G111" s="116" t="b">
        <v>0</v>
      </c>
      <c r="H111" s="116" t="b">
        <v>1</v>
      </c>
      <c r="I111" s="116" t="b">
        <v>0</v>
      </c>
      <c r="J111" s="119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5.75" customHeight="1" x14ac:dyDescent="0.9">
      <c r="A112" s="124" t="str">
        <f>'PLANTILLA V6'!A112</f>
        <v>Ba</v>
      </c>
      <c r="B112" s="124" t="str">
        <f>'PLANTILLA V6'!B112</f>
        <v>Batería recargable 9V Volteck</v>
      </c>
      <c r="C112" s="125">
        <f>'PLANTILLA V6'!C112</f>
        <v>1</v>
      </c>
      <c r="D112" s="116" t="str">
        <f>'PLANTILLA V6'!D112</f>
        <v>pza</v>
      </c>
      <c r="E112" s="125">
        <v>0</v>
      </c>
      <c r="F112" s="116" t="b">
        <v>0</v>
      </c>
      <c r="G112" s="116" t="b">
        <v>0</v>
      </c>
      <c r="H112" s="116" t="b">
        <v>1</v>
      </c>
      <c r="I112" s="116" t="b">
        <v>0</v>
      </c>
      <c r="J112" s="119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5.75" customHeight="1" x14ac:dyDescent="0.9">
      <c r="A113" s="124" t="str">
        <f>'PLANTILLA V6'!A113</f>
        <v>Ba</v>
      </c>
      <c r="B113" s="124" t="str">
        <f>'PLANTILLA V6'!B113</f>
        <v>Baterías alcalinas AAA de 1.5 V (no recargable) para microbit</v>
      </c>
      <c r="C113" s="125">
        <f>'PLANTILLA V6'!C113</f>
        <v>1</v>
      </c>
      <c r="D113" s="116" t="str">
        <f>'PLANTILLA V6'!D113</f>
        <v>pza</v>
      </c>
      <c r="E113" s="125">
        <v>0</v>
      </c>
      <c r="F113" s="116" t="b">
        <v>0</v>
      </c>
      <c r="G113" s="116" t="b">
        <v>0</v>
      </c>
      <c r="H113" s="116" t="b">
        <v>1</v>
      </c>
      <c r="I113" s="116" t="b">
        <v>0</v>
      </c>
      <c r="J113" s="119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</row>
    <row r="114" spans="1:26" ht="15.75" customHeight="1" x14ac:dyDescent="0.9">
      <c r="A114" s="124" t="str">
        <f>'PLANTILLA V6'!A114</f>
        <v>Ba</v>
      </c>
      <c r="B114" s="124" t="str">
        <f>'PLANTILLA V6'!B114</f>
        <v>Batería de 3V tipo CR2032</v>
      </c>
      <c r="C114" s="125">
        <f>'PLANTILLA V6'!C114</f>
        <v>1</v>
      </c>
      <c r="D114" s="116" t="str">
        <f>'PLANTILLA V6'!D114</f>
        <v>pza</v>
      </c>
      <c r="E114" s="125">
        <v>0</v>
      </c>
      <c r="F114" s="116" t="b">
        <v>0</v>
      </c>
      <c r="G114" s="116" t="b">
        <v>0</v>
      </c>
      <c r="H114" s="116" t="b">
        <v>1</v>
      </c>
      <c r="I114" s="116" t="b">
        <v>0</v>
      </c>
      <c r="J114" s="119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5.75" customHeight="1" x14ac:dyDescent="0.9">
      <c r="A115" s="124" t="str">
        <f>'PLANTILLA V6'!A115</f>
        <v>Ba</v>
      </c>
      <c r="B115" s="124" t="str">
        <f>'PLANTILLA V6'!B115</f>
        <v>Cargador universal de pilas recargable (9V, AA y AAA)</v>
      </c>
      <c r="C115" s="125">
        <f>'PLANTILLA V6'!C115</f>
        <v>1</v>
      </c>
      <c r="D115" s="116" t="str">
        <f>'PLANTILLA V6'!D115</f>
        <v>pza</v>
      </c>
      <c r="E115" s="125">
        <v>0</v>
      </c>
      <c r="F115" s="116" t="b">
        <v>0</v>
      </c>
      <c r="G115" s="116" t="b">
        <v>0</v>
      </c>
      <c r="H115" s="116" t="b">
        <v>0</v>
      </c>
      <c r="I115" s="116" t="b">
        <v>1</v>
      </c>
      <c r="J115" s="119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5.75" customHeight="1" x14ac:dyDescent="0.9">
      <c r="A116" s="124" t="str">
        <f>'PLANTILLA V6'!A116</f>
        <v>Ba</v>
      </c>
      <c r="B116" s="124" t="str">
        <f>'PLANTILLA V6'!B116</f>
        <v>Portapilas "AA" en serie</v>
      </c>
      <c r="C116" s="125">
        <f>'PLANTILLA V6'!C116</f>
        <v>1</v>
      </c>
      <c r="D116" s="116" t="str">
        <f>'PLANTILLA V6'!D116</f>
        <v>pza</v>
      </c>
      <c r="E116" s="125">
        <v>0</v>
      </c>
      <c r="F116" s="116" t="b">
        <v>0</v>
      </c>
      <c r="G116" s="116" t="b">
        <v>0</v>
      </c>
      <c r="H116" s="116" t="b">
        <v>1</v>
      </c>
      <c r="I116" s="116" t="b">
        <v>0</v>
      </c>
      <c r="J116" s="119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5.75" customHeight="1" x14ac:dyDescent="0.9">
      <c r="A117" s="124" t="str">
        <f>'PLANTILLA V6'!A117</f>
        <v>Ba</v>
      </c>
      <c r="B117" s="124" t="str">
        <f>'PLANTILLA V6'!B117</f>
        <v>Broche para pila de 9V</v>
      </c>
      <c r="C117" s="125">
        <f>'PLANTILLA V6'!C117</f>
        <v>1</v>
      </c>
      <c r="D117" s="116" t="str">
        <f>'PLANTILLA V6'!D117</f>
        <v>pza</v>
      </c>
      <c r="E117" s="125">
        <v>0</v>
      </c>
      <c r="F117" s="116" t="b">
        <v>0</v>
      </c>
      <c r="G117" s="116" t="b">
        <v>0</v>
      </c>
      <c r="H117" s="116" t="b">
        <v>1</v>
      </c>
      <c r="I117" s="116" t="b">
        <v>0</v>
      </c>
      <c r="J117" s="119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5.75" customHeight="1" x14ac:dyDescent="0.9">
      <c r="A118" s="124" t="str">
        <f>'PLANTILLA V6'!A118</f>
        <v>Ba</v>
      </c>
      <c r="B118" s="124" t="str">
        <f>'PLANTILLA V6'!B118</f>
        <v>Pila CR2032 tipo moneda</v>
      </c>
      <c r="C118" s="125">
        <f>'PLANTILLA V6'!C118</f>
        <v>1</v>
      </c>
      <c r="D118" s="116" t="str">
        <f>'PLANTILLA V6'!D118</f>
        <v>pza</v>
      </c>
      <c r="E118" s="125">
        <v>0</v>
      </c>
      <c r="F118" s="116" t="b">
        <v>0</v>
      </c>
      <c r="G118" s="116" t="b">
        <v>0</v>
      </c>
      <c r="H118" s="116" t="b">
        <v>1</v>
      </c>
      <c r="I118" s="116" t="b">
        <v>0</v>
      </c>
      <c r="J118" s="119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25">
        <f>'PLANTILLA V6'!C119</f>
        <v>0</v>
      </c>
      <c r="D119" s="116">
        <f>'PLANTILLA V6'!D119</f>
        <v>0</v>
      </c>
      <c r="E119" s="125">
        <v>0</v>
      </c>
      <c r="F119" s="116" t="b">
        <v>0</v>
      </c>
      <c r="G119" s="116" t="b">
        <v>0</v>
      </c>
      <c r="H119" s="116" t="b">
        <v>0</v>
      </c>
      <c r="I119" s="116" t="b">
        <v>0</v>
      </c>
      <c r="J119" s="119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25">
        <f>'PLANTILLA V6'!C120</f>
        <v>0</v>
      </c>
      <c r="D120" s="116">
        <f>'PLANTILLA V6'!D120</f>
        <v>0</v>
      </c>
      <c r="E120" s="125">
        <v>0</v>
      </c>
      <c r="F120" s="116" t="b">
        <v>0</v>
      </c>
      <c r="G120" s="116" t="b">
        <v>0</v>
      </c>
      <c r="H120" s="116" t="b">
        <v>0</v>
      </c>
      <c r="I120" s="116" t="b">
        <v>0</v>
      </c>
      <c r="J120" s="119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25">
        <f>'PLANTILLA V6'!C121</f>
        <v>0</v>
      </c>
      <c r="D121" s="116">
        <f>'PLANTILLA V6'!D121</f>
        <v>0</v>
      </c>
      <c r="E121" s="125">
        <v>0</v>
      </c>
      <c r="F121" s="116" t="b">
        <v>0</v>
      </c>
      <c r="G121" s="116" t="b">
        <v>0</v>
      </c>
      <c r="H121" s="116" t="b">
        <v>0</v>
      </c>
      <c r="I121" s="116" t="b">
        <v>0</v>
      </c>
      <c r="J121" s="119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25">
        <f>'PLANTILLA V6'!C122</f>
        <v>0</v>
      </c>
      <c r="D122" s="116">
        <f>'PLANTILLA V6'!D122</f>
        <v>0</v>
      </c>
      <c r="E122" s="125">
        <v>0</v>
      </c>
      <c r="F122" s="116" t="b">
        <v>0</v>
      </c>
      <c r="G122" s="116" t="b">
        <v>0</v>
      </c>
      <c r="H122" s="116" t="b">
        <v>0</v>
      </c>
      <c r="I122" s="116" t="b">
        <v>0</v>
      </c>
      <c r="J122" s="119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25">
        <f>'PLANTILLA V6'!C123</f>
        <v>0</v>
      </c>
      <c r="D123" s="116">
        <f>'PLANTILLA V6'!D123</f>
        <v>0</v>
      </c>
      <c r="E123" s="125">
        <v>0</v>
      </c>
      <c r="F123" s="116" t="b">
        <v>0</v>
      </c>
      <c r="G123" s="116" t="b">
        <v>0</v>
      </c>
      <c r="H123" s="116" t="b">
        <v>0</v>
      </c>
      <c r="I123" s="116" t="b">
        <v>0</v>
      </c>
      <c r="J123" s="119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25">
        <f>'PLANTILLA V6'!C124</f>
        <v>0</v>
      </c>
      <c r="D124" s="116">
        <f>'PLANTILLA V6'!D124</f>
        <v>0</v>
      </c>
      <c r="E124" s="125">
        <v>0</v>
      </c>
      <c r="F124" s="116" t="b">
        <v>0</v>
      </c>
      <c r="G124" s="116" t="b">
        <v>0</v>
      </c>
      <c r="H124" s="116" t="b">
        <v>0</v>
      </c>
      <c r="I124" s="116" t="b">
        <v>0</v>
      </c>
      <c r="J124" s="119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25">
        <f>'PLANTILLA V6'!C125</f>
        <v>0</v>
      </c>
      <c r="D125" s="116">
        <f>'PLANTILLA V6'!D125</f>
        <v>0</v>
      </c>
      <c r="E125" s="125">
        <v>0</v>
      </c>
      <c r="F125" s="116" t="b">
        <v>0</v>
      </c>
      <c r="G125" s="116" t="b">
        <v>0</v>
      </c>
      <c r="H125" s="116" t="b">
        <v>0</v>
      </c>
      <c r="I125" s="116" t="b">
        <v>0</v>
      </c>
      <c r="J125" s="119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25">
        <f>'PLANTILLA V6'!C126</f>
        <v>0</v>
      </c>
      <c r="D126" s="116">
        <f>'PLANTILLA V6'!D126</f>
        <v>0</v>
      </c>
      <c r="E126" s="125">
        <v>0</v>
      </c>
      <c r="F126" s="116" t="b">
        <v>0</v>
      </c>
      <c r="G126" s="116" t="b">
        <v>0</v>
      </c>
      <c r="H126" s="116" t="b">
        <v>0</v>
      </c>
      <c r="I126" s="116" t="b">
        <v>0</v>
      </c>
      <c r="J126" s="119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25">
        <f>'PLANTILLA V6'!C127</f>
        <v>0</v>
      </c>
      <c r="D127" s="116">
        <f>'PLANTILLA V6'!D127</f>
        <v>0</v>
      </c>
      <c r="E127" s="125">
        <v>0</v>
      </c>
      <c r="F127" s="116" t="b">
        <v>0</v>
      </c>
      <c r="G127" s="116" t="b">
        <v>0</v>
      </c>
      <c r="H127" s="116" t="b">
        <v>0</v>
      </c>
      <c r="I127" s="116" t="b">
        <v>0</v>
      </c>
      <c r="J127" s="119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25">
        <f>'PLANTILLA V6'!C128</f>
        <v>0</v>
      </c>
      <c r="D128" s="116">
        <f>'PLANTILLA V6'!D128</f>
        <v>0</v>
      </c>
      <c r="E128" s="125">
        <v>0</v>
      </c>
      <c r="F128" s="116" t="b">
        <v>0</v>
      </c>
      <c r="G128" s="116" t="b">
        <v>0</v>
      </c>
      <c r="H128" s="116" t="b">
        <v>0</v>
      </c>
      <c r="I128" s="116" t="b">
        <v>0</v>
      </c>
      <c r="J128" s="119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25">
        <f>'PLANTILLA V6'!C129</f>
        <v>0</v>
      </c>
      <c r="D129" s="116">
        <f>'PLANTILLA V6'!D129</f>
        <v>0</v>
      </c>
      <c r="E129" s="125">
        <v>0</v>
      </c>
      <c r="F129" s="116" t="b">
        <v>0</v>
      </c>
      <c r="G129" s="116" t="b">
        <v>0</v>
      </c>
      <c r="H129" s="116" t="b">
        <v>0</v>
      </c>
      <c r="I129" s="116" t="b">
        <v>0</v>
      </c>
      <c r="J129" s="119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25">
        <f>'PLANTILLA V6'!C130</f>
        <v>0</v>
      </c>
      <c r="D130" s="116">
        <f>'PLANTILLA V6'!D130</f>
        <v>0</v>
      </c>
      <c r="E130" s="125">
        <v>0</v>
      </c>
      <c r="F130" s="116" t="b">
        <v>0</v>
      </c>
      <c r="G130" s="116" t="b">
        <v>0</v>
      </c>
      <c r="H130" s="116" t="b">
        <v>0</v>
      </c>
      <c r="I130" s="116" t="b">
        <v>0</v>
      </c>
      <c r="J130" s="119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25">
        <f>'PLANTILLA V6'!C131</f>
        <v>0</v>
      </c>
      <c r="D131" s="116">
        <f>'PLANTILLA V6'!D131</f>
        <v>0</v>
      </c>
      <c r="E131" s="125">
        <v>0</v>
      </c>
      <c r="F131" s="116" t="b">
        <v>0</v>
      </c>
      <c r="G131" s="116" t="b">
        <v>0</v>
      </c>
      <c r="H131" s="116" t="b">
        <v>0</v>
      </c>
      <c r="I131" s="116" t="b">
        <v>0</v>
      </c>
      <c r="J131" s="119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25">
        <f>'PLANTILLA V6'!C132</f>
        <v>0</v>
      </c>
      <c r="D132" s="116">
        <f>'PLANTILLA V6'!D132</f>
        <v>0</v>
      </c>
      <c r="E132" s="125">
        <v>0</v>
      </c>
      <c r="F132" s="116" t="b">
        <v>0</v>
      </c>
      <c r="G132" s="116" t="b">
        <v>0</v>
      </c>
      <c r="H132" s="116" t="b">
        <v>0</v>
      </c>
      <c r="I132" s="116" t="b">
        <v>0</v>
      </c>
      <c r="J132" s="119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25">
        <f>'PLANTILLA V6'!C133</f>
        <v>0</v>
      </c>
      <c r="D133" s="116">
        <f>'PLANTILLA V6'!D133</f>
        <v>0</v>
      </c>
      <c r="E133" s="125">
        <v>0</v>
      </c>
      <c r="F133" s="116" t="b">
        <v>0</v>
      </c>
      <c r="G133" s="116" t="b">
        <v>0</v>
      </c>
      <c r="H133" s="116" t="b">
        <v>0</v>
      </c>
      <c r="I133" s="116" t="b">
        <v>0</v>
      </c>
      <c r="J133" s="119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25">
        <f>'PLANTILLA V6'!C134</f>
        <v>0</v>
      </c>
      <c r="D134" s="116">
        <f>'PLANTILLA V6'!D134</f>
        <v>0</v>
      </c>
      <c r="E134" s="125">
        <v>0</v>
      </c>
      <c r="F134" s="116" t="b">
        <v>0</v>
      </c>
      <c r="G134" s="116" t="b">
        <v>0</v>
      </c>
      <c r="H134" s="116" t="b">
        <v>0</v>
      </c>
      <c r="I134" s="116" t="b">
        <v>0</v>
      </c>
      <c r="J134" s="119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25">
        <f>'PLANTILLA V6'!C135</f>
        <v>0</v>
      </c>
      <c r="D135" s="116">
        <f>'PLANTILLA V6'!D135</f>
        <v>0</v>
      </c>
      <c r="E135" s="125">
        <v>0</v>
      </c>
      <c r="F135" s="116" t="b">
        <v>0</v>
      </c>
      <c r="G135" s="116" t="b">
        <v>0</v>
      </c>
      <c r="H135" s="116" t="b">
        <v>0</v>
      </c>
      <c r="I135" s="116" t="b">
        <v>0</v>
      </c>
      <c r="J135" s="119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25">
        <f>'PLANTILLA V6'!C136</f>
        <v>0</v>
      </c>
      <c r="D136" s="116">
        <f>'PLANTILLA V6'!D136</f>
        <v>0</v>
      </c>
      <c r="E136" s="125">
        <v>0</v>
      </c>
      <c r="F136" s="116" t="b">
        <v>0</v>
      </c>
      <c r="G136" s="116" t="b">
        <v>0</v>
      </c>
      <c r="H136" s="116" t="b">
        <v>0</v>
      </c>
      <c r="I136" s="116" t="b">
        <v>0</v>
      </c>
      <c r="J136" s="119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25">
        <f>'PLANTILLA V6'!C137</f>
        <v>0</v>
      </c>
      <c r="D137" s="116">
        <f>'PLANTILLA V6'!D137</f>
        <v>0</v>
      </c>
      <c r="E137" s="125">
        <v>0</v>
      </c>
      <c r="F137" s="116" t="b">
        <v>0</v>
      </c>
      <c r="G137" s="116" t="b">
        <v>0</v>
      </c>
      <c r="H137" s="116" t="b">
        <v>0</v>
      </c>
      <c r="I137" s="116" t="b">
        <v>0</v>
      </c>
      <c r="J137" s="119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25">
        <f>'PLANTILLA V6'!C138</f>
        <v>0</v>
      </c>
      <c r="D138" s="116">
        <f>'PLANTILLA V6'!D138</f>
        <v>0</v>
      </c>
      <c r="E138" s="125">
        <v>0</v>
      </c>
      <c r="F138" s="116" t="b">
        <v>0</v>
      </c>
      <c r="G138" s="116" t="b">
        <v>0</v>
      </c>
      <c r="H138" s="116" t="b">
        <v>0</v>
      </c>
      <c r="I138" s="116" t="b">
        <v>0</v>
      </c>
      <c r="J138" s="119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1" t="str">
        <f>'PLANTILLA V6'!A139</f>
        <v>Seguridad y Orden</v>
      </c>
      <c r="B139" s="141"/>
      <c r="C139" s="125"/>
      <c r="D139" s="116"/>
      <c r="E139" s="125"/>
      <c r="F139" s="122"/>
      <c r="G139" s="122"/>
      <c r="H139" s="122"/>
      <c r="I139" s="122"/>
      <c r="J139" s="123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5.75" customHeight="1" x14ac:dyDescent="0.9">
      <c r="A140" s="124" t="str">
        <f>'PLANTILLA V6'!A140</f>
        <v>So</v>
      </c>
      <c r="B140" s="124" t="str">
        <f>'PLANTILLA V6'!B140</f>
        <v>Cubrebocas industrial N95 o similar</v>
      </c>
      <c r="C140" s="125">
        <f>'PLANTILLA V6'!C140</f>
        <v>1</v>
      </c>
      <c r="D140" s="116" t="str">
        <f>'PLANTILLA V6'!D140</f>
        <v>pza</v>
      </c>
      <c r="E140" s="125">
        <v>0</v>
      </c>
      <c r="F140" s="116" t="b">
        <v>1</v>
      </c>
      <c r="G140" s="116" t="b">
        <v>0</v>
      </c>
      <c r="H140" s="116" t="b">
        <v>0</v>
      </c>
      <c r="I140" s="116" t="b">
        <v>0</v>
      </c>
      <c r="J140" s="119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5.75" customHeight="1" x14ac:dyDescent="0.9">
      <c r="A141" s="124" t="str">
        <f>'PLANTILLA V6'!A141</f>
        <v>So</v>
      </c>
      <c r="B141" s="124" t="str">
        <f>'PLANTILLA V6'!B141</f>
        <v>Lentes de seguridad</v>
      </c>
      <c r="C141" s="125">
        <f>'PLANTILLA V6'!C141</f>
        <v>1</v>
      </c>
      <c r="D141" s="116" t="str">
        <f>'PLANTILLA V6'!D141</f>
        <v>pza</v>
      </c>
      <c r="E141" s="125">
        <v>0</v>
      </c>
      <c r="F141" s="116" t="b">
        <v>0</v>
      </c>
      <c r="G141" s="116" t="b">
        <v>0</v>
      </c>
      <c r="H141" s="116" t="b">
        <v>1</v>
      </c>
      <c r="I141" s="116" t="b">
        <v>0</v>
      </c>
      <c r="J141" s="119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5.75" customHeight="1" x14ac:dyDescent="0.9">
      <c r="A142" s="124" t="str">
        <f>'PLANTILLA V6'!A142</f>
        <v>So</v>
      </c>
      <c r="B142" s="124" t="str">
        <f>'PLANTILLA V6'!B142</f>
        <v>Guantes de seguridad</v>
      </c>
      <c r="C142" s="125">
        <f>'PLANTILLA V6'!C142</f>
        <v>1</v>
      </c>
      <c r="D142" s="116" t="str">
        <f>'PLANTILLA V6'!D142</f>
        <v>pza</v>
      </c>
      <c r="E142" s="125">
        <v>0</v>
      </c>
      <c r="F142" s="116" t="b">
        <v>0</v>
      </c>
      <c r="G142" s="116" t="b">
        <v>0</v>
      </c>
      <c r="H142" s="116" t="b">
        <v>1</v>
      </c>
      <c r="I142" s="116" t="b">
        <v>0</v>
      </c>
      <c r="J142" s="119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5.75" customHeight="1" x14ac:dyDescent="0.9">
      <c r="A143" s="124" t="str">
        <f>'PLANTILLA V6'!A143</f>
        <v>So</v>
      </c>
      <c r="B143" s="124" t="str">
        <f>'PLANTILLA V6'!B143</f>
        <v>Botiquín de primeros auxilios (caja con algodón, alcohol, gasas, antiséptico, agua oxigenada, vendas)</v>
      </c>
      <c r="C143" s="125">
        <f>'PLANTILLA V6'!C143</f>
        <v>1</v>
      </c>
      <c r="D143" s="116" t="str">
        <f>'PLANTILLA V6'!D143</f>
        <v>pza</v>
      </c>
      <c r="E143" s="125">
        <v>0</v>
      </c>
      <c r="F143" s="116" t="b">
        <v>0</v>
      </c>
      <c r="G143" s="116" t="b">
        <v>0</v>
      </c>
      <c r="H143" s="116" t="b">
        <v>0</v>
      </c>
      <c r="I143" s="116" t="b">
        <v>1</v>
      </c>
      <c r="J143" s="119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5.75" customHeight="1" x14ac:dyDescent="0.9">
      <c r="A144" s="124" t="str">
        <f>'PLANTILLA V6'!A144</f>
        <v>So</v>
      </c>
      <c r="B144" s="124" t="str">
        <f>'PLANTILLA V6'!B144</f>
        <v>Trapo de limpieza/franela</v>
      </c>
      <c r="C144" s="125">
        <f>'PLANTILLA V6'!C144</f>
        <v>1</v>
      </c>
      <c r="D144" s="116" t="str">
        <f>'PLANTILLA V6'!D144</f>
        <v>pza</v>
      </c>
      <c r="E144" s="125">
        <v>0</v>
      </c>
      <c r="F144" s="116" t="b">
        <v>0</v>
      </c>
      <c r="G144" s="116" t="b">
        <v>0</v>
      </c>
      <c r="H144" s="116" t="b">
        <v>1</v>
      </c>
      <c r="I144" s="116" t="b">
        <v>0</v>
      </c>
      <c r="J144" s="119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5.75" customHeight="1" x14ac:dyDescent="0.9">
      <c r="A145" s="124">
        <f>'PLANTILLA V6'!A145</f>
        <v>0</v>
      </c>
      <c r="B145" s="116">
        <f>'PLANTILLA V6'!B145</f>
        <v>0</v>
      </c>
      <c r="C145" s="125">
        <f>'PLANTILLA V6'!C145</f>
        <v>1</v>
      </c>
      <c r="D145" s="116" t="str">
        <f>'PLANTILLA V6'!D145</f>
        <v>pza</v>
      </c>
      <c r="E145" s="125">
        <v>0</v>
      </c>
      <c r="F145" s="116" t="b">
        <v>0</v>
      </c>
      <c r="G145" s="116" t="b">
        <v>0</v>
      </c>
      <c r="H145" s="116" t="b">
        <v>0</v>
      </c>
      <c r="I145" s="116" t="b">
        <v>0</v>
      </c>
      <c r="J145" s="119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5.75" customHeight="1" x14ac:dyDescent="0.9">
      <c r="A146" s="124">
        <f>'PLANTILLA V6'!A146</f>
        <v>0</v>
      </c>
      <c r="B146" s="116">
        <f>'PLANTILLA V6'!B146</f>
        <v>0</v>
      </c>
      <c r="C146" s="125">
        <f>'PLANTILLA V6'!C146</f>
        <v>1</v>
      </c>
      <c r="D146" s="116" t="str">
        <f>'PLANTILLA V6'!D146</f>
        <v>pza</v>
      </c>
      <c r="E146" s="125">
        <v>0</v>
      </c>
      <c r="F146" s="116" t="b">
        <v>0</v>
      </c>
      <c r="G146" s="116" t="b">
        <v>0</v>
      </c>
      <c r="H146" s="116" t="b">
        <v>0</v>
      </c>
      <c r="I146" s="116" t="b">
        <v>0</v>
      </c>
      <c r="J146" s="119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5.75" customHeight="1" x14ac:dyDescent="0.9">
      <c r="A147" s="124">
        <f>'PLANTILLA V6'!A147</f>
        <v>0</v>
      </c>
      <c r="B147" s="116">
        <f>'PLANTILLA V6'!B147</f>
        <v>0</v>
      </c>
      <c r="C147" s="125">
        <f>'PLANTILLA V6'!C147</f>
        <v>1</v>
      </c>
      <c r="D147" s="116" t="str">
        <f>'PLANTILLA V6'!D147</f>
        <v>pza</v>
      </c>
      <c r="E147" s="125">
        <v>0</v>
      </c>
      <c r="F147" s="116" t="b">
        <v>0</v>
      </c>
      <c r="G147" s="116" t="b">
        <v>0</v>
      </c>
      <c r="H147" s="116" t="b">
        <v>0</v>
      </c>
      <c r="I147" s="116" t="b">
        <v>0</v>
      </c>
      <c r="J147" s="119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5.75" customHeight="1" x14ac:dyDescent="0.9">
      <c r="A148" s="124">
        <f>'PLANTILLA V6'!A148</f>
        <v>0</v>
      </c>
      <c r="B148" s="116">
        <f>'PLANTILLA V6'!B148</f>
        <v>0</v>
      </c>
      <c r="C148" s="125">
        <f>'PLANTILLA V6'!C148</f>
        <v>1</v>
      </c>
      <c r="D148" s="116" t="str">
        <f>'PLANTILLA V6'!D148</f>
        <v>pza</v>
      </c>
      <c r="E148" s="125">
        <v>0</v>
      </c>
      <c r="F148" s="116" t="b">
        <v>0</v>
      </c>
      <c r="G148" s="116" t="b">
        <v>0</v>
      </c>
      <c r="H148" s="116" t="b">
        <v>0</v>
      </c>
      <c r="I148" s="116" t="b">
        <v>0</v>
      </c>
      <c r="J148" s="119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5.75" customHeight="1" x14ac:dyDescent="0.9">
      <c r="A149" s="124">
        <f>'PLANTILLA V6'!A149</f>
        <v>0</v>
      </c>
      <c r="B149" s="116">
        <f>'PLANTILLA V6'!B149</f>
        <v>0</v>
      </c>
      <c r="C149" s="125">
        <f>'PLANTILLA V6'!C149</f>
        <v>1</v>
      </c>
      <c r="D149" s="116" t="str">
        <f>'PLANTILLA V6'!D149</f>
        <v>pza</v>
      </c>
      <c r="E149" s="125">
        <v>0</v>
      </c>
      <c r="F149" s="116" t="b">
        <v>0</v>
      </c>
      <c r="G149" s="116" t="b">
        <v>0</v>
      </c>
      <c r="H149" s="116" t="b">
        <v>0</v>
      </c>
      <c r="I149" s="116" t="b">
        <v>0</v>
      </c>
      <c r="J149" s="119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5.75" customHeight="1" x14ac:dyDescent="0.9">
      <c r="A150" s="124">
        <f>'PLANTILLA V6'!A150</f>
        <v>0</v>
      </c>
      <c r="B150" s="116">
        <f>'PLANTILLA V6'!B150</f>
        <v>0</v>
      </c>
      <c r="C150" s="125">
        <f>'PLANTILLA V6'!C150</f>
        <v>1</v>
      </c>
      <c r="D150" s="116" t="str">
        <f>'PLANTILLA V6'!D150</f>
        <v>pza</v>
      </c>
      <c r="E150" s="125">
        <v>0</v>
      </c>
      <c r="F150" s="116" t="b">
        <v>0</v>
      </c>
      <c r="G150" s="116" t="b">
        <v>0</v>
      </c>
      <c r="H150" s="116" t="b">
        <v>0</v>
      </c>
      <c r="I150" s="116" t="b">
        <v>0</v>
      </c>
      <c r="J150" s="119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5.75" customHeight="1" x14ac:dyDescent="0.9">
      <c r="A151" s="124">
        <f>'PLANTILLA V6'!A151</f>
        <v>0</v>
      </c>
      <c r="B151" s="116">
        <f>'PLANTILLA V6'!B151</f>
        <v>0</v>
      </c>
      <c r="C151" s="125">
        <f>'PLANTILLA V6'!C151</f>
        <v>1</v>
      </c>
      <c r="D151" s="116" t="str">
        <f>'PLANTILLA V6'!D151</f>
        <v>pza</v>
      </c>
      <c r="E151" s="125">
        <v>0</v>
      </c>
      <c r="F151" s="116" t="b">
        <v>0</v>
      </c>
      <c r="G151" s="116" t="b">
        <v>0</v>
      </c>
      <c r="H151" s="116" t="b">
        <v>0</v>
      </c>
      <c r="I151" s="116" t="b">
        <v>0</v>
      </c>
      <c r="J151" s="119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5.75" customHeight="1" x14ac:dyDescent="0.9">
      <c r="A152" s="124">
        <f>'PLANTILLA V6'!A152</f>
        <v>0</v>
      </c>
      <c r="B152" s="116">
        <f>'PLANTILLA V6'!B152</f>
        <v>0</v>
      </c>
      <c r="C152" s="125">
        <f>'PLANTILLA V6'!C152</f>
        <v>1</v>
      </c>
      <c r="D152" s="116" t="str">
        <f>'PLANTILLA V6'!D152</f>
        <v>pza</v>
      </c>
      <c r="E152" s="125">
        <v>0</v>
      </c>
      <c r="F152" s="116" t="b">
        <v>0</v>
      </c>
      <c r="G152" s="116" t="b">
        <v>0</v>
      </c>
      <c r="H152" s="116" t="b">
        <v>0</v>
      </c>
      <c r="I152" s="116" t="b">
        <v>0</v>
      </c>
      <c r="J152" s="119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5.75" customHeight="1" x14ac:dyDescent="0.9">
      <c r="A153" s="124">
        <f>'PLANTILLA V6'!A153</f>
        <v>0</v>
      </c>
      <c r="B153" s="116">
        <f>'PLANTILLA V6'!B153</f>
        <v>0</v>
      </c>
      <c r="C153" s="125">
        <f>'PLANTILLA V6'!C153</f>
        <v>1</v>
      </c>
      <c r="D153" s="116" t="str">
        <f>'PLANTILLA V6'!D153</f>
        <v>pza</v>
      </c>
      <c r="E153" s="125">
        <v>0</v>
      </c>
      <c r="F153" s="116" t="b">
        <v>0</v>
      </c>
      <c r="G153" s="116" t="b">
        <v>0</v>
      </c>
      <c r="H153" s="116" t="b">
        <v>0</v>
      </c>
      <c r="I153" s="116" t="b">
        <v>0</v>
      </c>
      <c r="J153" s="119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5.75" customHeight="1" x14ac:dyDescent="0.9">
      <c r="A154" s="124">
        <f>'PLANTILLA V6'!A154</f>
        <v>0</v>
      </c>
      <c r="B154" s="116">
        <f>'PLANTILLA V6'!B154</f>
        <v>0</v>
      </c>
      <c r="C154" s="125">
        <f>'PLANTILLA V6'!C154</f>
        <v>1</v>
      </c>
      <c r="D154" s="116" t="str">
        <f>'PLANTILLA V6'!D154</f>
        <v>pza</v>
      </c>
      <c r="E154" s="125">
        <v>0</v>
      </c>
      <c r="F154" s="116" t="b">
        <v>0</v>
      </c>
      <c r="G154" s="116" t="b">
        <v>0</v>
      </c>
      <c r="H154" s="116" t="b">
        <v>0</v>
      </c>
      <c r="I154" s="116" t="b">
        <v>0</v>
      </c>
      <c r="J154" s="119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5.75" customHeight="1" x14ac:dyDescent="0.9">
      <c r="A155" s="124">
        <f>'PLANTILLA V6'!A155</f>
        <v>0</v>
      </c>
      <c r="B155" s="116">
        <f>'PLANTILLA V6'!B155</f>
        <v>0</v>
      </c>
      <c r="C155" s="125">
        <f>'PLANTILLA V6'!C155</f>
        <v>1</v>
      </c>
      <c r="D155" s="116" t="str">
        <f>'PLANTILLA V6'!D155</f>
        <v>pza</v>
      </c>
      <c r="E155" s="125">
        <v>0</v>
      </c>
      <c r="F155" s="116" t="b">
        <v>0</v>
      </c>
      <c r="G155" s="116" t="b">
        <v>0</v>
      </c>
      <c r="H155" s="116" t="b">
        <v>0</v>
      </c>
      <c r="I155" s="116" t="b">
        <v>0</v>
      </c>
      <c r="J155" s="119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5.75" customHeight="1" x14ac:dyDescent="0.9">
      <c r="A156" s="124">
        <f>'PLANTILLA V6'!A156</f>
        <v>0</v>
      </c>
      <c r="B156" s="116">
        <f>'PLANTILLA V6'!B156</f>
        <v>0</v>
      </c>
      <c r="C156" s="125">
        <f>'PLANTILLA V6'!C156</f>
        <v>1</v>
      </c>
      <c r="D156" s="116" t="str">
        <f>'PLANTILLA V6'!D156</f>
        <v>pza</v>
      </c>
      <c r="E156" s="125">
        <v>0</v>
      </c>
      <c r="F156" s="116" t="b">
        <v>0</v>
      </c>
      <c r="G156" s="116" t="b">
        <v>0</v>
      </c>
      <c r="H156" s="116" t="b">
        <v>0</v>
      </c>
      <c r="I156" s="116" t="b">
        <v>0</v>
      </c>
      <c r="J156" s="119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5.75" customHeight="1" x14ac:dyDescent="0.9">
      <c r="A157" s="124">
        <f>'PLANTILLA V6'!A157</f>
        <v>0</v>
      </c>
      <c r="B157" s="116">
        <f>'PLANTILLA V6'!B157</f>
        <v>0</v>
      </c>
      <c r="C157" s="125">
        <f>'PLANTILLA V6'!C157</f>
        <v>1</v>
      </c>
      <c r="D157" s="116" t="str">
        <f>'PLANTILLA V6'!D157</f>
        <v>pza</v>
      </c>
      <c r="E157" s="125">
        <v>0</v>
      </c>
      <c r="F157" s="116" t="b">
        <v>0</v>
      </c>
      <c r="G157" s="116" t="b">
        <v>0</v>
      </c>
      <c r="H157" s="116" t="b">
        <v>0</v>
      </c>
      <c r="I157" s="116" t="b">
        <v>0</v>
      </c>
      <c r="J157" s="119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5.75" customHeight="1" x14ac:dyDescent="0.9">
      <c r="A158" s="124">
        <f>'PLANTILLA V6'!A158</f>
        <v>0</v>
      </c>
      <c r="B158" s="116">
        <f>'PLANTILLA V6'!B158</f>
        <v>0</v>
      </c>
      <c r="C158" s="125">
        <f>'PLANTILLA V6'!C158</f>
        <v>1</v>
      </c>
      <c r="D158" s="116" t="str">
        <f>'PLANTILLA V6'!D158</f>
        <v>pza</v>
      </c>
      <c r="E158" s="125">
        <v>0</v>
      </c>
      <c r="F158" s="116" t="b">
        <v>0</v>
      </c>
      <c r="G158" s="116" t="b">
        <v>0</v>
      </c>
      <c r="H158" s="116" t="b">
        <v>0</v>
      </c>
      <c r="I158" s="116" t="b">
        <v>0</v>
      </c>
      <c r="J158" s="119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5.75" customHeight="1" x14ac:dyDescent="0.9">
      <c r="A159" s="124">
        <f>'PLANTILLA V6'!A159</f>
        <v>0</v>
      </c>
      <c r="B159" s="116">
        <f>'PLANTILLA V6'!B159</f>
        <v>0</v>
      </c>
      <c r="C159" s="125">
        <f>'PLANTILLA V6'!C159</f>
        <v>1</v>
      </c>
      <c r="D159" s="116" t="str">
        <f>'PLANTILLA V6'!D159</f>
        <v>pza</v>
      </c>
      <c r="E159" s="125">
        <v>0</v>
      </c>
      <c r="F159" s="116" t="b">
        <v>0</v>
      </c>
      <c r="G159" s="116" t="b">
        <v>0</v>
      </c>
      <c r="H159" s="116" t="b">
        <v>0</v>
      </c>
      <c r="I159" s="116" t="b">
        <v>0</v>
      </c>
      <c r="J159" s="119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5.75" customHeight="1" x14ac:dyDescent="0.9">
      <c r="A160" s="124">
        <f>'PLANTILLA V6'!A160</f>
        <v>0</v>
      </c>
      <c r="B160" s="116">
        <f>'PLANTILLA V6'!B160</f>
        <v>0</v>
      </c>
      <c r="C160" s="125">
        <f>'PLANTILLA V6'!C160</f>
        <v>1</v>
      </c>
      <c r="D160" s="116" t="str">
        <f>'PLANTILLA V6'!D160</f>
        <v>pza</v>
      </c>
      <c r="E160" s="125">
        <v>0</v>
      </c>
      <c r="F160" s="116" t="b">
        <v>0</v>
      </c>
      <c r="G160" s="116" t="b">
        <v>0</v>
      </c>
      <c r="H160" s="116" t="b">
        <v>0</v>
      </c>
      <c r="I160" s="116" t="b">
        <v>0</v>
      </c>
      <c r="J160" s="119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5.75" customHeight="1" x14ac:dyDescent="0.9">
      <c r="A161" s="171" t="str">
        <f>'PLANTILLA V6'!A161</f>
        <v>Estuche Individual</v>
      </c>
      <c r="B161" s="141"/>
      <c r="C161" s="125"/>
      <c r="D161" s="116"/>
      <c r="E161" s="125"/>
      <c r="F161" s="122"/>
      <c r="G161" s="122"/>
      <c r="H161" s="122"/>
      <c r="I161" s="122"/>
      <c r="J161" s="123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22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5.75" customHeight="1" x14ac:dyDescent="0.9">
      <c r="A162" s="124" t="str">
        <f>'PLANTILLA V6'!A162</f>
        <v>In</v>
      </c>
      <c r="B162" s="124" t="str">
        <f>'PLANTILLA V6'!B162</f>
        <v>Lápiz</v>
      </c>
      <c r="C162" s="125">
        <f>'PLANTILLA V6'!C162</f>
        <v>1</v>
      </c>
      <c r="D162" s="116" t="str">
        <f>'PLANTILLA V6'!D162</f>
        <v>pza</v>
      </c>
      <c r="E162" s="125">
        <v>0</v>
      </c>
      <c r="F162" s="116" t="b">
        <v>1</v>
      </c>
      <c r="G162" s="116" t="b">
        <v>0</v>
      </c>
      <c r="H162" s="116" t="b">
        <v>0</v>
      </c>
      <c r="I162" s="116" t="b">
        <v>0</v>
      </c>
      <c r="J162" s="119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15.75" customHeight="1" x14ac:dyDescent="0.9">
      <c r="A163" s="124" t="str">
        <f>'PLANTILLA V6'!A163</f>
        <v>In</v>
      </c>
      <c r="B163" s="124" t="str">
        <f>'PLANTILLA V6'!B163</f>
        <v>Goma</v>
      </c>
      <c r="C163" s="125">
        <f>'PLANTILLA V6'!C163</f>
        <v>1</v>
      </c>
      <c r="D163" s="116" t="str">
        <f>'PLANTILLA V6'!D163</f>
        <v>pza</v>
      </c>
      <c r="E163" s="125">
        <v>0</v>
      </c>
      <c r="F163" s="116" t="b">
        <v>1</v>
      </c>
      <c r="G163" s="116" t="b">
        <v>0</v>
      </c>
      <c r="H163" s="116" t="b">
        <v>0</v>
      </c>
      <c r="I163" s="116" t="b">
        <v>0</v>
      </c>
      <c r="J163" s="119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15.75" customHeight="1" x14ac:dyDescent="0.9">
      <c r="A164" s="124" t="str">
        <f>'PLANTILLA V6'!A164</f>
        <v>In</v>
      </c>
      <c r="B164" s="124" t="str">
        <f>'PLANTILLA V6'!B164</f>
        <v>Sacapuntas</v>
      </c>
      <c r="C164" s="125">
        <f>'PLANTILLA V6'!C164</f>
        <v>1</v>
      </c>
      <c r="D164" s="116" t="str">
        <f>'PLANTILLA V6'!D164</f>
        <v>pza</v>
      </c>
      <c r="E164" s="125">
        <v>0</v>
      </c>
      <c r="F164" s="116" t="b">
        <v>1</v>
      </c>
      <c r="G164" s="116" t="b">
        <v>0</v>
      </c>
      <c r="H164" s="116" t="b">
        <v>0</v>
      </c>
      <c r="I164" s="116" t="b">
        <v>0</v>
      </c>
      <c r="J164" s="119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15.75" customHeight="1" x14ac:dyDescent="0.9">
      <c r="A165" s="124" t="str">
        <f>'PLANTILLA V6'!A165</f>
        <v>In</v>
      </c>
      <c r="B165" s="124" t="str">
        <f>'PLANTILLA V6'!B165</f>
        <v>Bolígrafo</v>
      </c>
      <c r="C165" s="125">
        <f>'PLANTILLA V6'!C165</f>
        <v>1</v>
      </c>
      <c r="D165" s="116" t="str">
        <f>'PLANTILLA V6'!D165</f>
        <v>pza</v>
      </c>
      <c r="E165" s="125">
        <v>0</v>
      </c>
      <c r="F165" s="116" t="b">
        <v>1</v>
      </c>
      <c r="G165" s="116" t="b">
        <v>0</v>
      </c>
      <c r="H165" s="116" t="b">
        <v>0</v>
      </c>
      <c r="I165" s="116" t="b">
        <v>0</v>
      </c>
      <c r="J165" s="119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5.75" customHeight="1" x14ac:dyDescent="0.9">
      <c r="A166" s="124" t="str">
        <f>'PLANTILLA V6'!A166</f>
        <v>In</v>
      </c>
      <c r="B166" s="124" t="str">
        <f>'PLANTILLA V6'!B166</f>
        <v>Tijeras</v>
      </c>
      <c r="C166" s="125">
        <f>'PLANTILLA V6'!C166</f>
        <v>1</v>
      </c>
      <c r="D166" s="116" t="str">
        <f>'PLANTILLA V6'!D166</f>
        <v>pza</v>
      </c>
      <c r="E166" s="125">
        <v>0</v>
      </c>
      <c r="F166" s="116" t="b">
        <v>1</v>
      </c>
      <c r="G166" s="116" t="b">
        <v>0</v>
      </c>
      <c r="H166" s="116" t="b">
        <v>0</v>
      </c>
      <c r="I166" s="116" t="b">
        <v>0</v>
      </c>
      <c r="J166" s="119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5.75" customHeight="1" x14ac:dyDescent="0.9">
      <c r="A167" s="124" t="str">
        <f>'PLANTILLA V6'!A167</f>
        <v>In</v>
      </c>
      <c r="B167" s="124" t="str">
        <f>'PLANTILLA V6'!B167</f>
        <v>Pegamento en barra (Pritt) de 8 g</v>
      </c>
      <c r="C167" s="125">
        <f>'PLANTILLA V6'!C167</f>
        <v>1</v>
      </c>
      <c r="D167" s="116" t="str">
        <f>'PLANTILLA V6'!D167</f>
        <v>pza</v>
      </c>
      <c r="E167" s="125">
        <v>0</v>
      </c>
      <c r="F167" s="116" t="b">
        <v>1</v>
      </c>
      <c r="G167" s="116" t="b">
        <v>0</v>
      </c>
      <c r="H167" s="116" t="b">
        <v>0</v>
      </c>
      <c r="I167" s="116" t="b">
        <v>0</v>
      </c>
      <c r="J167" s="119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15.75" customHeight="1" x14ac:dyDescent="0.9">
      <c r="A168" s="124" t="str">
        <f>'PLANTILLA V6'!A168</f>
        <v>In</v>
      </c>
      <c r="B168" s="124" t="str">
        <f>'PLANTILLA V6'!B168</f>
        <v>Caja de 12 colores de madera</v>
      </c>
      <c r="C168" s="125">
        <f>'PLANTILLA V6'!C168</f>
        <v>1</v>
      </c>
      <c r="D168" s="116" t="str">
        <f>'PLANTILLA V6'!D168</f>
        <v>caja</v>
      </c>
      <c r="E168" s="125">
        <v>0</v>
      </c>
      <c r="F168" s="116" t="b">
        <v>1</v>
      </c>
      <c r="G168" s="116" t="b">
        <v>0</v>
      </c>
      <c r="H168" s="116" t="b">
        <v>0</v>
      </c>
      <c r="I168" s="116" t="b">
        <v>0</v>
      </c>
      <c r="J168" s="119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spans="1:26" ht="15.75" customHeight="1" x14ac:dyDescent="0.9">
      <c r="A169" s="124" t="str">
        <f>'PLANTILLA V6'!A169</f>
        <v>In</v>
      </c>
      <c r="B169" s="124" t="str">
        <f>'PLANTILLA V6'!B169</f>
        <v>Plumón marcador permanente punto fino (Sharpie)</v>
      </c>
      <c r="C169" s="125">
        <f>'PLANTILLA V6'!C169</f>
        <v>1</v>
      </c>
      <c r="D169" s="116" t="str">
        <f>'PLANTILLA V6'!D169</f>
        <v>pza</v>
      </c>
      <c r="E169" s="125">
        <v>0</v>
      </c>
      <c r="F169" s="116" t="b">
        <v>1</v>
      </c>
      <c r="G169" s="116" t="b">
        <v>0</v>
      </c>
      <c r="H169" s="116" t="b">
        <v>0</v>
      </c>
      <c r="I169" s="116" t="b">
        <v>0</v>
      </c>
      <c r="J169" s="119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5.75" customHeight="1" x14ac:dyDescent="0.9">
      <c r="A170" s="124" t="str">
        <f>'PLANTILLA V6'!A170</f>
        <v>In</v>
      </c>
      <c r="B170" s="124" t="str">
        <f>'PLANTILLA V6'!B170</f>
        <v xml:space="preserve">Juego de geometría (regla, escuadra 45°,  escuadra 60°, 1 compás, transportador) </v>
      </c>
      <c r="C170" s="125">
        <f>'PLANTILLA V6'!C170</f>
        <v>1</v>
      </c>
      <c r="D170" s="116" t="str">
        <f>'PLANTILLA V6'!D170</f>
        <v>juego</v>
      </c>
      <c r="E170" s="125">
        <v>0</v>
      </c>
      <c r="F170" s="116" t="b">
        <v>1</v>
      </c>
      <c r="G170" s="116" t="b">
        <v>0</v>
      </c>
      <c r="H170" s="116" t="b">
        <v>0</v>
      </c>
      <c r="I170" s="116" t="b">
        <v>0</v>
      </c>
      <c r="J170" s="119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5.75" customHeight="1" x14ac:dyDescent="0.9">
      <c r="A171" s="124" t="str">
        <f>'PLANTILLA V6'!A171</f>
        <v>In</v>
      </c>
      <c r="B171" s="124" t="str">
        <f>'PLANTILLA V6'!B171</f>
        <v>Plumón negro de base agua punta gruesa (aquacolor)</v>
      </c>
      <c r="C171" s="125">
        <f>'PLANTILLA V6'!C171</f>
        <v>1</v>
      </c>
      <c r="D171" s="116" t="str">
        <f>'PLANTILLA V6'!D171</f>
        <v>pza</v>
      </c>
      <c r="E171" s="125">
        <v>0</v>
      </c>
      <c r="F171" s="116" t="b">
        <v>0</v>
      </c>
      <c r="G171" s="116" t="b">
        <v>0</v>
      </c>
      <c r="H171" s="116" t="b">
        <v>0</v>
      </c>
      <c r="I171" s="116" t="b">
        <v>0</v>
      </c>
      <c r="J171" s="119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22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15.75" customHeight="1" x14ac:dyDescent="0.9">
      <c r="A172" s="124" t="str">
        <f>'PLANTILLA V6'!A172</f>
        <v>In</v>
      </c>
      <c r="B172" s="124" t="str">
        <f>'PLANTILLA V6'!B172</f>
        <v>Juego de crayones (10 piezas)</v>
      </c>
      <c r="C172" s="125">
        <f>'PLANTILLA V6'!C172</f>
        <v>1</v>
      </c>
      <c r="D172" s="116" t="str">
        <f>'PLANTILLA V6'!D172</f>
        <v>pza</v>
      </c>
      <c r="E172" s="125">
        <v>0</v>
      </c>
      <c r="F172" s="116" t="b">
        <v>0</v>
      </c>
      <c r="G172" s="116" t="b">
        <v>0</v>
      </c>
      <c r="H172" s="116" t="b">
        <v>0</v>
      </c>
      <c r="I172" s="116" t="b">
        <v>0</v>
      </c>
      <c r="J172" s="119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22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15.75" customHeight="1" x14ac:dyDescent="0.9">
      <c r="A173" s="124" t="str">
        <f>'PLANTILLA V6'!A173</f>
        <v>In</v>
      </c>
      <c r="B173" s="124" t="str">
        <f>'PLANTILLA V6'!B173</f>
        <v>Caja de plumones base agua punta gruesa (tipo aquacolor)</v>
      </c>
      <c r="C173" s="125">
        <f>'PLANTILLA V6'!C173</f>
        <v>1</v>
      </c>
      <c r="D173" s="116" t="str">
        <f>'PLANTILLA V6'!D173</f>
        <v>pza</v>
      </c>
      <c r="E173" s="125">
        <v>0</v>
      </c>
      <c r="F173" s="116" t="b">
        <v>0</v>
      </c>
      <c r="G173" s="116" t="b">
        <v>0</v>
      </c>
      <c r="H173" s="116" t="b">
        <v>0</v>
      </c>
      <c r="I173" s="116" t="b">
        <v>0</v>
      </c>
      <c r="J173" s="119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22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5.75" customHeight="1" x14ac:dyDescent="0.9">
      <c r="A174" s="124">
        <f>'PLANTILLA V6'!A174</f>
        <v>0</v>
      </c>
      <c r="B174" s="124">
        <f>'PLANTILLA V6'!B174</f>
        <v>0</v>
      </c>
      <c r="C174" s="125">
        <f>'PLANTILLA V6'!C174</f>
        <v>1</v>
      </c>
      <c r="D174" s="116" t="str">
        <f>'PLANTILLA V6'!D174</f>
        <v>pza</v>
      </c>
      <c r="E174" s="125">
        <v>0</v>
      </c>
      <c r="F174" s="116" t="b">
        <v>0</v>
      </c>
      <c r="G174" s="116" t="b">
        <v>0</v>
      </c>
      <c r="H174" s="116" t="b">
        <v>0</v>
      </c>
      <c r="I174" s="116" t="b">
        <v>0</v>
      </c>
      <c r="J174" s="119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22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5.75" customHeight="1" x14ac:dyDescent="0.9">
      <c r="A175" s="124">
        <f>'PLANTILLA V6'!A175</f>
        <v>0</v>
      </c>
      <c r="B175" s="124">
        <f>'PLANTILLA V6'!B175</f>
        <v>0</v>
      </c>
      <c r="C175" s="125">
        <f>'PLANTILLA V6'!C175</f>
        <v>1</v>
      </c>
      <c r="D175" s="116" t="str">
        <f>'PLANTILLA V6'!D175</f>
        <v>pza</v>
      </c>
      <c r="E175" s="125">
        <v>0</v>
      </c>
      <c r="F175" s="116" t="b">
        <v>0</v>
      </c>
      <c r="G175" s="116" t="b">
        <v>0</v>
      </c>
      <c r="H175" s="116" t="b">
        <v>0</v>
      </c>
      <c r="I175" s="116" t="b">
        <v>0</v>
      </c>
      <c r="J175" s="119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22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5.75" customHeight="1" x14ac:dyDescent="0.9">
      <c r="A176" s="124">
        <f>'PLANTILLA V6'!A176</f>
        <v>0</v>
      </c>
      <c r="B176" s="124">
        <f>'PLANTILLA V6'!B176</f>
        <v>0</v>
      </c>
      <c r="C176" s="125">
        <f>'PLANTILLA V6'!C176</f>
        <v>1</v>
      </c>
      <c r="D176" s="116" t="str">
        <f>'PLANTILLA V6'!D176</f>
        <v>pza</v>
      </c>
      <c r="E176" s="125">
        <v>0</v>
      </c>
      <c r="F176" s="116" t="b">
        <v>0</v>
      </c>
      <c r="G176" s="116" t="b">
        <v>0</v>
      </c>
      <c r="H176" s="116" t="b">
        <v>0</v>
      </c>
      <c r="I176" s="116" t="b">
        <v>0</v>
      </c>
      <c r="J176" s="119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22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5.75" customHeight="1" x14ac:dyDescent="0.9">
      <c r="A177" s="112">
        <f>'PLANTILLA V6'!A177</f>
        <v>0</v>
      </c>
      <c r="B177" s="124">
        <f>'PLANTILLA V6'!B177</f>
        <v>0</v>
      </c>
      <c r="C177" s="125">
        <f>'PLANTILLA V6'!C177</f>
        <v>1</v>
      </c>
      <c r="D177" s="116" t="str">
        <f>'PLANTILLA V6'!D177</f>
        <v>pza</v>
      </c>
      <c r="E177" s="125">
        <v>0</v>
      </c>
      <c r="F177" s="116" t="b">
        <v>0</v>
      </c>
      <c r="G177" s="116" t="b">
        <v>0</v>
      </c>
      <c r="H177" s="116" t="b">
        <v>0</v>
      </c>
      <c r="I177" s="116" t="b">
        <v>0</v>
      </c>
      <c r="J177" s="119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22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5.75" customHeight="1" x14ac:dyDescent="0.9">
      <c r="A178" s="112">
        <f>'PLANTILLA V6'!A178</f>
        <v>0</v>
      </c>
      <c r="B178" s="124">
        <f>'PLANTILLA V6'!B178</f>
        <v>0</v>
      </c>
      <c r="C178" s="125">
        <f>'PLANTILLA V6'!C178</f>
        <v>1</v>
      </c>
      <c r="D178" s="116" t="str">
        <f>'PLANTILLA V6'!D178</f>
        <v>pza</v>
      </c>
      <c r="E178" s="125">
        <v>0</v>
      </c>
      <c r="F178" s="116" t="b">
        <v>0</v>
      </c>
      <c r="G178" s="116" t="b">
        <v>0</v>
      </c>
      <c r="H178" s="116" t="b">
        <v>0</v>
      </c>
      <c r="I178" s="116" t="b">
        <v>0</v>
      </c>
      <c r="J178" s="119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22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5.75" customHeight="1" x14ac:dyDescent="0.9">
      <c r="A179" s="112">
        <f>'PLANTILLA V6'!A179</f>
        <v>0</v>
      </c>
      <c r="B179" s="124">
        <f>'PLANTILLA V6'!B179</f>
        <v>0</v>
      </c>
      <c r="C179" s="125">
        <f>'PLANTILLA V6'!C179</f>
        <v>1</v>
      </c>
      <c r="D179" s="116" t="str">
        <f>'PLANTILLA V6'!D179</f>
        <v>pza</v>
      </c>
      <c r="E179" s="125">
        <v>0</v>
      </c>
      <c r="F179" s="116" t="b">
        <v>0</v>
      </c>
      <c r="G179" s="116" t="b">
        <v>0</v>
      </c>
      <c r="H179" s="116" t="b">
        <v>0</v>
      </c>
      <c r="I179" s="116" t="b">
        <v>0</v>
      </c>
      <c r="J179" s="119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22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5.75" customHeight="1" x14ac:dyDescent="0.9">
      <c r="A180" s="112">
        <f>'PLANTILLA V6'!A180</f>
        <v>0</v>
      </c>
      <c r="B180" s="124">
        <f>'PLANTILLA V6'!B180</f>
        <v>0</v>
      </c>
      <c r="C180" s="125">
        <f>'PLANTILLA V6'!C180</f>
        <v>1</v>
      </c>
      <c r="D180" s="116" t="str">
        <f>'PLANTILLA V6'!D180</f>
        <v>pza</v>
      </c>
      <c r="E180" s="125">
        <v>0</v>
      </c>
      <c r="F180" s="116" t="b">
        <v>0</v>
      </c>
      <c r="G180" s="116" t="b">
        <v>0</v>
      </c>
      <c r="H180" s="116" t="b">
        <v>0</v>
      </c>
      <c r="I180" s="116" t="b">
        <v>0</v>
      </c>
      <c r="J180" s="119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22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5.75" customHeight="1" x14ac:dyDescent="0.9">
      <c r="A181" s="112">
        <f>'PLANTILLA V6'!A181</f>
        <v>0</v>
      </c>
      <c r="B181" s="124">
        <f>'PLANTILLA V6'!B181</f>
        <v>0</v>
      </c>
      <c r="C181" s="125">
        <f>'PLANTILLA V6'!C181</f>
        <v>1</v>
      </c>
      <c r="D181" s="116" t="str">
        <f>'PLANTILLA V6'!D181</f>
        <v>pza</v>
      </c>
      <c r="E181" s="125">
        <v>0</v>
      </c>
      <c r="F181" s="116" t="b">
        <v>0</v>
      </c>
      <c r="G181" s="116" t="b">
        <v>0</v>
      </c>
      <c r="H181" s="116" t="b">
        <v>0</v>
      </c>
      <c r="I181" s="116" t="b">
        <v>0</v>
      </c>
      <c r="J181" s="119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22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5.75" customHeight="1" x14ac:dyDescent="0.9">
      <c r="A182" s="112">
        <f>'PLANTILLA V6'!A182</f>
        <v>0</v>
      </c>
      <c r="B182" s="124">
        <f>'PLANTILLA V6'!B182</f>
        <v>0</v>
      </c>
      <c r="C182" s="125">
        <f>'PLANTILLA V6'!C182</f>
        <v>1</v>
      </c>
      <c r="D182" s="116" t="str">
        <f>'PLANTILLA V6'!D182</f>
        <v>pza</v>
      </c>
      <c r="E182" s="125">
        <v>0</v>
      </c>
      <c r="F182" s="116" t="b">
        <v>0</v>
      </c>
      <c r="G182" s="116" t="b">
        <v>0</v>
      </c>
      <c r="H182" s="116" t="b">
        <v>0</v>
      </c>
      <c r="I182" s="116" t="b">
        <v>0</v>
      </c>
      <c r="J182" s="119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22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5.75" customHeight="1" x14ac:dyDescent="0.9">
      <c r="A183" s="112">
        <f>'PLANTILLA V6'!A183</f>
        <v>0</v>
      </c>
      <c r="B183" s="124">
        <f>'PLANTILLA V6'!B183</f>
        <v>0</v>
      </c>
      <c r="C183" s="125">
        <f>'PLANTILLA V6'!C183</f>
        <v>1</v>
      </c>
      <c r="D183" s="116" t="str">
        <f>'PLANTILLA V6'!D183</f>
        <v>pza</v>
      </c>
      <c r="E183" s="125">
        <v>0</v>
      </c>
      <c r="F183" s="116" t="b">
        <v>0</v>
      </c>
      <c r="G183" s="116" t="b">
        <v>0</v>
      </c>
      <c r="H183" s="116" t="b">
        <v>0</v>
      </c>
      <c r="I183" s="116" t="b">
        <v>0</v>
      </c>
      <c r="J183" s="119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22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5.75" customHeight="1" x14ac:dyDescent="0.9">
      <c r="A184" s="112">
        <f>'PLANTILLA V6'!A184</f>
        <v>0</v>
      </c>
      <c r="B184" s="124">
        <f>'PLANTILLA V6'!B184</f>
        <v>0</v>
      </c>
      <c r="C184" s="125">
        <f>'PLANTILLA V6'!C184</f>
        <v>1</v>
      </c>
      <c r="D184" s="116" t="str">
        <f>'PLANTILLA V6'!D184</f>
        <v>pza</v>
      </c>
      <c r="E184" s="125">
        <v>0</v>
      </c>
      <c r="F184" s="116" t="b">
        <v>0</v>
      </c>
      <c r="G184" s="116" t="b">
        <v>0</v>
      </c>
      <c r="H184" s="116" t="b">
        <v>0</v>
      </c>
      <c r="I184" s="116" t="b">
        <v>0</v>
      </c>
      <c r="J184" s="119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22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5.75" customHeight="1" x14ac:dyDescent="0.9">
      <c r="A185" s="171" t="str">
        <f>'PLANTILLA V6'!A185</f>
        <v>Materiales Consumibles</v>
      </c>
      <c r="B185" s="141"/>
      <c r="C185" s="125">
        <f>'PLANTILLA V6'!C185</f>
        <v>0</v>
      </c>
      <c r="D185" s="116"/>
      <c r="E185" s="125"/>
      <c r="F185" s="116"/>
      <c r="G185" s="116"/>
      <c r="H185" s="116"/>
      <c r="I185" s="116"/>
      <c r="J185" s="123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22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5.75" customHeight="1" x14ac:dyDescent="0.9">
      <c r="A186" s="124" t="str">
        <f>'PLANTILLA V6'!A186</f>
        <v>Co</v>
      </c>
      <c r="B186" s="124" t="str">
        <f>'PLANTILLA V6'!B186</f>
        <v>MDF 3 mm de espesor de 30 x 30 cm</v>
      </c>
      <c r="C186" s="125">
        <f>'PLANTILLA V6'!C186</f>
        <v>1</v>
      </c>
      <c r="D186" s="116" t="str">
        <f>'PLANTILLA V6'!D186</f>
        <v>pza</v>
      </c>
      <c r="E186" s="125">
        <v>0</v>
      </c>
      <c r="F186" s="116" t="b">
        <v>0</v>
      </c>
      <c r="G186" s="116" t="b">
        <v>0</v>
      </c>
      <c r="H186" s="116" t="b">
        <v>0</v>
      </c>
      <c r="I186" s="116" t="b">
        <v>0</v>
      </c>
      <c r="J186" s="119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5.75" customHeight="1" x14ac:dyDescent="0.9">
      <c r="A187" s="124" t="str">
        <f>'PLANTILLA V6'!A187</f>
        <v>Co</v>
      </c>
      <c r="B187" s="124" t="str">
        <f>'PLANTILLA V6'!B187</f>
        <v>Cartulina blanca</v>
      </c>
      <c r="C187" s="125">
        <f>'PLANTILLA V6'!C187</f>
        <v>1</v>
      </c>
      <c r="D187" s="116" t="str">
        <f>'PLANTILLA V6'!D187</f>
        <v>pza</v>
      </c>
      <c r="E187" s="125">
        <v>0</v>
      </c>
      <c r="F187" s="116" t="b">
        <v>0</v>
      </c>
      <c r="G187" s="116" t="b">
        <v>0</v>
      </c>
      <c r="H187" s="116" t="b">
        <v>0</v>
      </c>
      <c r="I187" s="116" t="b">
        <v>0</v>
      </c>
      <c r="J187" s="119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5.75" customHeight="1" x14ac:dyDescent="0.9">
      <c r="A188" s="124" t="str">
        <f>'PLANTILLA V6'!A188</f>
        <v>Co</v>
      </c>
      <c r="B188" s="124" t="str">
        <f>'PLANTILLA V6'!B188</f>
        <v>Hojas blancas tamaño carta</v>
      </c>
      <c r="C188" s="125">
        <f>'PLANTILLA V6'!C188</f>
        <v>1</v>
      </c>
      <c r="D188" s="116" t="str">
        <f>'PLANTILLA V6'!D188</f>
        <v>hoja</v>
      </c>
      <c r="E188" s="125">
        <v>0</v>
      </c>
      <c r="F188" s="116" t="b">
        <v>0</v>
      </c>
      <c r="G188" s="116" t="b">
        <v>0</v>
      </c>
      <c r="H188" s="116" t="b">
        <v>0</v>
      </c>
      <c r="I188" s="116" t="b">
        <v>0</v>
      </c>
      <c r="J188" s="119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</row>
    <row r="189" spans="1:26" ht="15.75" customHeight="1" x14ac:dyDescent="0.9">
      <c r="A189" s="124" t="str">
        <f>'PLANTILLA V6'!A189</f>
        <v>Co</v>
      </c>
      <c r="B189" s="124" t="str">
        <f>'PLANTILLA V6'!B189</f>
        <v>Hojas de colores (varios) tamaño carta</v>
      </c>
      <c r="C189" s="125">
        <f>'PLANTILLA V6'!C189</f>
        <v>1</v>
      </c>
      <c r="D189" s="116" t="str">
        <f>'PLANTILLA V6'!D189</f>
        <v>hoja</v>
      </c>
      <c r="E189" s="125">
        <v>0</v>
      </c>
      <c r="F189" s="116" t="b">
        <v>0</v>
      </c>
      <c r="G189" s="116" t="b">
        <v>0</v>
      </c>
      <c r="H189" s="116" t="b">
        <v>0</v>
      </c>
      <c r="I189" s="116" t="b">
        <v>0</v>
      </c>
      <c r="J189" s="119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</row>
    <row r="190" spans="1:26" ht="15.75" customHeight="1" x14ac:dyDescent="0.9">
      <c r="A190" s="124" t="str">
        <f>'PLANTILLA V6'!A190</f>
        <v>Co</v>
      </c>
      <c r="B190" s="124" t="str">
        <f>'PLANTILLA V6'!B190</f>
        <v>Post-it</v>
      </c>
      <c r="C190" s="125">
        <f>'PLANTILLA V6'!C190</f>
        <v>1</v>
      </c>
      <c r="D190" s="116" t="str">
        <f>'PLANTILLA V6'!D190</f>
        <v>bloc de 100 hojas</v>
      </c>
      <c r="E190" s="125">
        <v>0</v>
      </c>
      <c r="F190" s="116" t="b">
        <v>0</v>
      </c>
      <c r="G190" s="116" t="b">
        <v>0</v>
      </c>
      <c r="H190" s="116" t="b">
        <v>0</v>
      </c>
      <c r="I190" s="116" t="b">
        <v>0</v>
      </c>
      <c r="J190" s="119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5.75" customHeight="1" x14ac:dyDescent="0.9">
      <c r="A191" s="124" t="str">
        <f>'PLANTILLA V6'!A191</f>
        <v>Co</v>
      </c>
      <c r="B191" s="124" t="str">
        <f>'PLANTILLA V6'!B191</f>
        <v>Fomi tamaño carta</v>
      </c>
      <c r="C191" s="125">
        <f>'PLANTILLA V6'!C191</f>
        <v>1</v>
      </c>
      <c r="D191" s="116" t="str">
        <f>'PLANTILLA V6'!D191</f>
        <v>hoja</v>
      </c>
      <c r="E191" s="125">
        <v>0</v>
      </c>
      <c r="F191" s="116" t="b">
        <v>0</v>
      </c>
      <c r="G191" s="116" t="b">
        <v>0</v>
      </c>
      <c r="H191" s="116" t="b">
        <v>0</v>
      </c>
      <c r="I191" s="116" t="b">
        <v>0</v>
      </c>
      <c r="J191" s="119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5.75" customHeight="1" x14ac:dyDescent="0.9">
      <c r="A192" s="124" t="str">
        <f>'PLANTILLA V6'!A192</f>
        <v>Co</v>
      </c>
      <c r="B192" s="124" t="str">
        <f>'PLANTILLA V6'!B192</f>
        <v>Papel aluminio</v>
      </c>
      <c r="C192" s="125">
        <f>'PLANTILLA V6'!C192</f>
        <v>1</v>
      </c>
      <c r="D192" s="116" t="str">
        <f>'PLANTILLA V6'!D192</f>
        <v>rollo</v>
      </c>
      <c r="E192" s="125">
        <v>0</v>
      </c>
      <c r="F192" s="116" t="b">
        <v>0</v>
      </c>
      <c r="G192" s="116" t="b">
        <v>0</v>
      </c>
      <c r="H192" s="116" t="b">
        <v>0</v>
      </c>
      <c r="I192" s="116" t="b">
        <v>0</v>
      </c>
      <c r="J192" s="119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5.75" customHeight="1" x14ac:dyDescent="0.9">
      <c r="A193" s="124" t="str">
        <f>'PLANTILLA V6'!A193</f>
        <v>Co</v>
      </c>
      <c r="B193" s="124" t="str">
        <f>'PLANTILLA V6'!B193</f>
        <v>Abatelenguas (palitos planos) 15 cm largo x 18 mm ancho</v>
      </c>
      <c r="C193" s="125">
        <f>'PLANTILLA V6'!C193</f>
        <v>1</v>
      </c>
      <c r="D193" s="116" t="str">
        <f>'PLANTILLA V6'!D193</f>
        <v>pza</v>
      </c>
      <c r="E193" s="125">
        <v>0</v>
      </c>
      <c r="F193" s="116" t="b">
        <v>0</v>
      </c>
      <c r="G193" s="116" t="b">
        <v>0</v>
      </c>
      <c r="H193" s="116" t="b">
        <v>0</v>
      </c>
      <c r="I193" s="116" t="b">
        <v>0</v>
      </c>
      <c r="J193" s="119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5.75" customHeight="1" x14ac:dyDescent="0.9">
      <c r="A194" s="124" t="str">
        <f>'PLANTILLA V6'!A194</f>
        <v>Co</v>
      </c>
      <c r="B194" s="124" t="str">
        <f>'PLANTILLA V6'!B194</f>
        <v xml:space="preserve">Palito de madera redondo 60 largo x 1 cm de diámetro </v>
      </c>
      <c r="C194" s="125">
        <f>'PLANTILLA V6'!C194</f>
        <v>1</v>
      </c>
      <c r="D194" s="116" t="str">
        <f>'PLANTILLA V6'!D194</f>
        <v>pza</v>
      </c>
      <c r="E194" s="125">
        <v>0</v>
      </c>
      <c r="F194" s="116" t="b">
        <v>0</v>
      </c>
      <c r="G194" s="116" t="b">
        <v>0</v>
      </c>
      <c r="H194" s="116" t="b">
        <v>0</v>
      </c>
      <c r="I194" s="116" t="b">
        <v>0</v>
      </c>
      <c r="J194" s="119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5.75" customHeight="1" x14ac:dyDescent="0.9">
      <c r="A195" s="124" t="str">
        <f>'PLANTILLA V6'!A195</f>
        <v>Co</v>
      </c>
      <c r="B195" s="124" t="str">
        <f>'PLANTILLA V6'!B195</f>
        <v xml:space="preserve">Palito de madera redondo 30 largo x 1 cm de diámetro  </v>
      </c>
      <c r="C195" s="125">
        <f>'PLANTILLA V6'!C195</f>
        <v>1</v>
      </c>
      <c r="D195" s="116" t="str">
        <f>'PLANTILLA V6'!D195</f>
        <v>pza</v>
      </c>
      <c r="E195" s="125">
        <v>0</v>
      </c>
      <c r="F195" s="116" t="b">
        <v>0</v>
      </c>
      <c r="G195" s="116" t="b">
        <v>0</v>
      </c>
      <c r="H195" s="116" t="b">
        <v>0</v>
      </c>
      <c r="I195" s="116" t="b">
        <v>0</v>
      </c>
      <c r="J195" s="119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5.75" customHeight="1" x14ac:dyDescent="0.9">
      <c r="A196" s="124" t="str">
        <f>'PLANTILLA V6'!A196</f>
        <v>Co</v>
      </c>
      <c r="B196" s="127" t="str">
        <f>'PLANTILLA V6'!B196</f>
        <v>Cuerda</v>
      </c>
      <c r="C196" s="125">
        <f>'PLANTILLA V6'!C196</f>
        <v>1</v>
      </c>
      <c r="D196" s="116" t="str">
        <f>'PLANTILLA V6'!D196</f>
        <v>metro</v>
      </c>
      <c r="E196" s="125">
        <v>0</v>
      </c>
      <c r="F196" s="116" t="b">
        <v>0</v>
      </c>
      <c r="G196" s="116" t="b">
        <v>0</v>
      </c>
      <c r="H196" s="116" t="b">
        <v>0</v>
      </c>
      <c r="I196" s="116" t="b">
        <v>0</v>
      </c>
      <c r="J196" s="119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5.75" customHeight="1" x14ac:dyDescent="0.9">
      <c r="A197" s="124" t="str">
        <f>'PLANTILLA V6'!A197</f>
        <v>Co</v>
      </c>
      <c r="B197" s="127" t="str">
        <f>'PLANTILLA V6'!B197</f>
        <v>Hilo de coser</v>
      </c>
      <c r="C197" s="125">
        <f>'PLANTILLA V6'!C197</f>
        <v>1</v>
      </c>
      <c r="D197" s="116" t="str">
        <f>'PLANTILLA V6'!D197</f>
        <v>carrete</v>
      </c>
      <c r="E197" s="125">
        <v>0</v>
      </c>
      <c r="F197" s="116" t="b">
        <v>0</v>
      </c>
      <c r="G197" s="116" t="b">
        <v>0</v>
      </c>
      <c r="H197" s="116" t="b">
        <v>0</v>
      </c>
      <c r="I197" s="116" t="b">
        <v>0</v>
      </c>
      <c r="J197" s="119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5.75" customHeight="1" x14ac:dyDescent="0.9">
      <c r="A198" s="124" t="str">
        <f>'PLANTILLA V6'!A198</f>
        <v>Co</v>
      </c>
      <c r="B198" s="127" t="str">
        <f>'PLANTILLA V6'!B198</f>
        <v>Estambre</v>
      </c>
      <c r="C198" s="125">
        <f>'PLANTILLA V6'!C198</f>
        <v>1</v>
      </c>
      <c r="D198" s="116" t="str">
        <f>'PLANTILLA V6'!D198</f>
        <v>metro</v>
      </c>
      <c r="E198" s="125">
        <v>0</v>
      </c>
      <c r="F198" s="116" t="b">
        <v>0</v>
      </c>
      <c r="G198" s="116" t="b">
        <v>0</v>
      </c>
      <c r="H198" s="116" t="b">
        <v>0</v>
      </c>
      <c r="I198" s="116" t="b">
        <v>0</v>
      </c>
      <c r="J198" s="119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5.75" customHeight="1" x14ac:dyDescent="0.9">
      <c r="A199" s="124" t="str">
        <f>'PLANTILLA V6'!A199</f>
        <v>Co</v>
      </c>
      <c r="B199" s="124" t="str">
        <f>'PLANTILLA V6'!B199</f>
        <v>Globos de tamaño # 9</v>
      </c>
      <c r="C199" s="125">
        <f>'PLANTILLA V6'!C199</f>
        <v>1</v>
      </c>
      <c r="D199" s="116" t="str">
        <f>'PLANTILLA V6'!D199</f>
        <v>pza</v>
      </c>
      <c r="E199" s="125">
        <v>0</v>
      </c>
      <c r="F199" s="116" t="b">
        <v>0</v>
      </c>
      <c r="G199" s="116" t="b">
        <v>0</v>
      </c>
      <c r="H199" s="116" t="b">
        <v>0</v>
      </c>
      <c r="I199" s="116" t="b">
        <v>0</v>
      </c>
      <c r="J199" s="119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5.75" customHeight="1" x14ac:dyDescent="0.9">
      <c r="A200" s="124" t="str">
        <f>'PLANTILLA V6'!A200</f>
        <v>Co</v>
      </c>
      <c r="B200" s="124" t="str">
        <f>'PLANTILLA V6'!B200</f>
        <v>Limpiapipas</v>
      </c>
      <c r="C200" s="125">
        <f>'PLANTILLA V6'!C200</f>
        <v>1</v>
      </c>
      <c r="D200" s="116" t="str">
        <f>'PLANTILLA V6'!D200</f>
        <v>pza</v>
      </c>
      <c r="E200" s="125">
        <v>0</v>
      </c>
      <c r="F200" s="116" t="b">
        <v>0</v>
      </c>
      <c r="G200" s="116" t="b">
        <v>0</v>
      </c>
      <c r="H200" s="116" t="b">
        <v>0</v>
      </c>
      <c r="I200" s="116" t="b">
        <v>0</v>
      </c>
      <c r="J200" s="119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5.75" customHeight="1" x14ac:dyDescent="0.9">
      <c r="A201" s="124" t="str">
        <f>'PLANTILLA V6'!A201</f>
        <v>Co</v>
      </c>
      <c r="B201" s="124" t="str">
        <f>'PLANTILLA V6'!B201</f>
        <v>Barra de plastilina 180 g</v>
      </c>
      <c r="C201" s="125">
        <f>'PLANTILLA V6'!C201</f>
        <v>1</v>
      </c>
      <c r="D201" s="116" t="str">
        <f>'PLANTILLA V6'!D201</f>
        <v>pza</v>
      </c>
      <c r="E201" s="125">
        <v>0</v>
      </c>
      <c r="F201" s="116" t="b">
        <v>0</v>
      </c>
      <c r="G201" s="116" t="b">
        <v>0</v>
      </c>
      <c r="H201" s="116" t="b">
        <v>0</v>
      </c>
      <c r="I201" s="116" t="b">
        <v>0</v>
      </c>
      <c r="J201" s="119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5.75" customHeight="1" x14ac:dyDescent="0.9">
      <c r="A202" s="124" t="str">
        <f>'PLANTILLA V6'!A202</f>
        <v>Co</v>
      </c>
      <c r="B202" s="124" t="str">
        <f>'PLANTILLA V6'!B202</f>
        <v>Paquete de 10 barritas de plastilina de colores</v>
      </c>
      <c r="C202" s="125">
        <f>'PLANTILLA V6'!C202</f>
        <v>1</v>
      </c>
      <c r="D202" s="116" t="str">
        <f>'PLANTILLA V6'!D202</f>
        <v>pza</v>
      </c>
      <c r="E202" s="125">
        <v>0</v>
      </c>
      <c r="F202" s="116" t="b">
        <v>0</v>
      </c>
      <c r="G202" s="116" t="b">
        <v>0</v>
      </c>
      <c r="H202" s="116" t="b">
        <v>0</v>
      </c>
      <c r="I202" s="116" t="b">
        <v>0</v>
      </c>
      <c r="J202" s="119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5.75" customHeight="1" x14ac:dyDescent="0.9">
      <c r="A203" s="124" t="str">
        <f>'PLANTILLA V6'!A203</f>
        <v>Co</v>
      </c>
      <c r="B203" s="124" t="str">
        <f>'PLANTILLA V6'!B203</f>
        <v>Fomi moldeable</v>
      </c>
      <c r="C203" s="125">
        <f>'PLANTILLA V6'!C203</f>
        <v>1</v>
      </c>
      <c r="D203" s="116" t="str">
        <f>'PLANTILLA V6'!D203</f>
        <v>bolsa</v>
      </c>
      <c r="E203" s="125">
        <v>0</v>
      </c>
      <c r="F203" s="116" t="b">
        <v>0</v>
      </c>
      <c r="G203" s="116" t="b">
        <v>0</v>
      </c>
      <c r="H203" s="116" t="b">
        <v>0</v>
      </c>
      <c r="I203" s="116" t="b">
        <v>0</v>
      </c>
      <c r="J203" s="119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5.75" customHeight="1" x14ac:dyDescent="0.9">
      <c r="A204" s="124" t="str">
        <f>'PLANTILLA V6'!A204</f>
        <v>Co</v>
      </c>
      <c r="B204" s="126" t="str">
        <f>'PLANTILLA V6'!B204</f>
        <v>Pasta para modelar</v>
      </c>
      <c r="C204" s="125">
        <f>'PLANTILLA V6'!C204</f>
        <v>1</v>
      </c>
      <c r="D204" s="116" t="str">
        <f>'PLANTILLA V6'!D204</f>
        <v>pza</v>
      </c>
      <c r="E204" s="125">
        <v>0</v>
      </c>
      <c r="F204" s="116" t="b">
        <v>0</v>
      </c>
      <c r="G204" s="116" t="b">
        <v>0</v>
      </c>
      <c r="H204" s="116" t="b">
        <v>0</v>
      </c>
      <c r="I204" s="116" t="b">
        <v>0</v>
      </c>
      <c r="J204" s="119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5.75" customHeight="1" x14ac:dyDescent="0.9">
      <c r="A205" s="124" t="str">
        <f>'PLANTILLA V6'!A205</f>
        <v>Co</v>
      </c>
      <c r="B205" s="124" t="str">
        <f>'PLANTILLA V6'!B205</f>
        <v>Silicón frío (bote de 250 ml)</v>
      </c>
      <c r="C205" s="125">
        <f>'PLANTILLA V6'!C205</f>
        <v>1</v>
      </c>
      <c r="D205" s="116" t="str">
        <f>'PLANTILLA V6'!D205</f>
        <v>pza</v>
      </c>
      <c r="E205" s="125">
        <v>0</v>
      </c>
      <c r="F205" s="116" t="b">
        <v>0</v>
      </c>
      <c r="G205" s="116" t="b">
        <v>0</v>
      </c>
      <c r="H205" s="116" t="b">
        <v>0</v>
      </c>
      <c r="I205" s="116" t="b">
        <v>0</v>
      </c>
      <c r="J205" s="119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5.75" customHeight="1" x14ac:dyDescent="0.9">
      <c r="A206" s="124" t="str">
        <f>'PLANTILLA V6'!A206</f>
        <v>Co</v>
      </c>
      <c r="B206" s="124" t="str">
        <f>'PLANTILLA V6'!B206</f>
        <v>Barra de silicón (tubito del diámetro de la pistola de silicón)</v>
      </c>
      <c r="C206" s="125">
        <f>'PLANTILLA V6'!C206</f>
        <v>1</v>
      </c>
      <c r="D206" s="116" t="str">
        <f>'PLANTILLA V6'!D206</f>
        <v>pza</v>
      </c>
      <c r="E206" s="125">
        <v>0</v>
      </c>
      <c r="F206" s="116" t="b">
        <v>0</v>
      </c>
      <c r="G206" s="116" t="b">
        <v>0</v>
      </c>
      <c r="H206" s="116" t="b">
        <v>0</v>
      </c>
      <c r="I206" s="116" t="b">
        <v>0</v>
      </c>
      <c r="J206" s="119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5.75" customHeight="1" x14ac:dyDescent="0.9">
      <c r="A207" s="124" t="str">
        <f>'PLANTILLA V6'!A207</f>
        <v>Co</v>
      </c>
      <c r="B207" s="124" t="str">
        <f>'PLANTILLA V6'!B207</f>
        <v>Pegamento blanco (Resistol) bote de 250 ml</v>
      </c>
      <c r="C207" s="125">
        <f>'PLANTILLA V6'!C207</f>
        <v>1</v>
      </c>
      <c r="D207" s="116" t="str">
        <f>'PLANTILLA V6'!D207</f>
        <v>pza</v>
      </c>
      <c r="E207" s="125">
        <v>0</v>
      </c>
      <c r="F207" s="116" t="b">
        <v>0</v>
      </c>
      <c r="G207" s="116" t="b">
        <v>0</v>
      </c>
      <c r="H207" s="116" t="b">
        <v>0</v>
      </c>
      <c r="I207" s="116" t="b">
        <v>0</v>
      </c>
      <c r="J207" s="119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5.75" customHeight="1" x14ac:dyDescent="0.9">
      <c r="A208" s="124" t="str">
        <f>'PLANTILLA V6'!A208</f>
        <v>Co</v>
      </c>
      <c r="B208" s="124" t="str">
        <f>'PLANTILLA V6'!B208</f>
        <v>Cinta adhesiva (masking tape 110 o cinta azul de pintor) 12 mm ancho x 50 m o similar</v>
      </c>
      <c r="C208" s="125">
        <f>'PLANTILLA V6'!C208</f>
        <v>1</v>
      </c>
      <c r="D208" s="116" t="str">
        <f>'PLANTILLA V6'!D208</f>
        <v>pza</v>
      </c>
      <c r="E208" s="125">
        <v>0</v>
      </c>
      <c r="F208" s="116" t="b">
        <v>0</v>
      </c>
      <c r="G208" s="116" t="b">
        <v>0</v>
      </c>
      <c r="H208" s="116" t="b">
        <v>0</v>
      </c>
      <c r="I208" s="116" t="b">
        <v>0</v>
      </c>
      <c r="J208" s="119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5.75" customHeight="1" x14ac:dyDescent="0.9">
      <c r="A209" s="124" t="str">
        <f>'PLANTILLA V6'!A209</f>
        <v>Co</v>
      </c>
      <c r="B209" s="124" t="str">
        <f>'PLANTILLA V6'!B209</f>
        <v>Cinta adhesiva transparente (diurex) 18 mm ancho x 33 m o similar</v>
      </c>
      <c r="C209" s="125">
        <f>'PLANTILLA V6'!C209</f>
        <v>1</v>
      </c>
      <c r="D209" s="116" t="str">
        <f>'PLANTILLA V6'!D209</f>
        <v>pza</v>
      </c>
      <c r="E209" s="125">
        <v>0</v>
      </c>
      <c r="F209" s="116" t="b">
        <v>0</v>
      </c>
      <c r="G209" s="116" t="b">
        <v>0</v>
      </c>
      <c r="H209" s="116" t="b">
        <v>0</v>
      </c>
      <c r="I209" s="116" t="b">
        <v>0</v>
      </c>
      <c r="J209" s="119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5.75" customHeight="1" x14ac:dyDescent="0.9">
      <c r="A210" s="124" t="str">
        <f>'PLANTILLA V6'!A210</f>
        <v>Co</v>
      </c>
      <c r="B210" s="124" t="str">
        <f>'PLANTILLA V6'!B210</f>
        <v>Liga grande #18 (8 cm largo aproximadamente)</v>
      </c>
      <c r="C210" s="125">
        <f>'PLANTILLA V6'!C210</f>
        <v>1</v>
      </c>
      <c r="D210" s="116" t="str">
        <f>'PLANTILLA V6'!D210</f>
        <v>pza</v>
      </c>
      <c r="E210" s="125">
        <v>0</v>
      </c>
      <c r="F210" s="116" t="b">
        <v>0</v>
      </c>
      <c r="G210" s="116" t="b">
        <v>0</v>
      </c>
      <c r="H210" s="116" t="b">
        <v>0</v>
      </c>
      <c r="I210" s="116" t="b">
        <v>0</v>
      </c>
      <c r="J210" s="119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15.75" customHeight="1" x14ac:dyDescent="0.9">
      <c r="A211" s="124" t="str">
        <f>'PLANTILLA V6'!A211</f>
        <v>Co</v>
      </c>
      <c r="B211" s="124" t="str">
        <f>'PLANTILLA V6'!B211</f>
        <v>Caja de 100 clips</v>
      </c>
      <c r="C211" s="125">
        <f>'PLANTILLA V6'!C211</f>
        <v>1</v>
      </c>
      <c r="D211" s="116" t="str">
        <f>'PLANTILLA V6'!D211</f>
        <v>pza</v>
      </c>
      <c r="E211" s="125">
        <v>0</v>
      </c>
      <c r="F211" s="116" t="b">
        <v>0</v>
      </c>
      <c r="G211" s="116" t="b">
        <v>0</v>
      </c>
      <c r="H211" s="116" t="b">
        <v>0</v>
      </c>
      <c r="I211" s="116" t="b">
        <v>0</v>
      </c>
      <c r="J211" s="119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5.75" customHeight="1" x14ac:dyDescent="0.9">
      <c r="A212" s="124" t="str">
        <f>'PLANTILLA V6'!A212</f>
        <v>Co</v>
      </c>
      <c r="B212" s="124" t="str">
        <f>'PLANTILLA V6'!B212</f>
        <v>Caja de 100 chinchetas</v>
      </c>
      <c r="C212" s="125">
        <f>'PLANTILLA V6'!C212</f>
        <v>1</v>
      </c>
      <c r="D212" s="116" t="str">
        <f>'PLANTILLA V6'!D212</f>
        <v>pza</v>
      </c>
      <c r="E212" s="125">
        <v>0</v>
      </c>
      <c r="F212" s="116" t="b">
        <v>0</v>
      </c>
      <c r="G212" s="116" t="b">
        <v>0</v>
      </c>
      <c r="H212" s="116" t="b">
        <v>0</v>
      </c>
      <c r="I212" s="116" t="b">
        <v>0</v>
      </c>
      <c r="J212" s="119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5.75" customHeight="1" x14ac:dyDescent="0.9">
      <c r="A213" s="124" t="str">
        <f>'PLANTILLA V6'!A213</f>
        <v>Co</v>
      </c>
      <c r="B213" s="124" t="str">
        <f>'PLANTILLA V6'!B213</f>
        <v>Caja de 12 crayolas de diferentes colores</v>
      </c>
      <c r="C213" s="125">
        <f>'PLANTILLA V6'!C213</f>
        <v>1</v>
      </c>
      <c r="D213" s="116" t="str">
        <f>'PLANTILLA V6'!D213</f>
        <v>pza</v>
      </c>
      <c r="E213" s="125">
        <v>0</v>
      </c>
      <c r="F213" s="116" t="b">
        <v>0</v>
      </c>
      <c r="G213" s="116" t="b">
        <v>0</v>
      </c>
      <c r="H213" s="116" t="b">
        <v>0</v>
      </c>
      <c r="I213" s="116" t="b">
        <v>0</v>
      </c>
      <c r="J213" s="119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5.75" customHeight="1" x14ac:dyDescent="0.9">
      <c r="A214" s="124" t="str">
        <f>'PLANTILLA V6'!A214</f>
        <v>Co</v>
      </c>
      <c r="B214" s="124" t="str">
        <f>'PLANTILLA V6'!B214</f>
        <v>Paquete de pinturas acrílicas 20 ml (blanco, negro, rojo, azul, amarillo)</v>
      </c>
      <c r="C214" s="125">
        <f>'PLANTILLA V6'!C214</f>
        <v>1</v>
      </c>
      <c r="D214" s="116" t="str">
        <f>'PLANTILLA V6'!D214</f>
        <v>pza</v>
      </c>
      <c r="E214" s="125">
        <v>0</v>
      </c>
      <c r="F214" s="116" t="b">
        <v>0</v>
      </c>
      <c r="G214" s="116" t="b">
        <v>0</v>
      </c>
      <c r="H214" s="116" t="b">
        <v>0</v>
      </c>
      <c r="I214" s="116" t="b">
        <v>0</v>
      </c>
      <c r="J214" s="119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5.75" customHeight="1" x14ac:dyDescent="0.9">
      <c r="A215" s="124" t="str">
        <f>'PLANTILLA V6'!A215</f>
        <v>Co</v>
      </c>
      <c r="B215" s="124" t="str">
        <f>'PLANTILLA V6'!B215</f>
        <v xml:space="preserve">1 paquete de 100 mondadientes </v>
      </c>
      <c r="C215" s="125">
        <f>'PLANTILLA V6'!C215</f>
        <v>1</v>
      </c>
      <c r="D215" s="116" t="str">
        <f>'PLANTILLA V6'!D215</f>
        <v>pza</v>
      </c>
      <c r="E215" s="125">
        <v>0</v>
      </c>
      <c r="F215" s="116" t="b">
        <v>0</v>
      </c>
      <c r="G215" s="116" t="b">
        <v>0</v>
      </c>
      <c r="H215" s="116" t="b">
        <v>0</v>
      </c>
      <c r="I215" s="116" t="b">
        <v>0</v>
      </c>
      <c r="J215" s="119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5.75" customHeight="1" x14ac:dyDescent="0.9">
      <c r="A216" s="124" t="str">
        <f>'PLANTILLA V6'!A216</f>
        <v>Co</v>
      </c>
      <c r="B216" s="124" t="str">
        <f>'PLANTILLA V6'!B216</f>
        <v>Sal de mesa</v>
      </c>
      <c r="C216" s="125">
        <f>'PLANTILLA V6'!C216</f>
        <v>1</v>
      </c>
      <c r="D216" s="116" t="str">
        <f>'PLANTILLA V6'!D216</f>
        <v>bolsita</v>
      </c>
      <c r="E216" s="125">
        <v>0</v>
      </c>
      <c r="F216" s="116" t="b">
        <v>0</v>
      </c>
      <c r="G216" s="116" t="b">
        <v>0</v>
      </c>
      <c r="H216" s="116" t="b">
        <v>0</v>
      </c>
      <c r="I216" s="116" t="b">
        <v>0</v>
      </c>
      <c r="J216" s="119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5.75" customHeight="1" x14ac:dyDescent="0.9">
      <c r="A217" s="124" t="str">
        <f>'PLANTILLA V6'!A217</f>
        <v>Co</v>
      </c>
      <c r="B217" s="124" t="str">
        <f>'PLANTILLA V6'!B217</f>
        <v>Hojas tamaño carta cuadriculadas</v>
      </c>
      <c r="C217" s="125">
        <f>'PLANTILLA V6'!C217</f>
        <v>1</v>
      </c>
      <c r="D217" s="116" t="str">
        <f>'PLANTILLA V6'!D217</f>
        <v>pza</v>
      </c>
      <c r="E217" s="125">
        <v>0</v>
      </c>
      <c r="F217" s="116" t="b">
        <v>0</v>
      </c>
      <c r="G217" s="116" t="b">
        <v>0</v>
      </c>
      <c r="H217" s="116" t="b">
        <v>0</v>
      </c>
      <c r="I217" s="116" t="b">
        <v>0</v>
      </c>
      <c r="J217" s="119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5.75" customHeight="1" x14ac:dyDescent="0.9">
      <c r="A218" s="124" t="str">
        <f>'PLANTILLA V6'!A218</f>
        <v>Co</v>
      </c>
      <c r="B218" s="116" t="str">
        <f>'PLANTILLA V6'!B218</f>
        <v>Tabla de madera de 3" de espesor de 30 cm x 30 cm (tabla de sacrificio)</v>
      </c>
      <c r="C218" s="125">
        <f>'PLANTILLA V6'!C218</f>
        <v>1</v>
      </c>
      <c r="D218" s="116" t="str">
        <f>'PLANTILLA V6'!D218</f>
        <v>pza</v>
      </c>
      <c r="E218" s="125">
        <v>0</v>
      </c>
      <c r="F218" s="116" t="b">
        <v>0</v>
      </c>
      <c r="G218" s="116" t="b">
        <v>0</v>
      </c>
      <c r="H218" s="116" t="b">
        <v>0</v>
      </c>
      <c r="I218" s="116" t="b">
        <v>0</v>
      </c>
      <c r="J218" s="119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5.75" customHeight="1" x14ac:dyDescent="0.9">
      <c r="A219" s="124" t="str">
        <f>'PLANTILLA V6'!A219</f>
        <v>Co</v>
      </c>
      <c r="B219" s="116" t="str">
        <f>'PLANTILLA V6'!B219</f>
        <v>Tabla salvacortes de 45 x 30 cm (recomendado opcional)</v>
      </c>
      <c r="C219" s="125">
        <f>'PLANTILLA V6'!C219</f>
        <v>1</v>
      </c>
      <c r="D219" s="116" t="str">
        <f>'PLANTILLA V6'!D219</f>
        <v>pza</v>
      </c>
      <c r="E219" s="125">
        <v>0</v>
      </c>
      <c r="F219" s="116" t="b">
        <v>0</v>
      </c>
      <c r="G219" s="116" t="b">
        <v>0</v>
      </c>
      <c r="H219" s="116" t="b">
        <v>0</v>
      </c>
      <c r="I219" s="116" t="b">
        <v>0</v>
      </c>
      <c r="J219" s="119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5.75" customHeight="1" x14ac:dyDescent="0.9">
      <c r="A220" s="124" t="str">
        <f>'PLANTILLA V6'!A220</f>
        <v>Co</v>
      </c>
      <c r="B220" s="116" t="str">
        <f>'PLANTILLA V6'!B220</f>
        <v>Cronómetro</v>
      </c>
      <c r="C220" s="125">
        <f>'PLANTILLA V6'!C220</f>
        <v>1</v>
      </c>
      <c r="D220" s="116" t="str">
        <f>'PLANTILLA V6'!D220</f>
        <v>pza</v>
      </c>
      <c r="E220" s="125">
        <v>0</v>
      </c>
      <c r="F220" s="116" t="b">
        <v>0</v>
      </c>
      <c r="G220" s="116" t="b">
        <v>0</v>
      </c>
      <c r="H220" s="116" t="b">
        <v>0</v>
      </c>
      <c r="I220" s="116" t="b">
        <v>0</v>
      </c>
      <c r="J220" s="119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5.75" customHeight="1" x14ac:dyDescent="0.9">
      <c r="A221" s="124" t="str">
        <f>'PLANTILLA V6'!A221</f>
        <v>Co</v>
      </c>
      <c r="B221" s="116" t="str">
        <f>'PLANTILLA V6'!B221</f>
        <v>Pliego de papel bond</v>
      </c>
      <c r="C221" s="125">
        <f>'PLANTILLA V6'!C221</f>
        <v>1</v>
      </c>
      <c r="D221" s="116" t="str">
        <f>'PLANTILLA V6'!D221</f>
        <v>pza</v>
      </c>
      <c r="E221" s="125">
        <v>0</v>
      </c>
      <c r="F221" s="116" t="b">
        <v>0</v>
      </c>
      <c r="G221" s="116" t="b">
        <v>0</v>
      </c>
      <c r="H221" s="116" t="b">
        <v>0</v>
      </c>
      <c r="I221" s="116" t="b">
        <v>0</v>
      </c>
      <c r="J221" s="119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5.75" customHeight="1" x14ac:dyDescent="0.9">
      <c r="A222" s="124" t="str">
        <f>'PLANTILLA V6'!A222</f>
        <v>Co</v>
      </c>
      <c r="B222" s="116" t="str">
        <f>'PLANTILLA V6'!B222</f>
        <v>Dado</v>
      </c>
      <c r="C222" s="125">
        <f>'PLANTILLA V6'!C222</f>
        <v>1</v>
      </c>
      <c r="D222" s="116" t="str">
        <f>'PLANTILLA V6'!D222</f>
        <v>pza</v>
      </c>
      <c r="E222" s="125">
        <v>0</v>
      </c>
      <c r="F222" s="116" t="b">
        <v>0</v>
      </c>
      <c r="G222" s="116" t="b">
        <v>0</v>
      </c>
      <c r="H222" s="116" t="b">
        <v>0</v>
      </c>
      <c r="I222" s="116" t="b">
        <v>0</v>
      </c>
      <c r="J222" s="119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5.75" customHeight="1" x14ac:dyDescent="0.9">
      <c r="A223" s="124" t="str">
        <f>'PLANTILLA V6'!A223</f>
        <v>Co</v>
      </c>
      <c r="B223" s="116" t="str">
        <f>'PLANTILLA V6'!B223</f>
        <v>Broche latonado tipo alemán de 16 mm de largo  (caja 100 piezas)</v>
      </c>
      <c r="C223" s="125">
        <f>'PLANTILLA V6'!C223</f>
        <v>1</v>
      </c>
      <c r="D223" s="116" t="str">
        <f>'PLANTILLA V6'!D223</f>
        <v>caja</v>
      </c>
      <c r="E223" s="125">
        <v>0</v>
      </c>
      <c r="F223" s="116" t="b">
        <v>0</v>
      </c>
      <c r="G223" s="116" t="b">
        <v>0</v>
      </c>
      <c r="H223" s="116" t="b">
        <v>0</v>
      </c>
      <c r="I223" s="116" t="b">
        <v>0</v>
      </c>
      <c r="J223" s="119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22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5.75" customHeight="1" x14ac:dyDescent="0.9">
      <c r="A224" s="124" t="str">
        <f>'PLANTILLA V6'!A224</f>
        <v>Co</v>
      </c>
      <c r="B224" s="116" t="str">
        <f>'PLANTILLA V6'!B224</f>
        <v>Broche Sujetadocumentos chico (3/4" o 19 mm)</v>
      </c>
      <c r="C224" s="125">
        <f>'PLANTILLA V6'!C224</f>
        <v>1</v>
      </c>
      <c r="D224" s="116" t="str">
        <f>'PLANTILLA V6'!D224</f>
        <v>pza</v>
      </c>
      <c r="E224" s="125">
        <v>0</v>
      </c>
      <c r="F224" s="116" t="b">
        <v>0</v>
      </c>
      <c r="G224" s="116" t="b">
        <v>0</v>
      </c>
      <c r="H224" s="116" t="b">
        <v>0</v>
      </c>
      <c r="I224" s="116" t="b">
        <v>0</v>
      </c>
      <c r="J224" s="119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22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5.75" customHeight="1" x14ac:dyDescent="0.9">
      <c r="A225" s="124" t="str">
        <f>'PLANTILLA V6'!A225</f>
        <v>Co</v>
      </c>
      <c r="B225" s="116" t="str">
        <f>'PLANTILLA V6'!B225</f>
        <v>Palito plano de madera medidas 0.7 X 7.5 cm.(tipo paleta de hielo)</v>
      </c>
      <c r="C225" s="125">
        <f>'PLANTILLA V6'!C225</f>
        <v>1</v>
      </c>
      <c r="D225" s="116" t="str">
        <f>'PLANTILLA V6'!D225</f>
        <v>pza</v>
      </c>
      <c r="E225" s="125">
        <v>0</v>
      </c>
      <c r="F225" s="116" t="b">
        <v>0</v>
      </c>
      <c r="G225" s="116" t="b">
        <v>0</v>
      </c>
      <c r="H225" s="116" t="b">
        <v>0</v>
      </c>
      <c r="I225" s="116" t="b">
        <v>0</v>
      </c>
      <c r="J225" s="119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22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5.75" customHeight="1" x14ac:dyDescent="0.9">
      <c r="A226" s="124" t="str">
        <f>'PLANTILLA V6'!A226</f>
        <v>Co</v>
      </c>
      <c r="B226" s="116" t="str">
        <f>'PLANTILLA V6'!B226</f>
        <v>Palito de madera redondo 30 largo x 3 mm de diámetro  (tipo brocheta)</v>
      </c>
      <c r="C226" s="125">
        <f>'PLANTILLA V6'!C226</f>
        <v>1</v>
      </c>
      <c r="D226" s="116" t="str">
        <f>'PLANTILLA V6'!D226</f>
        <v>pza</v>
      </c>
      <c r="E226" s="125">
        <v>0</v>
      </c>
      <c r="F226" s="116" t="b">
        <v>0</v>
      </c>
      <c r="G226" s="116" t="b">
        <v>0</v>
      </c>
      <c r="H226" s="116" t="b">
        <v>0</v>
      </c>
      <c r="I226" s="116" t="b">
        <v>0</v>
      </c>
      <c r="J226" s="119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22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5.75" customHeight="1" x14ac:dyDescent="0.9">
      <c r="A227" s="124" t="str">
        <f>'PLANTILLA V6'!A227</f>
        <v>Co</v>
      </c>
      <c r="B227" s="116" t="str">
        <f>'PLANTILLA V6'!B227</f>
        <v>Imán refrigerador</v>
      </c>
      <c r="C227" s="125">
        <f>'PLANTILLA V6'!C227</f>
        <v>1</v>
      </c>
      <c r="D227" s="116" t="str">
        <f>'PLANTILLA V6'!D227</f>
        <v>pza</v>
      </c>
      <c r="E227" s="125">
        <v>0</v>
      </c>
      <c r="F227" s="116" t="b">
        <v>0</v>
      </c>
      <c r="G227" s="116" t="b">
        <v>0</v>
      </c>
      <c r="H227" s="116" t="b">
        <v>0</v>
      </c>
      <c r="I227" s="116" t="b">
        <v>0</v>
      </c>
      <c r="J227" s="119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22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5.75" customHeight="1" x14ac:dyDescent="0.9">
      <c r="A228" s="124" t="str">
        <f>'PLANTILLA V6'!A228</f>
        <v>Co</v>
      </c>
      <c r="B228" s="116" t="str">
        <f>'PLANTILLA V6'!B228</f>
        <v>Paquete de Semillas tipo alpiste o Arroz</v>
      </c>
      <c r="C228" s="125">
        <f>'PLANTILLA V6'!C228</f>
        <v>1</v>
      </c>
      <c r="D228" s="116" t="str">
        <f>'PLANTILLA V6'!D228</f>
        <v>pza</v>
      </c>
      <c r="E228" s="125">
        <v>0</v>
      </c>
      <c r="F228" s="116" t="b">
        <v>0</v>
      </c>
      <c r="G228" s="116" t="b">
        <v>0</v>
      </c>
      <c r="H228" s="116" t="b">
        <v>0</v>
      </c>
      <c r="I228" s="116" t="b">
        <v>0</v>
      </c>
      <c r="J228" s="119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22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5.75" customHeight="1" x14ac:dyDescent="0.9">
      <c r="A229" s="124" t="str">
        <f>'PLANTILLA V6'!A229</f>
        <v>Co</v>
      </c>
      <c r="B229" s="116" t="str">
        <f>'PLANTILLA V6'!B229</f>
        <v>Palito de madera cuadrado</v>
      </c>
      <c r="C229" s="125">
        <f>'PLANTILLA V6'!C229</f>
        <v>1</v>
      </c>
      <c r="D229" s="116" t="str">
        <f>'PLANTILLA V6'!D229</f>
        <v>pza</v>
      </c>
      <c r="E229" s="125">
        <v>0</v>
      </c>
      <c r="F229" s="116" t="b">
        <v>0</v>
      </c>
      <c r="G229" s="116" t="b">
        <v>0</v>
      </c>
      <c r="H229" s="116" t="b">
        <v>0</v>
      </c>
      <c r="I229" s="116" t="b">
        <v>0</v>
      </c>
      <c r="J229" s="119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22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5.75" customHeight="1" x14ac:dyDescent="0.9">
      <c r="A230" s="124" t="str">
        <f>'PLANTILLA V6'!A230</f>
        <v>Co</v>
      </c>
      <c r="B230" s="116" t="str">
        <f>'PLANTILLA V6'!B230</f>
        <v xml:space="preserve">Clip mariposa grande </v>
      </c>
      <c r="C230" s="125">
        <f>'PLANTILLA V6'!C230</f>
        <v>1</v>
      </c>
      <c r="D230" s="116" t="str">
        <f>'PLANTILLA V6'!D230</f>
        <v>pza</v>
      </c>
      <c r="E230" s="125">
        <v>0</v>
      </c>
      <c r="F230" s="116" t="b">
        <v>0</v>
      </c>
      <c r="G230" s="116" t="b">
        <v>0</v>
      </c>
      <c r="H230" s="116" t="b">
        <v>0</v>
      </c>
      <c r="I230" s="116" t="b">
        <v>0</v>
      </c>
      <c r="J230" s="119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22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5.75" customHeight="1" x14ac:dyDescent="0.9">
      <c r="A231" s="124" t="str">
        <f>'PLANTILLA V6'!A231</f>
        <v>Co</v>
      </c>
      <c r="B231" s="116" t="str">
        <f>'PLANTILLA V6'!B231</f>
        <v>Sobre de correspondencia</v>
      </c>
      <c r="C231" s="125">
        <f>'PLANTILLA V6'!C231</f>
        <v>1</v>
      </c>
      <c r="D231" s="116" t="str">
        <f>'PLANTILLA V6'!D231</f>
        <v>pza</v>
      </c>
      <c r="E231" s="125">
        <v>0</v>
      </c>
      <c r="F231" s="116" t="b">
        <v>0</v>
      </c>
      <c r="G231" s="116" t="b">
        <v>0</v>
      </c>
      <c r="H231" s="116" t="b">
        <v>0</v>
      </c>
      <c r="I231" s="116" t="b">
        <v>0</v>
      </c>
      <c r="J231" s="119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22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5.75" customHeight="1" x14ac:dyDescent="0.9">
      <c r="A232" s="124" t="str">
        <f>'PLANTILLA V6'!A232</f>
        <v>Co</v>
      </c>
      <c r="B232" s="116" t="str">
        <f>'PLANTILLA V6'!B232</f>
        <v>Paleta de Acuarelas con pincel</v>
      </c>
      <c r="C232" s="125">
        <f>'PLANTILLA V6'!C232</f>
        <v>1</v>
      </c>
      <c r="D232" s="116" t="str">
        <f>'PLANTILLA V6'!D232</f>
        <v>pza</v>
      </c>
      <c r="E232" s="125">
        <v>0</v>
      </c>
      <c r="F232" s="116" t="b">
        <v>0</v>
      </c>
      <c r="G232" s="116" t="b">
        <v>0</v>
      </c>
      <c r="H232" s="116" t="b">
        <v>0</v>
      </c>
      <c r="I232" s="116" t="b">
        <v>0</v>
      </c>
      <c r="J232" s="119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22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5.75" customHeight="1" x14ac:dyDescent="0.9">
      <c r="A233" s="70" t="str">
        <f>'PLANTILLA V6'!A233</f>
        <v>Co</v>
      </c>
      <c r="B233" s="74" t="str">
        <f>'PLANTILLA V6'!B233</f>
        <v>Paquete de bicarbonato de sodio 100 g</v>
      </c>
      <c r="C233" s="37">
        <f>'PLANTILLA V6'!C233</f>
        <v>1</v>
      </c>
      <c r="D233" s="74" t="str">
        <f>'PLANTILLA V6'!D233</f>
        <v>pza</v>
      </c>
      <c r="E233" s="37">
        <v>1</v>
      </c>
      <c r="F233" s="74" t="b">
        <v>0</v>
      </c>
      <c r="G233" s="74" t="b">
        <v>0</v>
      </c>
      <c r="H233" s="74" t="b">
        <v>0</v>
      </c>
      <c r="I233" s="74" t="b">
        <v>1</v>
      </c>
      <c r="J233" s="119" t="e" cm="1">
        <f t="array" ref="J233">_xlfn.IFS(LEN(A233)&gt;2,A234,SUM(E233:I233)=0,0,F233,$F$7*F233*E233,G233,$G$7*G233*E233,AND(H233,A233="Co"),$H$7*H233*E233,AND(H233,A233="Re"),$H$7*H233*E233,H233,$J$7*H233*E233,I233,$I$7*I233*E233)</f>
        <v>#DIV/0!</v>
      </c>
      <c r="K233" s="95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 x14ac:dyDescent="0.9">
      <c r="A234" s="70" t="str">
        <f>'PLANTILLA V6'!A234</f>
        <v>Co</v>
      </c>
      <c r="B234" s="74" t="str">
        <f>'PLANTILLA V6'!B234</f>
        <v>Botella chica de Vinagre blanco 100 ml (aprox)</v>
      </c>
      <c r="C234" s="37">
        <f>'PLANTILLA V6'!C234</f>
        <v>1</v>
      </c>
      <c r="D234" s="74" t="str">
        <f>'PLANTILLA V6'!D234</f>
        <v>pza</v>
      </c>
      <c r="E234" s="37">
        <v>1</v>
      </c>
      <c r="F234" s="74" t="b">
        <v>0</v>
      </c>
      <c r="G234" s="74" t="b">
        <v>0</v>
      </c>
      <c r="H234" s="74" t="b">
        <v>0</v>
      </c>
      <c r="I234" s="74" t="b">
        <v>1</v>
      </c>
      <c r="J234" s="119" t="e" cm="1">
        <f t="array" ref="J234">_xlfn.IFS(LEN(A234)&gt;2,A235,SUM(E234:I234)=0,0,F234,$F$7*F234*E234,G234,$G$7*G234*E234,AND(H234,A234="Co"),$H$7*H234*E234,AND(H234,A234="Re"),$H$7*H234*E234,H234,$J$7*H234*E234,I234,$I$7*I234*E234)</f>
        <v>#DIV/0!</v>
      </c>
      <c r="K234" s="95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customHeight="1" x14ac:dyDescent="0.9">
      <c r="A235" s="124">
        <f>'PLANTILLA V6'!A235</f>
        <v>0</v>
      </c>
      <c r="B235" s="116">
        <f>'PLANTILLA V6'!B235</f>
        <v>0</v>
      </c>
      <c r="C235" s="125">
        <f>'PLANTILLA V6'!C235</f>
        <v>1</v>
      </c>
      <c r="D235" s="116" t="str">
        <f>'PLANTILLA V6'!D235</f>
        <v>pza</v>
      </c>
      <c r="E235" s="125">
        <v>0</v>
      </c>
      <c r="F235" s="116" t="b">
        <v>0</v>
      </c>
      <c r="G235" s="116" t="b">
        <v>0</v>
      </c>
      <c r="H235" s="116" t="b">
        <v>0</v>
      </c>
      <c r="I235" s="116" t="b">
        <v>0</v>
      </c>
      <c r="J235" s="119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22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5.75" customHeight="1" x14ac:dyDescent="0.9">
      <c r="A236" s="124">
        <f>'PLANTILLA V6'!A236</f>
        <v>0</v>
      </c>
      <c r="B236" s="116">
        <f>'PLANTILLA V6'!B236</f>
        <v>0</v>
      </c>
      <c r="C236" s="125">
        <f>'PLANTILLA V6'!C236</f>
        <v>1</v>
      </c>
      <c r="D236" s="116" t="str">
        <f>'PLANTILLA V6'!D236</f>
        <v>pza</v>
      </c>
      <c r="E236" s="125">
        <v>0</v>
      </c>
      <c r="F236" s="116" t="b">
        <v>0</v>
      </c>
      <c r="G236" s="116" t="b">
        <v>0</v>
      </c>
      <c r="H236" s="116" t="b">
        <v>0</v>
      </c>
      <c r="I236" s="116" t="b">
        <v>0</v>
      </c>
      <c r="J236" s="119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22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5.75" customHeight="1" x14ac:dyDescent="0.9">
      <c r="A237" s="124">
        <f>'PLANTILLA V6'!A237</f>
        <v>0</v>
      </c>
      <c r="B237" s="116">
        <f>'PLANTILLA V6'!B237</f>
        <v>0</v>
      </c>
      <c r="C237" s="125">
        <f>'PLANTILLA V6'!C237</f>
        <v>1</v>
      </c>
      <c r="D237" s="116" t="str">
        <f>'PLANTILLA V6'!D237</f>
        <v>pza</v>
      </c>
      <c r="E237" s="125">
        <v>0</v>
      </c>
      <c r="F237" s="116" t="b">
        <v>0</v>
      </c>
      <c r="G237" s="116" t="b">
        <v>0</v>
      </c>
      <c r="H237" s="116" t="b">
        <v>0</v>
      </c>
      <c r="I237" s="116" t="b">
        <v>0</v>
      </c>
      <c r="J237" s="119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22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5.75" customHeight="1" x14ac:dyDescent="0.9">
      <c r="A238" s="124">
        <f>'PLANTILLA V6'!A238</f>
        <v>0</v>
      </c>
      <c r="B238" s="116">
        <f>'PLANTILLA V6'!B238</f>
        <v>0</v>
      </c>
      <c r="C238" s="125">
        <f>'PLANTILLA V6'!C238</f>
        <v>1</v>
      </c>
      <c r="D238" s="116" t="str">
        <f>'PLANTILLA V6'!D238</f>
        <v>pza</v>
      </c>
      <c r="E238" s="125">
        <v>0</v>
      </c>
      <c r="F238" s="116" t="b">
        <v>0</v>
      </c>
      <c r="G238" s="116" t="b">
        <v>0</v>
      </c>
      <c r="H238" s="116" t="b">
        <v>0</v>
      </c>
      <c r="I238" s="116" t="b">
        <v>0</v>
      </c>
      <c r="J238" s="119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22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5.75" customHeight="1" x14ac:dyDescent="0.9">
      <c r="A239" s="124">
        <f>'PLANTILLA V6'!A239</f>
        <v>0</v>
      </c>
      <c r="B239" s="116">
        <f>'PLANTILLA V6'!B239</f>
        <v>0</v>
      </c>
      <c r="C239" s="125">
        <f>'PLANTILLA V6'!C239</f>
        <v>1</v>
      </c>
      <c r="D239" s="116" t="str">
        <f>'PLANTILLA V6'!D239</f>
        <v>pza</v>
      </c>
      <c r="E239" s="125">
        <v>0</v>
      </c>
      <c r="F239" s="116" t="b">
        <v>0</v>
      </c>
      <c r="G239" s="116" t="b">
        <v>0</v>
      </c>
      <c r="H239" s="116" t="b">
        <v>0</v>
      </c>
      <c r="I239" s="116" t="b">
        <v>0</v>
      </c>
      <c r="J239" s="119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22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5.75" customHeight="1" x14ac:dyDescent="0.9">
      <c r="A240" s="124">
        <f>'PLANTILLA V6'!A240</f>
        <v>0</v>
      </c>
      <c r="B240" s="116">
        <f>'PLANTILLA V6'!B240</f>
        <v>0</v>
      </c>
      <c r="C240" s="125">
        <f>'PLANTILLA V6'!C240</f>
        <v>1</v>
      </c>
      <c r="D240" s="116" t="str">
        <f>'PLANTILLA V6'!D240</f>
        <v>pza</v>
      </c>
      <c r="E240" s="125">
        <v>0</v>
      </c>
      <c r="F240" s="116" t="b">
        <v>0</v>
      </c>
      <c r="G240" s="116" t="b">
        <v>0</v>
      </c>
      <c r="H240" s="116" t="b">
        <v>0</v>
      </c>
      <c r="I240" s="116" t="b">
        <v>0</v>
      </c>
      <c r="J240" s="119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22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5.75" customHeight="1" x14ac:dyDescent="0.9">
      <c r="A241" s="124">
        <f>'PLANTILLA V6'!A241</f>
        <v>0</v>
      </c>
      <c r="B241" s="116">
        <f>'PLANTILLA V6'!B241</f>
        <v>0</v>
      </c>
      <c r="C241" s="125">
        <f>'PLANTILLA V6'!C241</f>
        <v>1</v>
      </c>
      <c r="D241" s="116" t="str">
        <f>'PLANTILLA V6'!D241</f>
        <v>pza</v>
      </c>
      <c r="E241" s="125">
        <v>0</v>
      </c>
      <c r="F241" s="116" t="b">
        <v>0</v>
      </c>
      <c r="G241" s="116" t="b">
        <v>0</v>
      </c>
      <c r="H241" s="116" t="b">
        <v>0</v>
      </c>
      <c r="I241" s="116" t="b">
        <v>0</v>
      </c>
      <c r="J241" s="119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22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5.75" customHeight="1" x14ac:dyDescent="0.9">
      <c r="A242" s="124">
        <f>'PLANTILLA V6'!A242</f>
        <v>0</v>
      </c>
      <c r="B242" s="116">
        <f>'PLANTILLA V6'!B242</f>
        <v>0</v>
      </c>
      <c r="C242" s="125">
        <f>'PLANTILLA V6'!C242</f>
        <v>1</v>
      </c>
      <c r="D242" s="116" t="str">
        <f>'PLANTILLA V6'!D242</f>
        <v>pza</v>
      </c>
      <c r="E242" s="125">
        <v>0</v>
      </c>
      <c r="F242" s="116" t="b">
        <v>0</v>
      </c>
      <c r="G242" s="116" t="b">
        <v>0</v>
      </c>
      <c r="H242" s="116" t="b">
        <v>0</v>
      </c>
      <c r="I242" s="116" t="b">
        <v>0</v>
      </c>
      <c r="J242" s="119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22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5.75" customHeight="1" x14ac:dyDescent="0.9">
      <c r="A243" s="124">
        <f>'PLANTILLA V6'!A243</f>
        <v>0</v>
      </c>
      <c r="B243" s="116">
        <f>'PLANTILLA V6'!B243</f>
        <v>0</v>
      </c>
      <c r="C243" s="125">
        <f>'PLANTILLA V6'!C243</f>
        <v>1</v>
      </c>
      <c r="D243" s="116" t="str">
        <f>'PLANTILLA V6'!D243</f>
        <v>pza</v>
      </c>
      <c r="E243" s="125">
        <v>0</v>
      </c>
      <c r="F243" s="116" t="b">
        <v>0</v>
      </c>
      <c r="G243" s="116" t="b">
        <v>0</v>
      </c>
      <c r="H243" s="116" t="b">
        <v>0</v>
      </c>
      <c r="I243" s="116" t="b">
        <v>0</v>
      </c>
      <c r="J243" s="119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22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5.75" customHeight="1" x14ac:dyDescent="0.9">
      <c r="A244" s="124">
        <f>'PLANTILLA V6'!A244</f>
        <v>0</v>
      </c>
      <c r="B244" s="116">
        <f>'PLANTILLA V6'!B244</f>
        <v>0</v>
      </c>
      <c r="C244" s="125">
        <f>'PLANTILLA V6'!C244</f>
        <v>1</v>
      </c>
      <c r="D244" s="116" t="str">
        <f>'PLANTILLA V6'!D244</f>
        <v>pza</v>
      </c>
      <c r="E244" s="125">
        <v>0</v>
      </c>
      <c r="F244" s="116" t="b">
        <v>0</v>
      </c>
      <c r="G244" s="116" t="b">
        <v>0</v>
      </c>
      <c r="H244" s="116" t="b">
        <v>0</v>
      </c>
      <c r="I244" s="116" t="b">
        <v>0</v>
      </c>
      <c r="J244" s="119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22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5.75" customHeight="1" x14ac:dyDescent="0.9">
      <c r="A245" s="124">
        <f>'PLANTILLA V6'!A245</f>
        <v>0</v>
      </c>
      <c r="B245" s="116">
        <f>'PLANTILLA V6'!B245</f>
        <v>0</v>
      </c>
      <c r="C245" s="125">
        <f>'PLANTILLA V6'!C245</f>
        <v>1</v>
      </c>
      <c r="D245" s="116" t="str">
        <f>'PLANTILLA V6'!D245</f>
        <v>pza</v>
      </c>
      <c r="E245" s="125">
        <v>0</v>
      </c>
      <c r="F245" s="116" t="b">
        <v>0</v>
      </c>
      <c r="G245" s="116" t="b">
        <v>0</v>
      </c>
      <c r="H245" s="116" t="b">
        <v>0</v>
      </c>
      <c r="I245" s="116" t="b">
        <v>0</v>
      </c>
      <c r="J245" s="119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22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5.75" customHeight="1" x14ac:dyDescent="0.9">
      <c r="A246" s="124">
        <f>'PLANTILLA V6'!A246</f>
        <v>0</v>
      </c>
      <c r="B246" s="116">
        <f>'PLANTILLA V6'!B246</f>
        <v>0</v>
      </c>
      <c r="C246" s="125">
        <f>'PLANTILLA V6'!C246</f>
        <v>1</v>
      </c>
      <c r="D246" s="116" t="str">
        <f>'PLANTILLA V6'!D246</f>
        <v>pza</v>
      </c>
      <c r="E246" s="125">
        <v>0</v>
      </c>
      <c r="F246" s="116" t="b">
        <v>0</v>
      </c>
      <c r="G246" s="116" t="b">
        <v>0</v>
      </c>
      <c r="H246" s="116" t="b">
        <v>0</v>
      </c>
      <c r="I246" s="116" t="b">
        <v>0</v>
      </c>
      <c r="J246" s="119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22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5.75" customHeight="1" x14ac:dyDescent="0.9">
      <c r="A247" s="124">
        <f>'PLANTILLA V6'!A247</f>
        <v>0</v>
      </c>
      <c r="B247" s="116">
        <f>'PLANTILLA V6'!B247</f>
        <v>0</v>
      </c>
      <c r="C247" s="125">
        <f>'PLANTILLA V6'!C247</f>
        <v>1</v>
      </c>
      <c r="D247" s="116" t="str">
        <f>'PLANTILLA V6'!D247</f>
        <v>pza</v>
      </c>
      <c r="E247" s="125">
        <v>0</v>
      </c>
      <c r="F247" s="116" t="b">
        <v>0</v>
      </c>
      <c r="G247" s="116" t="b">
        <v>0</v>
      </c>
      <c r="H247" s="116" t="b">
        <v>0</v>
      </c>
      <c r="I247" s="116" t="b">
        <v>0</v>
      </c>
      <c r="J247" s="119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22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5.75" customHeight="1" x14ac:dyDescent="0.9">
      <c r="A248" s="124">
        <f>'PLANTILLA V6'!A248</f>
        <v>0</v>
      </c>
      <c r="B248" s="116">
        <f>'PLANTILLA V6'!B248</f>
        <v>0</v>
      </c>
      <c r="C248" s="125">
        <f>'PLANTILLA V6'!C248</f>
        <v>1</v>
      </c>
      <c r="D248" s="116" t="str">
        <f>'PLANTILLA V6'!D248</f>
        <v>pza</v>
      </c>
      <c r="E248" s="125">
        <v>0</v>
      </c>
      <c r="F248" s="116" t="b">
        <v>0</v>
      </c>
      <c r="G248" s="116" t="b">
        <v>0</v>
      </c>
      <c r="H248" s="116" t="b">
        <v>0</v>
      </c>
      <c r="I248" s="116" t="b">
        <v>0</v>
      </c>
      <c r="J248" s="119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22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5.75" customHeight="1" x14ac:dyDescent="0.9">
      <c r="A249" s="124">
        <f>'PLANTILLA V6'!A249</f>
        <v>0</v>
      </c>
      <c r="B249" s="116">
        <f>'PLANTILLA V6'!B249</f>
        <v>0</v>
      </c>
      <c r="C249" s="125">
        <f>'PLANTILLA V6'!C249</f>
        <v>1</v>
      </c>
      <c r="D249" s="116" t="str">
        <f>'PLANTILLA V6'!D249</f>
        <v>pza</v>
      </c>
      <c r="E249" s="125">
        <v>0</v>
      </c>
      <c r="F249" s="116" t="b">
        <v>0</v>
      </c>
      <c r="G249" s="116" t="b">
        <v>0</v>
      </c>
      <c r="H249" s="116" t="b">
        <v>0</v>
      </c>
      <c r="I249" s="116" t="b">
        <v>0</v>
      </c>
      <c r="J249" s="119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22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5.75" customHeight="1" x14ac:dyDescent="0.9">
      <c r="A250" s="124">
        <f>'PLANTILLA V6'!A250</f>
        <v>0</v>
      </c>
      <c r="B250" s="116">
        <f>'PLANTILLA V6'!B250</f>
        <v>0</v>
      </c>
      <c r="C250" s="125">
        <f>'PLANTILLA V6'!C250</f>
        <v>1</v>
      </c>
      <c r="D250" s="116" t="str">
        <f>'PLANTILLA V6'!D250</f>
        <v>pza</v>
      </c>
      <c r="E250" s="125">
        <v>0</v>
      </c>
      <c r="F250" s="116" t="b">
        <v>0</v>
      </c>
      <c r="G250" s="116" t="b">
        <v>0</v>
      </c>
      <c r="H250" s="116" t="b">
        <v>0</v>
      </c>
      <c r="I250" s="116" t="b">
        <v>0</v>
      </c>
      <c r="J250" s="119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22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5.75" customHeight="1" x14ac:dyDescent="0.9">
      <c r="A251" s="124">
        <f>'PLANTILLA V6'!A251</f>
        <v>0</v>
      </c>
      <c r="B251" s="116">
        <f>'PLANTILLA V6'!B251</f>
        <v>0</v>
      </c>
      <c r="C251" s="125">
        <f>'PLANTILLA V6'!C251</f>
        <v>1</v>
      </c>
      <c r="D251" s="116" t="str">
        <f>'PLANTILLA V6'!D251</f>
        <v>pza</v>
      </c>
      <c r="E251" s="125">
        <v>0</v>
      </c>
      <c r="F251" s="116" t="b">
        <v>0</v>
      </c>
      <c r="G251" s="116" t="b">
        <v>0</v>
      </c>
      <c r="H251" s="116" t="b">
        <v>0</v>
      </c>
      <c r="I251" s="116" t="b">
        <v>0</v>
      </c>
      <c r="J251" s="119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22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5.75" customHeight="1" x14ac:dyDescent="0.9">
      <c r="A252" s="124">
        <f>'PLANTILLA V6'!A252</f>
        <v>0</v>
      </c>
      <c r="B252" s="116">
        <f>'PLANTILLA V6'!B252</f>
        <v>0</v>
      </c>
      <c r="C252" s="125">
        <f>'PLANTILLA V6'!C252</f>
        <v>1</v>
      </c>
      <c r="D252" s="116" t="str">
        <f>'PLANTILLA V6'!D252</f>
        <v>pza</v>
      </c>
      <c r="E252" s="125">
        <v>0</v>
      </c>
      <c r="F252" s="116" t="b">
        <v>0</v>
      </c>
      <c r="G252" s="116" t="b">
        <v>0</v>
      </c>
      <c r="H252" s="116" t="b">
        <v>0</v>
      </c>
      <c r="I252" s="116" t="b">
        <v>0</v>
      </c>
      <c r="J252" s="119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22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5.75" customHeight="1" x14ac:dyDescent="0.9">
      <c r="A253" s="124">
        <f>'PLANTILLA V6'!A253</f>
        <v>0</v>
      </c>
      <c r="B253" s="116">
        <f>'PLANTILLA V6'!B253</f>
        <v>0</v>
      </c>
      <c r="C253" s="125">
        <f>'PLANTILLA V6'!C253</f>
        <v>1</v>
      </c>
      <c r="D253" s="116" t="str">
        <f>'PLANTILLA V6'!D253</f>
        <v>pza</v>
      </c>
      <c r="E253" s="125">
        <v>0</v>
      </c>
      <c r="F253" s="116" t="b">
        <v>0</v>
      </c>
      <c r="G253" s="116" t="b">
        <v>0</v>
      </c>
      <c r="H253" s="116" t="b">
        <v>0</v>
      </c>
      <c r="I253" s="116" t="b">
        <v>0</v>
      </c>
      <c r="J253" s="119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22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5.75" customHeight="1" x14ac:dyDescent="0.9">
      <c r="A254" s="124">
        <f>'PLANTILLA V6'!A254</f>
        <v>0</v>
      </c>
      <c r="B254" s="116">
        <f>'PLANTILLA V6'!B254</f>
        <v>0</v>
      </c>
      <c r="C254" s="125">
        <f>'PLANTILLA V6'!C254</f>
        <v>1</v>
      </c>
      <c r="D254" s="116" t="str">
        <f>'PLANTILLA V6'!D254</f>
        <v>pza</v>
      </c>
      <c r="E254" s="125">
        <v>0</v>
      </c>
      <c r="F254" s="116" t="b">
        <v>0</v>
      </c>
      <c r="G254" s="116" t="b">
        <v>0</v>
      </c>
      <c r="H254" s="116" t="b">
        <v>0</v>
      </c>
      <c r="I254" s="116" t="b">
        <v>0</v>
      </c>
      <c r="J254" s="119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22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5.75" customHeight="1" x14ac:dyDescent="0.9">
      <c r="A255" s="124">
        <f>'PLANTILLA V6'!A255</f>
        <v>0</v>
      </c>
      <c r="B255" s="116">
        <f>'PLANTILLA V6'!B255</f>
        <v>0</v>
      </c>
      <c r="C255" s="125">
        <f>'PLANTILLA V6'!C255</f>
        <v>1</v>
      </c>
      <c r="D255" s="116" t="str">
        <f>'PLANTILLA V6'!D255</f>
        <v>pza</v>
      </c>
      <c r="E255" s="125">
        <v>0</v>
      </c>
      <c r="F255" s="116" t="b">
        <v>0</v>
      </c>
      <c r="G255" s="116" t="b">
        <v>0</v>
      </c>
      <c r="H255" s="116" t="b">
        <v>0</v>
      </c>
      <c r="I255" s="116" t="b">
        <v>0</v>
      </c>
      <c r="J255" s="119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22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5.75" customHeight="1" x14ac:dyDescent="0.9">
      <c r="A256" s="124">
        <f>'PLANTILLA V6'!A256</f>
        <v>0</v>
      </c>
      <c r="B256" s="116">
        <f>'PLANTILLA V6'!B256</f>
        <v>0</v>
      </c>
      <c r="C256" s="125">
        <f>'PLANTILLA V6'!C256</f>
        <v>1</v>
      </c>
      <c r="D256" s="116" t="str">
        <f>'PLANTILLA V6'!D256</f>
        <v>pza</v>
      </c>
      <c r="E256" s="125">
        <v>0</v>
      </c>
      <c r="F256" s="116" t="b">
        <v>0</v>
      </c>
      <c r="G256" s="116" t="b">
        <v>0</v>
      </c>
      <c r="H256" s="116" t="b">
        <v>0</v>
      </c>
      <c r="I256" s="116" t="b">
        <v>0</v>
      </c>
      <c r="J256" s="119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22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5.75" customHeight="1" x14ac:dyDescent="0.9">
      <c r="A257" s="124">
        <f>'PLANTILLA V6'!A257</f>
        <v>0</v>
      </c>
      <c r="B257" s="116">
        <f>'PLANTILLA V6'!B257</f>
        <v>0</v>
      </c>
      <c r="C257" s="125">
        <f>'PLANTILLA V6'!C257</f>
        <v>1</v>
      </c>
      <c r="D257" s="116" t="str">
        <f>'PLANTILLA V6'!D257</f>
        <v>pza</v>
      </c>
      <c r="E257" s="125">
        <v>0</v>
      </c>
      <c r="F257" s="116" t="b">
        <v>0</v>
      </c>
      <c r="G257" s="116" t="b">
        <v>0</v>
      </c>
      <c r="H257" s="116" t="b">
        <v>0</v>
      </c>
      <c r="I257" s="116" t="b">
        <v>0</v>
      </c>
      <c r="J257" s="119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22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5.75" customHeight="1" x14ac:dyDescent="0.9">
      <c r="A258" s="124">
        <f>'PLANTILLA V6'!A258</f>
        <v>0</v>
      </c>
      <c r="B258" s="116">
        <f>'PLANTILLA V6'!B258</f>
        <v>0</v>
      </c>
      <c r="C258" s="125">
        <f>'PLANTILLA V6'!C258</f>
        <v>1</v>
      </c>
      <c r="D258" s="116" t="str">
        <f>'PLANTILLA V6'!D258</f>
        <v>pza</v>
      </c>
      <c r="E258" s="125">
        <v>0</v>
      </c>
      <c r="F258" s="116" t="b">
        <v>0</v>
      </c>
      <c r="G258" s="116" t="b">
        <v>0</v>
      </c>
      <c r="H258" s="116" t="b">
        <v>0</v>
      </c>
      <c r="I258" s="116" t="b">
        <v>0</v>
      </c>
      <c r="J258" s="119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22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5.75" customHeight="1" x14ac:dyDescent="0.9">
      <c r="A259" s="124">
        <f>'PLANTILLA V6'!A259</f>
        <v>0</v>
      </c>
      <c r="B259" s="116">
        <f>'PLANTILLA V6'!B259</f>
        <v>0</v>
      </c>
      <c r="C259" s="125">
        <f>'PLANTILLA V6'!C259</f>
        <v>1</v>
      </c>
      <c r="D259" s="116" t="str">
        <f>'PLANTILLA V6'!D259</f>
        <v>pza</v>
      </c>
      <c r="E259" s="125">
        <v>0</v>
      </c>
      <c r="F259" s="116" t="b">
        <v>0</v>
      </c>
      <c r="G259" s="116" t="b">
        <v>0</v>
      </c>
      <c r="H259" s="116" t="b">
        <v>0</v>
      </c>
      <c r="I259" s="116" t="b">
        <v>0</v>
      </c>
      <c r="J259" s="119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22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5.75" customHeight="1" x14ac:dyDescent="0.9">
      <c r="A260" s="124">
        <f>'PLANTILLA V6'!A260</f>
        <v>0</v>
      </c>
      <c r="B260" s="116">
        <f>'PLANTILLA V6'!B260</f>
        <v>0</v>
      </c>
      <c r="C260" s="125">
        <f>'PLANTILLA V6'!C260</f>
        <v>1</v>
      </c>
      <c r="D260" s="116" t="str">
        <f>'PLANTILLA V6'!D260</f>
        <v>pza</v>
      </c>
      <c r="E260" s="125">
        <v>0</v>
      </c>
      <c r="F260" s="116" t="b">
        <v>0</v>
      </c>
      <c r="G260" s="116" t="b">
        <v>0</v>
      </c>
      <c r="H260" s="116" t="b">
        <v>0</v>
      </c>
      <c r="I260" s="116" t="b">
        <v>0</v>
      </c>
      <c r="J260" s="119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22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5.75" customHeight="1" x14ac:dyDescent="0.9">
      <c r="A261" s="124">
        <f>'PLANTILLA V6'!A261</f>
        <v>0</v>
      </c>
      <c r="B261" s="116">
        <f>'PLANTILLA V6'!B261</f>
        <v>0</v>
      </c>
      <c r="C261" s="125">
        <f>'PLANTILLA V6'!C261</f>
        <v>1</v>
      </c>
      <c r="D261" s="116" t="str">
        <f>'PLANTILLA V6'!D261</f>
        <v>pza</v>
      </c>
      <c r="E261" s="125">
        <v>0</v>
      </c>
      <c r="F261" s="116" t="b">
        <v>0</v>
      </c>
      <c r="G261" s="116" t="b">
        <v>0</v>
      </c>
      <c r="H261" s="116" t="b">
        <v>0</v>
      </c>
      <c r="I261" s="116" t="b">
        <v>0</v>
      </c>
      <c r="J261" s="119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22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5.75" customHeight="1" x14ac:dyDescent="0.9">
      <c r="A262" s="124">
        <f>'PLANTILLA V6'!A262</f>
        <v>0</v>
      </c>
      <c r="B262" s="116">
        <f>'PLANTILLA V6'!B262</f>
        <v>0</v>
      </c>
      <c r="C262" s="125">
        <f>'PLANTILLA V6'!C262</f>
        <v>1</v>
      </c>
      <c r="D262" s="116" t="str">
        <f>'PLANTILLA V6'!D262</f>
        <v>pza</v>
      </c>
      <c r="E262" s="125">
        <v>0</v>
      </c>
      <c r="F262" s="116" t="b">
        <v>0</v>
      </c>
      <c r="G262" s="116" t="b">
        <v>0</v>
      </c>
      <c r="H262" s="116" t="b">
        <v>0</v>
      </c>
      <c r="I262" s="116" t="b">
        <v>0</v>
      </c>
      <c r="J262" s="119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22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5.75" customHeight="1" x14ac:dyDescent="0.9">
      <c r="A263" s="124">
        <f>'PLANTILLA V6'!A263</f>
        <v>0</v>
      </c>
      <c r="B263" s="116">
        <f>'PLANTILLA V6'!B263</f>
        <v>0</v>
      </c>
      <c r="C263" s="125">
        <f>'PLANTILLA V6'!C263</f>
        <v>1</v>
      </c>
      <c r="D263" s="116" t="str">
        <f>'PLANTILLA V6'!D263</f>
        <v>pza</v>
      </c>
      <c r="E263" s="125">
        <v>0</v>
      </c>
      <c r="F263" s="116" t="b">
        <v>0</v>
      </c>
      <c r="G263" s="116" t="b">
        <v>0</v>
      </c>
      <c r="H263" s="116" t="b">
        <v>0</v>
      </c>
      <c r="I263" s="116" t="b">
        <v>0</v>
      </c>
      <c r="J263" s="119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22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5.75" customHeight="1" x14ac:dyDescent="0.9">
      <c r="A264" s="124">
        <f>'PLANTILLA V6'!A264</f>
        <v>0</v>
      </c>
      <c r="B264" s="116">
        <f>'PLANTILLA V6'!B264</f>
        <v>0</v>
      </c>
      <c r="C264" s="125">
        <f>'PLANTILLA V6'!C264</f>
        <v>1</v>
      </c>
      <c r="D264" s="116" t="str">
        <f>'PLANTILLA V6'!D264</f>
        <v>pza</v>
      </c>
      <c r="E264" s="125">
        <v>0</v>
      </c>
      <c r="F264" s="116" t="b">
        <v>0</v>
      </c>
      <c r="G264" s="116" t="b">
        <v>0</v>
      </c>
      <c r="H264" s="116" t="b">
        <v>0</v>
      </c>
      <c r="I264" s="116" t="b">
        <v>0</v>
      </c>
      <c r="J264" s="119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22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5.75" customHeight="1" x14ac:dyDescent="0.9">
      <c r="A265" s="124">
        <f>'PLANTILLA V6'!A265</f>
        <v>0</v>
      </c>
      <c r="B265" s="116">
        <f>'PLANTILLA V6'!B265</f>
        <v>0</v>
      </c>
      <c r="C265" s="125">
        <f>'PLANTILLA V6'!C265</f>
        <v>1</v>
      </c>
      <c r="D265" s="116" t="str">
        <f>'PLANTILLA V6'!D265</f>
        <v>pza</v>
      </c>
      <c r="E265" s="125">
        <v>0</v>
      </c>
      <c r="F265" s="116" t="b">
        <v>0</v>
      </c>
      <c r="G265" s="116" t="b">
        <v>0</v>
      </c>
      <c r="H265" s="116" t="b">
        <v>0</v>
      </c>
      <c r="I265" s="116" t="b">
        <v>0</v>
      </c>
      <c r="J265" s="119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22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5.75" customHeight="1" x14ac:dyDescent="0.9">
      <c r="A266" s="124">
        <f>'PLANTILLA V6'!A266</f>
        <v>0</v>
      </c>
      <c r="B266" s="116">
        <f>'PLANTILLA V6'!B266</f>
        <v>0</v>
      </c>
      <c r="C266" s="125">
        <f>'PLANTILLA V6'!C266</f>
        <v>1</v>
      </c>
      <c r="D266" s="116" t="str">
        <f>'PLANTILLA V6'!D266</f>
        <v>pza</v>
      </c>
      <c r="E266" s="125">
        <v>0</v>
      </c>
      <c r="F266" s="116" t="b">
        <v>0</v>
      </c>
      <c r="G266" s="116" t="b">
        <v>0</v>
      </c>
      <c r="H266" s="116" t="b">
        <v>0</v>
      </c>
      <c r="I266" s="116" t="b">
        <v>0</v>
      </c>
      <c r="J266" s="119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22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5.75" customHeight="1" x14ac:dyDescent="0.9">
      <c r="A267" s="124">
        <f>'PLANTILLA V6'!A267</f>
        <v>0</v>
      </c>
      <c r="B267" s="116">
        <f>'PLANTILLA V6'!B267</f>
        <v>0</v>
      </c>
      <c r="C267" s="125">
        <f>'PLANTILLA V6'!C267</f>
        <v>1</v>
      </c>
      <c r="D267" s="116" t="str">
        <f>'PLANTILLA V6'!D267</f>
        <v>pza</v>
      </c>
      <c r="E267" s="125">
        <v>0</v>
      </c>
      <c r="F267" s="116" t="b">
        <v>0</v>
      </c>
      <c r="G267" s="116" t="b">
        <v>0</v>
      </c>
      <c r="H267" s="116" t="b">
        <v>0</v>
      </c>
      <c r="I267" s="116" t="b">
        <v>0</v>
      </c>
      <c r="J267" s="119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22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5.75" customHeight="1" x14ac:dyDescent="0.9">
      <c r="A268" s="124">
        <f>'PLANTILLA V6'!A268</f>
        <v>0</v>
      </c>
      <c r="B268" s="116">
        <f>'PLANTILLA V6'!B268</f>
        <v>0</v>
      </c>
      <c r="C268" s="125">
        <f>'PLANTILLA V6'!C268</f>
        <v>1</v>
      </c>
      <c r="D268" s="116" t="str">
        <f>'PLANTILLA V6'!D268</f>
        <v>pza</v>
      </c>
      <c r="E268" s="125">
        <v>0</v>
      </c>
      <c r="F268" s="116" t="b">
        <v>0</v>
      </c>
      <c r="G268" s="116" t="b">
        <v>0</v>
      </c>
      <c r="H268" s="116" t="b">
        <v>0</v>
      </c>
      <c r="I268" s="116" t="b">
        <v>0</v>
      </c>
      <c r="J268" s="119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22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5.75" customHeight="1" x14ac:dyDescent="0.9">
      <c r="A269" s="112">
        <f>'PLANTILLA V6'!A269</f>
        <v>0</v>
      </c>
      <c r="B269" s="112">
        <f>'PLANTILLA V6'!B269</f>
        <v>0</v>
      </c>
      <c r="C269" s="125">
        <f>'PLANTILLA V6'!C269</f>
        <v>1</v>
      </c>
      <c r="D269" s="116" t="str">
        <f>'PLANTILLA V6'!D269</f>
        <v>pza</v>
      </c>
      <c r="E269" s="125">
        <v>0</v>
      </c>
      <c r="F269" s="116" t="b">
        <v>0</v>
      </c>
      <c r="G269" s="116" t="b">
        <v>0</v>
      </c>
      <c r="H269" s="116" t="b">
        <v>0</v>
      </c>
      <c r="I269" s="116" t="b">
        <v>0</v>
      </c>
      <c r="J269" s="119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22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5.75" customHeight="1" x14ac:dyDescent="0.9">
      <c r="A270" s="171" t="str">
        <f>'PLANTILLA V6'!A270</f>
        <v>Materiales de Reuso</v>
      </c>
      <c r="B270" s="141"/>
      <c r="C270" s="125">
        <f>'PLANTILLA V6'!C270</f>
        <v>1</v>
      </c>
      <c r="D270" s="116" t="str">
        <f>'PLANTILLA V6'!D270</f>
        <v>pza</v>
      </c>
      <c r="E270" s="125">
        <v>0</v>
      </c>
      <c r="F270" s="116" t="b">
        <v>0</v>
      </c>
      <c r="G270" s="116" t="b">
        <v>0</v>
      </c>
      <c r="H270" s="116" t="b">
        <v>0</v>
      </c>
      <c r="I270" s="116" t="b">
        <v>0</v>
      </c>
      <c r="J270" s="123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22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5.75" customHeight="1" x14ac:dyDescent="0.9">
      <c r="A271" s="124" t="str">
        <f>'PLANTILLA V6'!A271</f>
        <v>Re</v>
      </c>
      <c r="B271" s="124" t="str">
        <f>'PLANTILLA V6'!B271</f>
        <v>Cartón de 3 mm de espesor de 30 x 30 cm</v>
      </c>
      <c r="C271" s="125">
        <f>'PLANTILLA V6'!C271</f>
        <v>1</v>
      </c>
      <c r="D271" s="116" t="str">
        <f>'PLANTILLA V6'!D271</f>
        <v>pza</v>
      </c>
      <c r="E271" s="125">
        <v>0</v>
      </c>
      <c r="F271" s="116" t="b">
        <v>0</v>
      </c>
      <c r="G271" s="116" t="b">
        <v>0</v>
      </c>
      <c r="H271" s="116" t="b">
        <v>0</v>
      </c>
      <c r="I271" s="116" t="b">
        <v>0</v>
      </c>
      <c r="J271" s="119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5.75" customHeight="1" x14ac:dyDescent="0.9">
      <c r="A272" s="70" t="str">
        <f>'PLANTILLA V6'!A272</f>
        <v>Re</v>
      </c>
      <c r="B272" s="70" t="str">
        <f>'PLANTILLA V6'!B272</f>
        <v>Hojas de papel tamaño carta con un lado limpio</v>
      </c>
      <c r="C272" s="37">
        <f>'PLANTILLA V6'!C272</f>
        <v>1</v>
      </c>
      <c r="D272" s="74" t="str">
        <f>'PLANTILLA V6'!D272</f>
        <v>pza</v>
      </c>
      <c r="E272" s="37">
        <v>1</v>
      </c>
      <c r="F272" s="74" t="b">
        <v>0</v>
      </c>
      <c r="G272" s="74" t="b">
        <v>0</v>
      </c>
      <c r="H272" s="74" t="b">
        <v>0</v>
      </c>
      <c r="I272" s="74" t="b">
        <v>1</v>
      </c>
      <c r="J272" s="119" t="e" cm="1">
        <f t="array" ref="J272">_xlfn.IFS(LEN(A272)&gt;2,A273,SUM(E272:I272)=0,0,F272,$F$7*F272*E272,G272,$G$7*G272*E272,AND(H272,A272="Co"),$H$7*H272*E272,AND(H272,A272="Re"),$H$7*H272*E272,H272,$J$7*H272*E272,I272,$I$7*I272*E272)</f>
        <v>#DIV/0!</v>
      </c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 x14ac:dyDescent="0.9">
      <c r="A273" s="124" t="str">
        <f>'PLANTILLA V6'!A273</f>
        <v>Re</v>
      </c>
      <c r="B273" s="124" t="str">
        <f>'PLANTILLA V6'!B273</f>
        <v>Bolsa de plástico oscura</v>
      </c>
      <c r="C273" s="125">
        <f>'PLANTILLA V6'!C273</f>
        <v>1</v>
      </c>
      <c r="D273" s="116" t="str">
        <f>'PLANTILLA V6'!D273</f>
        <v>pza</v>
      </c>
      <c r="E273" s="125">
        <v>0</v>
      </c>
      <c r="F273" s="116" t="b">
        <v>0</v>
      </c>
      <c r="G273" s="116" t="b">
        <v>0</v>
      </c>
      <c r="H273" s="116" t="b">
        <v>0</v>
      </c>
      <c r="I273" s="116" t="b">
        <v>0</v>
      </c>
      <c r="J273" s="119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5.75" customHeight="1" x14ac:dyDescent="0.9">
      <c r="A274" s="124" t="str">
        <f>'PLANTILLA V6'!A274</f>
        <v>Re</v>
      </c>
      <c r="B274" s="124" t="str">
        <f>'PLANTILLA V6'!B274</f>
        <v>Botella de PET de 250 ml</v>
      </c>
      <c r="C274" s="125">
        <f>'PLANTILLA V6'!C274</f>
        <v>1</v>
      </c>
      <c r="D274" s="116" t="str">
        <f>'PLANTILLA V6'!D274</f>
        <v>pza</v>
      </c>
      <c r="E274" s="125">
        <v>0</v>
      </c>
      <c r="F274" s="116" t="b">
        <v>0</v>
      </c>
      <c r="G274" s="116" t="b">
        <v>0</v>
      </c>
      <c r="H274" s="116" t="b">
        <v>0</v>
      </c>
      <c r="I274" s="116" t="b">
        <v>0</v>
      </c>
      <c r="J274" s="119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5.75" customHeight="1" x14ac:dyDescent="0.9">
      <c r="A275" s="124" t="str">
        <f>'PLANTILLA V6'!A275</f>
        <v>Re</v>
      </c>
      <c r="B275" s="124" t="str">
        <f>'PLANTILLA V6'!B275</f>
        <v>Botella de PET de 600 ml</v>
      </c>
      <c r="C275" s="125">
        <f>'PLANTILLA V6'!C275</f>
        <v>1</v>
      </c>
      <c r="D275" s="116" t="str">
        <f>'PLANTILLA V6'!D275</f>
        <v>pza</v>
      </c>
      <c r="E275" s="125">
        <v>0</v>
      </c>
      <c r="F275" s="116" t="b">
        <v>0</v>
      </c>
      <c r="G275" s="116" t="b">
        <v>0</v>
      </c>
      <c r="H275" s="116" t="b">
        <v>0</v>
      </c>
      <c r="I275" s="116" t="b">
        <v>0</v>
      </c>
      <c r="J275" s="119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5.75" customHeight="1" x14ac:dyDescent="0.9">
      <c r="A276" s="70" t="str">
        <f>'PLANTILLA V6'!A276</f>
        <v>Re</v>
      </c>
      <c r="B276" s="70" t="str">
        <f>'PLANTILLA V6'!B276</f>
        <v>Botella de PET de 1 l</v>
      </c>
      <c r="C276" s="37">
        <f>'PLANTILLA V6'!C276</f>
        <v>1</v>
      </c>
      <c r="D276" s="74" t="str">
        <f>'PLANTILLA V6'!D276</f>
        <v>pza</v>
      </c>
      <c r="E276" s="37">
        <v>1</v>
      </c>
      <c r="F276" s="74" t="b">
        <v>0</v>
      </c>
      <c r="G276" s="74" t="b">
        <v>0</v>
      </c>
      <c r="H276" s="74" t="b">
        <v>0</v>
      </c>
      <c r="I276" s="74" t="b">
        <v>1</v>
      </c>
      <c r="J276" s="119" t="e" cm="1">
        <f t="array" ref="J276">_xlfn.IFS(LEN(A276)&gt;2,A277,SUM(E276:I276)=0,0,F276,$F$7*F276*E276,G276,$G$7*G276*E276,AND(H276,A276="Co"),$H$7*H276*E276,AND(H276,A276="Re"),$H$7*H276*E276,H276,$J$7*H276*E276,I276,$I$7*I276*E276)</f>
        <v>#DIV/0!</v>
      </c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 x14ac:dyDescent="0.9">
      <c r="A277" s="124" t="str">
        <f>'PLANTILLA V6'!A277</f>
        <v>Re</v>
      </c>
      <c r="B277" s="129" t="str">
        <f>'PLANTILLA V6'!B277</f>
        <v>Vaso de plástico desechable (250 ml)</v>
      </c>
      <c r="C277" s="125">
        <f>'PLANTILLA V6'!C277</f>
        <v>1</v>
      </c>
      <c r="D277" s="116" t="str">
        <f>'PLANTILLA V6'!D277</f>
        <v>pza</v>
      </c>
      <c r="E277" s="125">
        <v>0</v>
      </c>
      <c r="F277" s="116" t="b">
        <v>0</v>
      </c>
      <c r="G277" s="116" t="b">
        <v>0</v>
      </c>
      <c r="H277" s="116" t="b">
        <v>0</v>
      </c>
      <c r="I277" s="116" t="b">
        <v>0</v>
      </c>
      <c r="J277" s="119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5.75" customHeight="1" x14ac:dyDescent="0.9">
      <c r="A278" s="124" t="str">
        <f>'PLANTILLA V6'!A278</f>
        <v>Re</v>
      </c>
      <c r="B278" s="124" t="str">
        <f>'PLANTILLA V6'!B278</f>
        <v>Tetrapack de 250 ml</v>
      </c>
      <c r="C278" s="125">
        <f>'PLANTILLA V6'!C278</f>
        <v>1</v>
      </c>
      <c r="D278" s="116" t="str">
        <f>'PLANTILLA V6'!D278</f>
        <v>pza</v>
      </c>
      <c r="E278" s="125">
        <v>0</v>
      </c>
      <c r="F278" s="116" t="b">
        <v>0</v>
      </c>
      <c r="G278" s="116" t="b">
        <v>0</v>
      </c>
      <c r="H278" s="116" t="b">
        <v>0</v>
      </c>
      <c r="I278" s="116" t="b">
        <v>0</v>
      </c>
      <c r="J278" s="119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5.75" customHeight="1" x14ac:dyDescent="0.9">
      <c r="A279" s="124" t="str">
        <f>'PLANTILLA V6'!A279</f>
        <v>Re</v>
      </c>
      <c r="B279" s="124" t="str">
        <f>'PLANTILLA V6'!B279</f>
        <v>Tetrapack de 500 ml</v>
      </c>
      <c r="C279" s="125">
        <f>'PLANTILLA V6'!C279</f>
        <v>1</v>
      </c>
      <c r="D279" s="116" t="str">
        <f>'PLANTILLA V6'!D279</f>
        <v>pza</v>
      </c>
      <c r="E279" s="125">
        <v>0</v>
      </c>
      <c r="F279" s="116" t="b">
        <v>0</v>
      </c>
      <c r="G279" s="116" t="b">
        <v>0</v>
      </c>
      <c r="H279" s="116" t="b">
        <v>0</v>
      </c>
      <c r="I279" s="116" t="b">
        <v>0</v>
      </c>
      <c r="J279" s="119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5.75" customHeight="1" x14ac:dyDescent="0.9">
      <c r="A280" s="124" t="str">
        <f>'PLANTILLA V6'!A280</f>
        <v>Re</v>
      </c>
      <c r="B280" s="124" t="str">
        <f>'PLANTILLA V6'!B280</f>
        <v>Tetrapack de 1 l</v>
      </c>
      <c r="C280" s="125">
        <f>'PLANTILLA V6'!C280</f>
        <v>1</v>
      </c>
      <c r="D280" s="116" t="str">
        <f>'PLANTILLA V6'!D280</f>
        <v>pza</v>
      </c>
      <c r="E280" s="125">
        <v>0</v>
      </c>
      <c r="F280" s="116" t="b">
        <v>0</v>
      </c>
      <c r="G280" s="116" t="b">
        <v>0</v>
      </c>
      <c r="H280" s="116" t="b">
        <v>0</v>
      </c>
      <c r="I280" s="116" t="b">
        <v>0</v>
      </c>
      <c r="J280" s="119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5.75" customHeight="1" x14ac:dyDescent="0.9">
      <c r="A281" s="124" t="str">
        <f>'PLANTILLA V6'!A281</f>
        <v>Re</v>
      </c>
      <c r="B281" s="124" t="str">
        <f>'PLANTILLA V6'!B281</f>
        <v>Tubo de cartón de papel de baño</v>
      </c>
      <c r="C281" s="125">
        <f>'PLANTILLA V6'!C281</f>
        <v>1</v>
      </c>
      <c r="D281" s="116" t="str">
        <f>'PLANTILLA V6'!D281</f>
        <v>pza</v>
      </c>
      <c r="E281" s="125">
        <v>0</v>
      </c>
      <c r="F281" s="116" t="b">
        <v>0</v>
      </c>
      <c r="G281" s="116" t="b">
        <v>0</v>
      </c>
      <c r="H281" s="116" t="b">
        <v>0</v>
      </c>
      <c r="I281" s="116" t="b">
        <v>0</v>
      </c>
      <c r="J281" s="119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5.75" customHeight="1" x14ac:dyDescent="0.9">
      <c r="A282" s="124" t="str">
        <f>'PLANTILLA V6'!A282</f>
        <v>Re</v>
      </c>
      <c r="B282" s="124" t="str">
        <f>'PLANTILLA V6'!B282</f>
        <v>Periódico</v>
      </c>
      <c r="C282" s="125">
        <f>'PLANTILLA V6'!C282</f>
        <v>1</v>
      </c>
      <c r="D282" s="116" t="str">
        <f>'PLANTILLA V6'!D282</f>
        <v>pza</v>
      </c>
      <c r="E282" s="125">
        <v>0</v>
      </c>
      <c r="F282" s="116" t="b">
        <v>0</v>
      </c>
      <c r="G282" s="116" t="b">
        <v>0</v>
      </c>
      <c r="H282" s="116" t="b">
        <v>0</v>
      </c>
      <c r="I282" s="116" t="b">
        <v>0</v>
      </c>
      <c r="J282" s="119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5.75" customHeight="1" x14ac:dyDescent="0.9">
      <c r="A283" s="124" t="str">
        <f>'PLANTILLA V6'!A283</f>
        <v>Re</v>
      </c>
      <c r="B283" s="124" t="str">
        <f>'PLANTILLA V6'!B283</f>
        <v>Tela de reúso (tamaño de 1 playera aproximadamente)</v>
      </c>
      <c r="C283" s="125">
        <f>'PLANTILLA V6'!C283</f>
        <v>1</v>
      </c>
      <c r="D283" s="116" t="str">
        <f>'PLANTILLA V6'!D283</f>
        <v>pza</v>
      </c>
      <c r="E283" s="125">
        <v>0</v>
      </c>
      <c r="F283" s="116" t="b">
        <v>0</v>
      </c>
      <c r="G283" s="116" t="b">
        <v>0</v>
      </c>
      <c r="H283" s="116" t="b">
        <v>0</v>
      </c>
      <c r="I283" s="116" t="b">
        <v>0</v>
      </c>
      <c r="J283" s="119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5.75" customHeight="1" x14ac:dyDescent="0.9">
      <c r="A284" s="124" t="str">
        <f>'PLANTILLA V6'!A284</f>
        <v>Re</v>
      </c>
      <c r="B284" s="124" t="str">
        <f>'PLANTILLA V6'!B284</f>
        <v>Caja de cereal o cartón delgado (caja de 300 g) aproximadamente</v>
      </c>
      <c r="C284" s="125">
        <f>'PLANTILLA V6'!C284</f>
        <v>1</v>
      </c>
      <c r="D284" s="116" t="str">
        <f>'PLANTILLA V6'!D284</f>
        <v>pza</v>
      </c>
      <c r="E284" s="125">
        <v>0</v>
      </c>
      <c r="F284" s="116" t="b">
        <v>0</v>
      </c>
      <c r="G284" s="116" t="b">
        <v>0</v>
      </c>
      <c r="H284" s="116" t="b">
        <v>0</v>
      </c>
      <c r="I284" s="116" t="b">
        <v>0</v>
      </c>
      <c r="J284" s="119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5.75" customHeight="1" x14ac:dyDescent="0.9">
      <c r="A285" s="124" t="str">
        <f>'PLANTILLA V6'!A285</f>
        <v>Re</v>
      </c>
      <c r="B285" s="124" t="str">
        <f>'PLANTILLA V6'!B285</f>
        <v xml:space="preserve">Taparrosca de botella de PET 3 cm de diámetro </v>
      </c>
      <c r="C285" s="125">
        <f>'PLANTILLA V6'!C285</f>
        <v>1</v>
      </c>
      <c r="D285" s="116" t="str">
        <f>'PLANTILLA V6'!D285</f>
        <v>pza</v>
      </c>
      <c r="E285" s="125">
        <v>0</v>
      </c>
      <c r="F285" s="116" t="b">
        <v>0</v>
      </c>
      <c r="G285" s="116" t="b">
        <v>0</v>
      </c>
      <c r="H285" s="116" t="b">
        <v>0</v>
      </c>
      <c r="I285" s="116" t="b">
        <v>0</v>
      </c>
      <c r="J285" s="119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5.75" customHeight="1" x14ac:dyDescent="0.9">
      <c r="A286" s="124" t="str">
        <f>'PLANTILLA V6'!A286</f>
        <v>Re</v>
      </c>
      <c r="B286" s="124" t="str">
        <f>'PLANTILLA V6'!B286</f>
        <v>Taparrosca de 5 cm de diámetro aproximadamente (tipo garrafón)</v>
      </c>
      <c r="C286" s="125">
        <f>'PLANTILLA V6'!C286</f>
        <v>1</v>
      </c>
      <c r="D286" s="116" t="str">
        <f>'PLANTILLA V6'!D286</f>
        <v>pza</v>
      </c>
      <c r="E286" s="125">
        <v>0</v>
      </c>
      <c r="F286" s="116" t="b">
        <v>0</v>
      </c>
      <c r="G286" s="116" t="b">
        <v>0</v>
      </c>
      <c r="H286" s="116" t="b">
        <v>0</v>
      </c>
      <c r="I286" s="116" t="b">
        <v>0</v>
      </c>
      <c r="J286" s="119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5.75" customHeight="1" x14ac:dyDescent="0.9">
      <c r="A287" s="124" t="str">
        <f>'PLANTILLA V6'!A287</f>
        <v>Re</v>
      </c>
      <c r="B287" s="124" t="str">
        <f>'PLANTILLA V6'!B287</f>
        <v>Tapa de 10 cm de diámetro  aproximadamente</v>
      </c>
      <c r="C287" s="125">
        <f>'PLANTILLA V6'!C287</f>
        <v>1</v>
      </c>
      <c r="D287" s="116" t="str">
        <f>'PLANTILLA V6'!D287</f>
        <v>pza</v>
      </c>
      <c r="E287" s="125">
        <v>0</v>
      </c>
      <c r="F287" s="116" t="b">
        <v>0</v>
      </c>
      <c r="G287" s="116" t="b">
        <v>0</v>
      </c>
      <c r="H287" s="116" t="b">
        <v>0</v>
      </c>
      <c r="I287" s="116" t="b">
        <v>0</v>
      </c>
      <c r="J287" s="119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5.75" customHeight="1" x14ac:dyDescent="0.9">
      <c r="A288" s="124" t="str">
        <f>'PLANTILLA V6'!A288</f>
        <v>Re</v>
      </c>
      <c r="B288" s="124" t="str">
        <f>'PLANTILLA V6'!B288</f>
        <v>Lija para madera grado 60</v>
      </c>
      <c r="C288" s="125">
        <f>'PLANTILLA V6'!C288</f>
        <v>1</v>
      </c>
      <c r="D288" s="116" t="str">
        <f>'PLANTILLA V6'!D288</f>
        <v>pza</v>
      </c>
      <c r="E288" s="125">
        <v>0</v>
      </c>
      <c r="F288" s="116" t="b">
        <v>0</v>
      </c>
      <c r="G288" s="116" t="b">
        <v>0</v>
      </c>
      <c r="H288" s="116" t="b">
        <v>0</v>
      </c>
      <c r="I288" s="116" t="b">
        <v>0</v>
      </c>
      <c r="J288" s="119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5.75" customHeight="1" x14ac:dyDescent="0.9">
      <c r="A289" s="116" t="str">
        <f>'PLANTILLA V6'!A289</f>
        <v>Re</v>
      </c>
      <c r="B289" s="116" t="str">
        <f>'PLANTILLA V6'!B289</f>
        <v>Plato de plástico de 20 cm de diámetro (aproximadamente)</v>
      </c>
      <c r="C289" s="125">
        <f>'PLANTILLA V6'!C289</f>
        <v>1</v>
      </c>
      <c r="D289" s="116" t="str">
        <f>'PLANTILLA V6'!D289</f>
        <v>pza</v>
      </c>
      <c r="E289" s="125">
        <v>0</v>
      </c>
      <c r="F289" s="116" t="b">
        <v>0</v>
      </c>
      <c r="G289" s="116" t="b">
        <v>0</v>
      </c>
      <c r="H289" s="116" t="b">
        <v>0</v>
      </c>
      <c r="I289" s="116" t="b">
        <v>0</v>
      </c>
      <c r="J289" s="119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22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5.75" customHeight="1" x14ac:dyDescent="0.9">
      <c r="A290" s="116" t="str">
        <f>'PLANTILLA V6'!A290</f>
        <v>Re</v>
      </c>
      <c r="B290" s="116" t="str">
        <f>'PLANTILLA V6'!B290</f>
        <v>Envase redondo de plástico de 500 ml aprox (tipo crema o de yogurt)</v>
      </c>
      <c r="C290" s="125">
        <f>'PLANTILLA V6'!C290</f>
        <v>1</v>
      </c>
      <c r="D290" s="116" t="str">
        <f>'PLANTILLA V6'!D290</f>
        <v>pza</v>
      </c>
      <c r="E290" s="125">
        <v>0</v>
      </c>
      <c r="F290" s="116" t="b">
        <v>0</v>
      </c>
      <c r="G290" s="116" t="b">
        <v>0</v>
      </c>
      <c r="H290" s="116" t="b">
        <v>0</v>
      </c>
      <c r="I290" s="116" t="b">
        <v>0</v>
      </c>
      <c r="J290" s="119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5.75" customHeight="1" x14ac:dyDescent="0.9">
      <c r="A291" s="116" t="str">
        <f>'PLANTILLA V6'!A291</f>
        <v>Re</v>
      </c>
      <c r="B291" s="116" t="str">
        <f>'PLANTILLA V6'!B291</f>
        <v>Cajita rectangular pequeña tamaño aprox: 11 x 5 cm x 1 cm (tipo de medicamento)</v>
      </c>
      <c r="C291" s="125">
        <f>'PLANTILLA V6'!C291</f>
        <v>1</v>
      </c>
      <c r="D291" s="116" t="str">
        <f>'PLANTILLA V6'!D291</f>
        <v>pza</v>
      </c>
      <c r="E291" s="125">
        <v>0</v>
      </c>
      <c r="F291" s="116" t="b">
        <v>0</v>
      </c>
      <c r="G291" s="116" t="b">
        <v>0</v>
      </c>
      <c r="H291" s="116" t="b">
        <v>0</v>
      </c>
      <c r="I291" s="116" t="b">
        <v>0</v>
      </c>
      <c r="J291" s="119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5.75" customHeight="1" x14ac:dyDescent="0.9">
      <c r="A292" s="116" t="str">
        <f>'PLANTILLA V6'!A292</f>
        <v>Re</v>
      </c>
      <c r="B292" s="116" t="str">
        <f>'PLANTILLA V6'!B292</f>
        <v>Cajita cuadrada tamaño aprox: 11 cm (tipo Kleenex)</v>
      </c>
      <c r="C292" s="125">
        <f>'PLANTILLA V6'!C292</f>
        <v>1</v>
      </c>
      <c r="D292" s="116" t="str">
        <f>'PLANTILLA V6'!D292</f>
        <v>pza</v>
      </c>
      <c r="E292" s="125">
        <v>0</v>
      </c>
      <c r="F292" s="116" t="b">
        <v>0</v>
      </c>
      <c r="G292" s="116" t="b">
        <v>0</v>
      </c>
      <c r="H292" s="116" t="b">
        <v>0</v>
      </c>
      <c r="I292" s="116" t="b">
        <v>0</v>
      </c>
      <c r="J292" s="119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5.75" customHeight="1" x14ac:dyDescent="0.9">
      <c r="A293" s="116" t="str">
        <f>'PLANTILLA V6'!A293</f>
        <v>Re</v>
      </c>
      <c r="B293" s="116" t="str">
        <f>'PLANTILLA V6'!B293</f>
        <v>Popote</v>
      </c>
      <c r="C293" s="125">
        <f>'PLANTILLA V6'!C293</f>
        <v>1</v>
      </c>
      <c r="D293" s="116" t="str">
        <f>'PLANTILLA V6'!D293</f>
        <v>pza</v>
      </c>
      <c r="E293" s="125">
        <v>0</v>
      </c>
      <c r="F293" s="116" t="b">
        <v>0</v>
      </c>
      <c r="G293" s="116" t="b">
        <v>0</v>
      </c>
      <c r="H293" s="116" t="b">
        <v>0</v>
      </c>
      <c r="I293" s="116" t="b">
        <v>0</v>
      </c>
      <c r="J293" s="119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5.75" customHeight="1" x14ac:dyDescent="0.9">
      <c r="A294" s="116" t="str">
        <f>'PLANTILLA V6'!A294</f>
        <v>Re</v>
      </c>
      <c r="B294" s="116" t="str">
        <f>'PLANTILLA V6'!B294</f>
        <v>Plastinudos o cincho de alambre (tipo sujetador para pan)</v>
      </c>
      <c r="C294" s="125">
        <f>'PLANTILLA V6'!C294</f>
        <v>1</v>
      </c>
      <c r="D294" s="116" t="str">
        <f>'PLANTILLA V6'!D294</f>
        <v>pza</v>
      </c>
      <c r="E294" s="125">
        <v>0</v>
      </c>
      <c r="F294" s="116" t="b">
        <v>0</v>
      </c>
      <c r="G294" s="116" t="b">
        <v>0</v>
      </c>
      <c r="H294" s="116" t="b">
        <v>0</v>
      </c>
      <c r="I294" s="116" t="b">
        <v>0</v>
      </c>
      <c r="J294" s="119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5.75" customHeight="1" x14ac:dyDescent="0.9">
      <c r="A295" s="74" t="str">
        <f>'PLANTILLA V6'!A295</f>
        <v>Re</v>
      </c>
      <c r="B295" s="74" t="str">
        <f>'PLANTILLA V6'!B295</f>
        <v>Cuchara desechable</v>
      </c>
      <c r="C295" s="37">
        <f>'PLANTILLA V6'!C295</f>
        <v>1</v>
      </c>
      <c r="D295" s="74" t="str">
        <f>'PLANTILLA V6'!D295</f>
        <v>pza</v>
      </c>
      <c r="E295" s="37">
        <v>1</v>
      </c>
      <c r="F295" s="74" t="b">
        <v>0</v>
      </c>
      <c r="G295" s="74" t="b">
        <v>0</v>
      </c>
      <c r="H295" s="74" t="b">
        <v>0</v>
      </c>
      <c r="I295" s="74" t="b">
        <v>1</v>
      </c>
      <c r="J295" s="119" t="e" cm="1">
        <f t="array" ref="J295">_xlfn.IFS(LEN(A295)&gt;2,A296,SUM(E295:I295)=0,0,F295,$F$7*F295*E295,G295,$G$7*G295*E295,AND(H295,A295="Co"),$H$7*H295*E295,AND(H295,A295="Re"),$H$7*H295*E295,H295,$J$7*H295*E295,I295,$I$7*I295*E295)</f>
        <v>#DIV/0!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 x14ac:dyDescent="0.9">
      <c r="A296" s="116" t="str">
        <f>'PLANTILLA V6'!A296</f>
        <v>Re</v>
      </c>
      <c r="B296" s="116" t="str">
        <f>'PLANTILLA V6'!B296</f>
        <v>Caja de cartón de zapátos o similar</v>
      </c>
      <c r="C296" s="125">
        <f>'PLANTILLA V6'!C296</f>
        <v>1</v>
      </c>
      <c r="D296" s="116" t="str">
        <f>'PLANTILLA V6'!D296</f>
        <v>pza</v>
      </c>
      <c r="E296" s="125">
        <v>0</v>
      </c>
      <c r="F296" s="116" t="b">
        <v>0</v>
      </c>
      <c r="G296" s="116" t="b">
        <v>0</v>
      </c>
      <c r="H296" s="116" t="b">
        <v>0</v>
      </c>
      <c r="I296" s="116" t="b">
        <v>0</v>
      </c>
      <c r="J296" s="119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5.75" customHeight="1" x14ac:dyDescent="0.9">
      <c r="A297" s="116" t="str">
        <f>'PLANTILLA V6'!A297</f>
        <v>Re</v>
      </c>
      <c r="B297" s="116" t="str">
        <f>'PLANTILLA V6'!B297</f>
        <v xml:space="preserve">Caja de cartón de 3mm espesor de 65 x 55 x 35 cm aproximadamente </v>
      </c>
      <c r="C297" s="125">
        <f>'PLANTILLA V6'!C297</f>
        <v>1</v>
      </c>
      <c r="D297" s="116" t="str">
        <f>'PLANTILLA V6'!D297</f>
        <v>pza</v>
      </c>
      <c r="E297" s="125">
        <v>0</v>
      </c>
      <c r="F297" s="116" t="b">
        <v>0</v>
      </c>
      <c r="G297" s="116" t="b">
        <v>0</v>
      </c>
      <c r="H297" s="116" t="b">
        <v>0</v>
      </c>
      <c r="I297" s="116" t="b">
        <v>0</v>
      </c>
      <c r="J297" s="119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5.75" customHeight="1" x14ac:dyDescent="0.9">
      <c r="A298" s="116" t="str">
        <f>'PLANTILLA V6'!A298</f>
        <v>Re</v>
      </c>
      <c r="B298" s="116" t="str">
        <f>'PLANTILLA V6'!B298</f>
        <v>Lámina de cartón de 3mm de espesor de 95 x 65 cm</v>
      </c>
      <c r="C298" s="125">
        <f>'PLANTILLA V6'!C298</f>
        <v>1</v>
      </c>
      <c r="D298" s="116" t="str">
        <f>'PLANTILLA V6'!D298</f>
        <v>pza</v>
      </c>
      <c r="E298" s="125">
        <v>0</v>
      </c>
      <c r="F298" s="116" t="b">
        <v>0</v>
      </c>
      <c r="G298" s="116" t="b">
        <v>0</v>
      </c>
      <c r="H298" s="116" t="b">
        <v>0</v>
      </c>
      <c r="I298" s="116" t="b">
        <v>0</v>
      </c>
      <c r="J298" s="119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5.75" customHeight="1" x14ac:dyDescent="0.9">
      <c r="A299" s="116" t="str">
        <f>'PLANTILLA V6'!A299</f>
        <v>Re</v>
      </c>
      <c r="B299" s="116" t="str">
        <f>'PLANTILLA V6'!B299</f>
        <v>Hojas de plantas</v>
      </c>
      <c r="C299" s="125">
        <f>'PLANTILLA V6'!C299</f>
        <v>1</v>
      </c>
      <c r="D299" s="116" t="str">
        <f>'PLANTILLA V6'!D299</f>
        <v>pza</v>
      </c>
      <c r="E299" s="125">
        <v>0</v>
      </c>
      <c r="F299" s="116" t="b">
        <v>0</v>
      </c>
      <c r="G299" s="116" t="b">
        <v>0</v>
      </c>
      <c r="H299" s="116" t="b">
        <v>0</v>
      </c>
      <c r="I299" s="116" t="b">
        <v>0</v>
      </c>
      <c r="J299" s="119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5.75" customHeight="1" x14ac:dyDescent="0.9">
      <c r="A300" s="112" t="str">
        <f>'PLANTILLA V6'!A300</f>
        <v>Re</v>
      </c>
      <c r="B300" s="112" t="str">
        <f>'PLANTILLA V6'!B300</f>
        <v>Papel Kraft</v>
      </c>
      <c r="C300" s="125">
        <f>'PLANTILLA V6'!C300</f>
        <v>1</v>
      </c>
      <c r="D300" s="116" t="str">
        <f>'PLANTILLA V6'!D300</f>
        <v>metro</v>
      </c>
      <c r="E300" s="125">
        <v>0</v>
      </c>
      <c r="F300" s="116" t="b">
        <v>0</v>
      </c>
      <c r="G300" s="116" t="b">
        <v>0</v>
      </c>
      <c r="H300" s="116" t="b">
        <v>0</v>
      </c>
      <c r="I300" s="116" t="b">
        <v>0</v>
      </c>
      <c r="J300" s="119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22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5.75" customHeight="1" x14ac:dyDescent="0.9">
      <c r="A301" s="112" t="str">
        <f>'PLANTILLA V6'!A301</f>
        <v>Re</v>
      </c>
      <c r="B301" s="112">
        <f>'PLANTILLA V6'!B301</f>
        <v>0</v>
      </c>
      <c r="C301" s="125">
        <f>'PLANTILLA V6'!C301</f>
        <v>1</v>
      </c>
      <c r="D301" s="116" t="str">
        <f>'PLANTILLA V6'!D301</f>
        <v>pza</v>
      </c>
      <c r="E301" s="125">
        <v>0</v>
      </c>
      <c r="F301" s="116" t="b">
        <v>0</v>
      </c>
      <c r="G301" s="116" t="b">
        <v>0</v>
      </c>
      <c r="H301" s="116" t="b">
        <v>0</v>
      </c>
      <c r="I301" s="116" t="b">
        <v>0</v>
      </c>
      <c r="J301" s="119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22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5.75" customHeight="1" x14ac:dyDescent="0.9">
      <c r="A302" s="116">
        <f>'PLANTILLA V6'!A302</f>
        <v>0</v>
      </c>
      <c r="B302" s="116">
        <f>'PLANTILLA V6'!B302</f>
        <v>0</v>
      </c>
      <c r="C302" s="125">
        <f>'PLANTILLA V6'!C302</f>
        <v>1</v>
      </c>
      <c r="D302" s="116" t="str">
        <f>'PLANTILLA V6'!D302</f>
        <v>pza</v>
      </c>
      <c r="E302" s="125">
        <v>0</v>
      </c>
      <c r="F302" s="116" t="b">
        <v>0</v>
      </c>
      <c r="G302" s="116" t="b">
        <v>0</v>
      </c>
      <c r="H302" s="116" t="b">
        <v>0</v>
      </c>
      <c r="I302" s="116" t="b">
        <v>0</v>
      </c>
      <c r="J302" s="119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5.75" customHeight="1" x14ac:dyDescent="0.9">
      <c r="A303" s="116">
        <f>'PLANTILLA V6'!A303</f>
        <v>0</v>
      </c>
      <c r="B303" s="116">
        <f>'PLANTILLA V6'!B303</f>
        <v>0</v>
      </c>
      <c r="C303" s="125">
        <f>'PLANTILLA V6'!C303</f>
        <v>1</v>
      </c>
      <c r="D303" s="116" t="str">
        <f>'PLANTILLA V6'!D303</f>
        <v>pza</v>
      </c>
      <c r="E303" s="125">
        <v>0</v>
      </c>
      <c r="F303" s="116" t="b">
        <v>0</v>
      </c>
      <c r="G303" s="116" t="b">
        <v>0</v>
      </c>
      <c r="H303" s="116" t="b">
        <v>0</v>
      </c>
      <c r="I303" s="116" t="b">
        <v>0</v>
      </c>
      <c r="J303" s="119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5.75" customHeight="1" x14ac:dyDescent="0.9">
      <c r="A304" s="116">
        <f>'PLANTILLA V6'!A304</f>
        <v>0</v>
      </c>
      <c r="B304" s="116">
        <f>'PLANTILLA V6'!B304</f>
        <v>0</v>
      </c>
      <c r="C304" s="125">
        <f>'PLANTILLA V6'!C304</f>
        <v>1</v>
      </c>
      <c r="D304" s="116" t="str">
        <f>'PLANTILLA V6'!D304</f>
        <v>pza</v>
      </c>
      <c r="E304" s="125">
        <v>0</v>
      </c>
      <c r="F304" s="116" t="b">
        <v>0</v>
      </c>
      <c r="G304" s="116" t="b">
        <v>0</v>
      </c>
      <c r="H304" s="116" t="b">
        <v>0</v>
      </c>
      <c r="I304" s="116" t="b">
        <v>0</v>
      </c>
      <c r="J304" s="119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5.75" customHeight="1" x14ac:dyDescent="0.9">
      <c r="A305" s="116">
        <f>'PLANTILLA V6'!A305</f>
        <v>0</v>
      </c>
      <c r="B305" s="116">
        <f>'PLANTILLA V6'!B305</f>
        <v>0</v>
      </c>
      <c r="C305" s="125">
        <f>'PLANTILLA V6'!C305</f>
        <v>1</v>
      </c>
      <c r="D305" s="116" t="str">
        <f>'PLANTILLA V6'!D305</f>
        <v>pza</v>
      </c>
      <c r="E305" s="125">
        <v>0</v>
      </c>
      <c r="F305" s="116" t="b">
        <v>0</v>
      </c>
      <c r="G305" s="116" t="b">
        <v>0</v>
      </c>
      <c r="H305" s="116" t="b">
        <v>0</v>
      </c>
      <c r="I305" s="116" t="b">
        <v>0</v>
      </c>
      <c r="J305" s="119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5.75" customHeight="1" x14ac:dyDescent="0.9">
      <c r="A306" s="116">
        <f>'PLANTILLA V6'!A306</f>
        <v>0</v>
      </c>
      <c r="B306" s="116">
        <f>'PLANTILLA V6'!B306</f>
        <v>0</v>
      </c>
      <c r="C306" s="125">
        <f>'PLANTILLA V6'!C306</f>
        <v>1</v>
      </c>
      <c r="D306" s="116" t="str">
        <f>'PLANTILLA V6'!D306</f>
        <v>pza</v>
      </c>
      <c r="E306" s="125">
        <v>0</v>
      </c>
      <c r="F306" s="116" t="b">
        <v>0</v>
      </c>
      <c r="G306" s="116" t="b">
        <v>0</v>
      </c>
      <c r="H306" s="116" t="b">
        <v>0</v>
      </c>
      <c r="I306" s="116" t="b">
        <v>0</v>
      </c>
      <c r="J306" s="119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5.75" customHeight="1" x14ac:dyDescent="0.9">
      <c r="A307" s="116">
        <f>'PLANTILLA V6'!A307</f>
        <v>0</v>
      </c>
      <c r="B307" s="116">
        <f>'PLANTILLA V6'!B307</f>
        <v>0</v>
      </c>
      <c r="C307" s="125">
        <f>'PLANTILLA V6'!C307</f>
        <v>1</v>
      </c>
      <c r="D307" s="116" t="str">
        <f>'PLANTILLA V6'!D307</f>
        <v>pza</v>
      </c>
      <c r="E307" s="125">
        <v>0</v>
      </c>
      <c r="F307" s="116" t="b">
        <v>0</v>
      </c>
      <c r="G307" s="116" t="b">
        <v>0</v>
      </c>
      <c r="H307" s="116" t="b">
        <v>0</v>
      </c>
      <c r="I307" s="116" t="b">
        <v>0</v>
      </c>
      <c r="J307" s="119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5.75" customHeight="1" x14ac:dyDescent="0.9">
      <c r="A308" s="116">
        <f>'PLANTILLA V6'!A308</f>
        <v>0</v>
      </c>
      <c r="B308" s="116">
        <f>'PLANTILLA V6'!B308</f>
        <v>0</v>
      </c>
      <c r="C308" s="125">
        <f>'PLANTILLA V6'!C308</f>
        <v>1</v>
      </c>
      <c r="D308" s="116" t="str">
        <f>'PLANTILLA V6'!D308</f>
        <v>pza</v>
      </c>
      <c r="E308" s="125">
        <v>0</v>
      </c>
      <c r="F308" s="116" t="b">
        <v>0</v>
      </c>
      <c r="G308" s="116" t="b">
        <v>0</v>
      </c>
      <c r="H308" s="116" t="b">
        <v>0</v>
      </c>
      <c r="I308" s="116" t="b">
        <v>0</v>
      </c>
      <c r="J308" s="119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5.75" customHeight="1" x14ac:dyDescent="0.9">
      <c r="A309" s="116">
        <f>'PLANTILLA V6'!A309</f>
        <v>0</v>
      </c>
      <c r="B309" s="116">
        <f>'PLANTILLA V6'!B309</f>
        <v>0</v>
      </c>
      <c r="C309" s="125">
        <f>'PLANTILLA V6'!C309</f>
        <v>1</v>
      </c>
      <c r="D309" s="116" t="str">
        <f>'PLANTILLA V6'!D309</f>
        <v>pza</v>
      </c>
      <c r="E309" s="125">
        <v>0</v>
      </c>
      <c r="F309" s="116" t="b">
        <v>0</v>
      </c>
      <c r="G309" s="116" t="b">
        <v>0</v>
      </c>
      <c r="H309" s="116" t="b">
        <v>0</v>
      </c>
      <c r="I309" s="116" t="b">
        <v>0</v>
      </c>
      <c r="J309" s="119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5.75" customHeight="1" x14ac:dyDescent="0.9">
      <c r="A310" s="124">
        <f>'PLANTILLA V6'!A310</f>
        <v>0</v>
      </c>
      <c r="B310" s="116">
        <f>'PLANTILLA V6'!B310</f>
        <v>0</v>
      </c>
      <c r="C310" s="125">
        <f>'PLANTILLA V6'!C310</f>
        <v>1</v>
      </c>
      <c r="D310" s="116" t="str">
        <f>'PLANTILLA V6'!D310</f>
        <v>pza</v>
      </c>
      <c r="E310" s="125">
        <v>0</v>
      </c>
      <c r="F310" s="116" t="b">
        <v>0</v>
      </c>
      <c r="G310" s="116" t="b">
        <v>0</v>
      </c>
      <c r="H310" s="116" t="b">
        <v>0</v>
      </c>
      <c r="I310" s="116" t="b">
        <v>0</v>
      </c>
      <c r="J310" s="119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5.75" customHeight="1" x14ac:dyDescent="0.9">
      <c r="A311" s="116">
        <f>'PLANTILLA V6'!A311</f>
        <v>0</v>
      </c>
      <c r="B311" s="116">
        <f>'PLANTILLA V6'!B311</f>
        <v>0</v>
      </c>
      <c r="C311" s="125">
        <f>'PLANTILLA V6'!C311</f>
        <v>1</v>
      </c>
      <c r="D311" s="116" t="str">
        <f>'PLANTILLA V6'!D311</f>
        <v>pza</v>
      </c>
      <c r="E311" s="125">
        <v>0</v>
      </c>
      <c r="F311" s="116" t="b">
        <v>0</v>
      </c>
      <c r="G311" s="116" t="b">
        <v>0</v>
      </c>
      <c r="H311" s="116" t="b">
        <v>0</v>
      </c>
      <c r="I311" s="116" t="b">
        <v>0</v>
      </c>
      <c r="J311" s="119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5.75" customHeight="1" x14ac:dyDescent="0.9">
      <c r="A312" s="116">
        <f>'PLANTILLA V6'!A312</f>
        <v>0</v>
      </c>
      <c r="B312" s="116">
        <f>'PLANTILLA V6'!B312</f>
        <v>0</v>
      </c>
      <c r="C312" s="125">
        <f>'PLANTILLA V6'!C312</f>
        <v>1</v>
      </c>
      <c r="D312" s="116" t="str">
        <f>'PLANTILLA V6'!D312</f>
        <v>pza</v>
      </c>
      <c r="E312" s="125">
        <v>0</v>
      </c>
      <c r="F312" s="116" t="b">
        <v>0</v>
      </c>
      <c r="G312" s="116" t="b">
        <v>0</v>
      </c>
      <c r="H312" s="116" t="b">
        <v>0</v>
      </c>
      <c r="I312" s="116" t="b">
        <v>0</v>
      </c>
      <c r="J312" s="119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5.75" customHeight="1" x14ac:dyDescent="0.9">
      <c r="A313" s="116">
        <f>'PLANTILLA V6'!A313</f>
        <v>0</v>
      </c>
      <c r="B313" s="116">
        <f>'PLANTILLA V6'!B313</f>
        <v>0</v>
      </c>
      <c r="C313" s="125">
        <f>'PLANTILLA V6'!C313</f>
        <v>1</v>
      </c>
      <c r="D313" s="116" t="str">
        <f>'PLANTILLA V6'!D313</f>
        <v>pza</v>
      </c>
      <c r="E313" s="125">
        <v>0</v>
      </c>
      <c r="F313" s="116" t="b">
        <v>0</v>
      </c>
      <c r="G313" s="116" t="b">
        <v>0</v>
      </c>
      <c r="H313" s="116" t="b">
        <v>0</v>
      </c>
      <c r="I313" s="116" t="b">
        <v>0</v>
      </c>
      <c r="J313" s="119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5.75" customHeight="1" x14ac:dyDescent="0.9">
      <c r="A314" s="116">
        <f>'PLANTILLA V6'!A314</f>
        <v>0</v>
      </c>
      <c r="B314" s="116">
        <f>'PLANTILLA V6'!B314</f>
        <v>0</v>
      </c>
      <c r="C314" s="125">
        <f>'PLANTILLA V6'!C314</f>
        <v>1</v>
      </c>
      <c r="D314" s="116" t="str">
        <f>'PLANTILLA V6'!D314</f>
        <v>pza</v>
      </c>
      <c r="E314" s="125">
        <v>0</v>
      </c>
      <c r="F314" s="116" t="b">
        <v>0</v>
      </c>
      <c r="G314" s="116" t="b">
        <v>0</v>
      </c>
      <c r="H314" s="116" t="b">
        <v>0</v>
      </c>
      <c r="I314" s="116" t="b">
        <v>0</v>
      </c>
      <c r="J314" s="119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5.75" customHeight="1" x14ac:dyDescent="0.9">
      <c r="A315" s="116">
        <f>'PLANTILLA V6'!A315</f>
        <v>0</v>
      </c>
      <c r="B315" s="116">
        <f>'PLANTILLA V6'!B315</f>
        <v>0</v>
      </c>
      <c r="C315" s="125">
        <f>'PLANTILLA V6'!C315</f>
        <v>1</v>
      </c>
      <c r="D315" s="116" t="str">
        <f>'PLANTILLA V6'!D315</f>
        <v>pza</v>
      </c>
      <c r="E315" s="125">
        <v>0</v>
      </c>
      <c r="F315" s="116" t="b">
        <v>0</v>
      </c>
      <c r="G315" s="116" t="b">
        <v>0</v>
      </c>
      <c r="H315" s="116" t="b">
        <v>0</v>
      </c>
      <c r="I315" s="116" t="b">
        <v>0</v>
      </c>
      <c r="J315" s="119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5.75" customHeight="1" x14ac:dyDescent="0.9">
      <c r="A316" s="116">
        <f>'PLANTILLA V6'!A316</f>
        <v>0</v>
      </c>
      <c r="B316" s="116">
        <f>'PLANTILLA V6'!B316</f>
        <v>0</v>
      </c>
      <c r="C316" s="125">
        <f>'PLANTILLA V6'!C316</f>
        <v>1</v>
      </c>
      <c r="D316" s="116" t="str">
        <f>'PLANTILLA V6'!D316</f>
        <v>pza</v>
      </c>
      <c r="E316" s="125">
        <v>0</v>
      </c>
      <c r="F316" s="116" t="b">
        <v>0</v>
      </c>
      <c r="G316" s="116" t="b">
        <v>0</v>
      </c>
      <c r="H316" s="116" t="b">
        <v>0</v>
      </c>
      <c r="I316" s="116" t="b">
        <v>0</v>
      </c>
      <c r="J316" s="119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5.75" customHeight="1" x14ac:dyDescent="0.9">
      <c r="A317" s="116">
        <f>'PLANTILLA V6'!A317</f>
        <v>0</v>
      </c>
      <c r="B317" s="116">
        <f>'PLANTILLA V6'!B317</f>
        <v>0</v>
      </c>
      <c r="C317" s="125">
        <f>'PLANTILLA V6'!C317</f>
        <v>1</v>
      </c>
      <c r="D317" s="116" t="str">
        <f>'PLANTILLA V6'!D317</f>
        <v>pza</v>
      </c>
      <c r="E317" s="125">
        <v>0</v>
      </c>
      <c r="F317" s="116" t="b">
        <v>0</v>
      </c>
      <c r="G317" s="116" t="b">
        <v>0</v>
      </c>
      <c r="H317" s="116" t="b">
        <v>0</v>
      </c>
      <c r="I317" s="116" t="b">
        <v>0</v>
      </c>
      <c r="J317" s="119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5.75" customHeight="1" x14ac:dyDescent="0.9">
      <c r="A318" s="116">
        <f>'PLANTILLA V6'!A318</f>
        <v>0</v>
      </c>
      <c r="B318" s="116">
        <f>'PLANTILLA V6'!B318</f>
        <v>0</v>
      </c>
      <c r="C318" s="125">
        <f>'PLANTILLA V6'!C318</f>
        <v>1</v>
      </c>
      <c r="D318" s="116" t="str">
        <f>'PLANTILLA V6'!D318</f>
        <v>pza</v>
      </c>
      <c r="E318" s="125">
        <v>0</v>
      </c>
      <c r="F318" s="116" t="b">
        <v>0</v>
      </c>
      <c r="G318" s="116" t="b">
        <v>0</v>
      </c>
      <c r="H318" s="116" t="b">
        <v>0</v>
      </c>
      <c r="I318" s="116" t="b">
        <v>0</v>
      </c>
      <c r="J318" s="119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5.75" customHeight="1" x14ac:dyDescent="0.9">
      <c r="A319" s="116">
        <f>'PLANTILLA V6'!A319</f>
        <v>0</v>
      </c>
      <c r="B319" s="116">
        <f>'PLANTILLA V6'!B319</f>
        <v>0</v>
      </c>
      <c r="C319" s="125">
        <f>'PLANTILLA V6'!C319</f>
        <v>1</v>
      </c>
      <c r="D319" s="116" t="str">
        <f>'PLANTILLA V6'!D319</f>
        <v>pza</v>
      </c>
      <c r="E319" s="125">
        <v>0</v>
      </c>
      <c r="F319" s="116" t="b">
        <v>0</v>
      </c>
      <c r="G319" s="116" t="b">
        <v>0</v>
      </c>
      <c r="H319" s="116" t="b">
        <v>0</v>
      </c>
      <c r="I319" s="116" t="b">
        <v>0</v>
      </c>
      <c r="J319" s="119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5.75" customHeight="1" x14ac:dyDescent="0.9">
      <c r="A320" s="116">
        <f>'PLANTILLA V6'!A320</f>
        <v>0</v>
      </c>
      <c r="B320" s="116">
        <f>'PLANTILLA V6'!B320</f>
        <v>0</v>
      </c>
      <c r="C320" s="125">
        <f>'PLANTILLA V6'!C320</f>
        <v>1</v>
      </c>
      <c r="D320" s="116" t="str">
        <f>'PLANTILLA V6'!D320</f>
        <v>pza</v>
      </c>
      <c r="E320" s="125">
        <v>0</v>
      </c>
      <c r="F320" s="116" t="b">
        <v>0</v>
      </c>
      <c r="G320" s="116" t="b">
        <v>0</v>
      </c>
      <c r="H320" s="116" t="b">
        <v>0</v>
      </c>
      <c r="I320" s="116" t="b">
        <v>0</v>
      </c>
      <c r="J320" s="119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5.75" customHeight="1" x14ac:dyDescent="0.9">
      <c r="A321" s="116">
        <f>'PLANTILLA V6'!A321</f>
        <v>0</v>
      </c>
      <c r="B321" s="116">
        <f>'PLANTILLA V6'!B321</f>
        <v>0</v>
      </c>
      <c r="C321" s="125">
        <f>'PLANTILLA V6'!C321</f>
        <v>1</v>
      </c>
      <c r="D321" s="116" t="str">
        <f>'PLANTILLA V6'!D321</f>
        <v>pza</v>
      </c>
      <c r="E321" s="125">
        <v>0</v>
      </c>
      <c r="F321" s="116" t="b">
        <v>0</v>
      </c>
      <c r="G321" s="116" t="b">
        <v>0</v>
      </c>
      <c r="H321" s="116" t="b">
        <v>0</v>
      </c>
      <c r="I321" s="116" t="b">
        <v>0</v>
      </c>
      <c r="J321" s="119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5.75" customHeight="1" x14ac:dyDescent="0.9">
      <c r="A322" s="116">
        <f>'PLANTILLA V6'!A322</f>
        <v>0</v>
      </c>
      <c r="B322" s="116">
        <f>'PLANTILLA V6'!B322</f>
        <v>0</v>
      </c>
      <c r="C322" s="125">
        <f>'PLANTILLA V6'!C322</f>
        <v>1</v>
      </c>
      <c r="D322" s="116" t="str">
        <f>'PLANTILLA V6'!D322</f>
        <v>pza</v>
      </c>
      <c r="E322" s="125">
        <v>0</v>
      </c>
      <c r="F322" s="116" t="b">
        <v>0</v>
      </c>
      <c r="G322" s="116" t="b">
        <v>0</v>
      </c>
      <c r="H322" s="116" t="b">
        <v>0</v>
      </c>
      <c r="I322" s="116" t="b">
        <v>0</v>
      </c>
      <c r="J322" s="119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5.75" customHeight="1" x14ac:dyDescent="0.9">
      <c r="A323" s="116">
        <f>'PLANTILLA V6'!A323</f>
        <v>0</v>
      </c>
      <c r="B323" s="116">
        <f>'PLANTILLA V6'!B323</f>
        <v>0</v>
      </c>
      <c r="C323" s="125">
        <f>'PLANTILLA V6'!C323</f>
        <v>1</v>
      </c>
      <c r="D323" s="116" t="str">
        <f>'PLANTILLA V6'!D323</f>
        <v>pza</v>
      </c>
      <c r="E323" s="125">
        <v>0</v>
      </c>
      <c r="F323" s="116" t="b">
        <v>0</v>
      </c>
      <c r="G323" s="116" t="b">
        <v>0</v>
      </c>
      <c r="H323" s="116" t="b">
        <v>0</v>
      </c>
      <c r="I323" s="116" t="b">
        <v>0</v>
      </c>
      <c r="J323" s="119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5.75" customHeight="1" x14ac:dyDescent="0.9">
      <c r="A324" s="116">
        <f>'PLANTILLA V6'!A324</f>
        <v>0</v>
      </c>
      <c r="B324" s="116">
        <f>'PLANTILLA V6'!B324</f>
        <v>0</v>
      </c>
      <c r="C324" s="125">
        <f>'PLANTILLA V6'!C324</f>
        <v>1</v>
      </c>
      <c r="D324" s="116" t="str">
        <f>'PLANTILLA V6'!D324</f>
        <v>pza</v>
      </c>
      <c r="E324" s="125">
        <v>0</v>
      </c>
      <c r="F324" s="116" t="b">
        <v>0</v>
      </c>
      <c r="G324" s="116" t="b">
        <v>0</v>
      </c>
      <c r="H324" s="116" t="b">
        <v>0</v>
      </c>
      <c r="I324" s="116" t="b">
        <v>0</v>
      </c>
      <c r="J324" s="119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5.75" customHeight="1" x14ac:dyDescent="0.9">
      <c r="A325" s="116">
        <f>'PLANTILLA V6'!A325</f>
        <v>0</v>
      </c>
      <c r="B325" s="116">
        <f>'PLANTILLA V6'!B325</f>
        <v>0</v>
      </c>
      <c r="C325" s="125">
        <f>'PLANTILLA V6'!C325</f>
        <v>1</v>
      </c>
      <c r="D325" s="116" t="str">
        <f>'PLANTILLA V6'!D325</f>
        <v>pza</v>
      </c>
      <c r="E325" s="125">
        <v>0</v>
      </c>
      <c r="F325" s="116" t="b">
        <v>0</v>
      </c>
      <c r="G325" s="116" t="b">
        <v>0</v>
      </c>
      <c r="H325" s="116" t="b">
        <v>0</v>
      </c>
      <c r="I325" s="116" t="b">
        <v>0</v>
      </c>
      <c r="J325" s="119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5.75" customHeight="1" x14ac:dyDescent="0.9">
      <c r="A326" s="116">
        <f>'PLANTILLA V6'!A326</f>
        <v>0</v>
      </c>
      <c r="B326" s="116">
        <f>'PLANTILLA V6'!B326</f>
        <v>0</v>
      </c>
      <c r="C326" s="125">
        <f>'PLANTILLA V6'!C326</f>
        <v>1</v>
      </c>
      <c r="D326" s="116" t="str">
        <f>'PLANTILLA V6'!D326</f>
        <v>pza</v>
      </c>
      <c r="E326" s="125">
        <v>0</v>
      </c>
      <c r="F326" s="116" t="b">
        <v>0</v>
      </c>
      <c r="G326" s="116" t="b">
        <v>0</v>
      </c>
      <c r="H326" s="116" t="b">
        <v>0</v>
      </c>
      <c r="I326" s="116" t="b">
        <v>0</v>
      </c>
      <c r="J326" s="119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5.75" customHeight="1" x14ac:dyDescent="0.9">
      <c r="A327" s="116">
        <f>'PLANTILLA V6'!A327</f>
        <v>0</v>
      </c>
      <c r="B327" s="116">
        <f>'PLANTILLA V6'!B327</f>
        <v>0</v>
      </c>
      <c r="C327" s="125">
        <f>'PLANTILLA V6'!C327</f>
        <v>1</v>
      </c>
      <c r="D327" s="116" t="str">
        <f>'PLANTILLA V6'!D327</f>
        <v>pza</v>
      </c>
      <c r="E327" s="125">
        <v>0</v>
      </c>
      <c r="F327" s="116" t="b">
        <v>0</v>
      </c>
      <c r="G327" s="116" t="b">
        <v>0</v>
      </c>
      <c r="H327" s="116" t="b">
        <v>0</v>
      </c>
      <c r="I327" s="116" t="b">
        <v>0</v>
      </c>
      <c r="J327" s="119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5.75" customHeight="1" x14ac:dyDescent="0.9">
      <c r="A328" s="116">
        <f>'PLANTILLA V6'!A328</f>
        <v>0</v>
      </c>
      <c r="B328" s="116">
        <f>'PLANTILLA V6'!B328</f>
        <v>0</v>
      </c>
      <c r="C328" s="125">
        <f>'PLANTILLA V6'!C328</f>
        <v>1</v>
      </c>
      <c r="D328" s="116" t="str">
        <f>'PLANTILLA V6'!D328</f>
        <v>pza</v>
      </c>
      <c r="E328" s="125">
        <v>0</v>
      </c>
      <c r="F328" s="116" t="b">
        <v>0</v>
      </c>
      <c r="G328" s="116" t="b">
        <v>0</v>
      </c>
      <c r="H328" s="116" t="b">
        <v>0</v>
      </c>
      <c r="I328" s="116" t="b">
        <v>0</v>
      </c>
      <c r="J328" s="119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5.75" customHeight="1" x14ac:dyDescent="0.9">
      <c r="A329" s="116">
        <f>'PLANTILLA V6'!A329</f>
        <v>0</v>
      </c>
      <c r="B329" s="116">
        <f>'PLANTILLA V6'!B329</f>
        <v>0</v>
      </c>
      <c r="C329" s="125">
        <f>'PLANTILLA V6'!C329</f>
        <v>1</v>
      </c>
      <c r="D329" s="116" t="str">
        <f>'PLANTILLA V6'!D329</f>
        <v>pza</v>
      </c>
      <c r="E329" s="125">
        <v>0</v>
      </c>
      <c r="F329" s="116" t="b">
        <v>0</v>
      </c>
      <c r="G329" s="116" t="b">
        <v>0</v>
      </c>
      <c r="H329" s="116" t="b">
        <v>0</v>
      </c>
      <c r="I329" s="116" t="b">
        <v>0</v>
      </c>
      <c r="J329" s="119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5.75" customHeight="1" x14ac:dyDescent="0.9">
      <c r="A330" s="116">
        <f>'PLANTILLA V6'!A330</f>
        <v>0</v>
      </c>
      <c r="B330" s="116">
        <f>'PLANTILLA V6'!B330</f>
        <v>0</v>
      </c>
      <c r="C330" s="125">
        <f>'PLANTILLA V6'!C330</f>
        <v>1</v>
      </c>
      <c r="D330" s="116" t="str">
        <f>'PLANTILLA V6'!D330</f>
        <v>pza</v>
      </c>
      <c r="E330" s="125">
        <v>0</v>
      </c>
      <c r="F330" s="116" t="b">
        <v>0</v>
      </c>
      <c r="G330" s="116" t="b">
        <v>0</v>
      </c>
      <c r="H330" s="116" t="b">
        <v>0</v>
      </c>
      <c r="I330" s="116" t="b">
        <v>0</v>
      </c>
      <c r="J330" s="119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5.75" customHeight="1" x14ac:dyDescent="0.9">
      <c r="A331" s="116">
        <f>'PLANTILLA V6'!A331</f>
        <v>0</v>
      </c>
      <c r="B331" s="116">
        <f>'PLANTILLA V6'!B331</f>
        <v>0</v>
      </c>
      <c r="C331" s="125">
        <f>'PLANTILLA V6'!C331</f>
        <v>1</v>
      </c>
      <c r="D331" s="116" t="str">
        <f>'PLANTILLA V6'!D331</f>
        <v>pza</v>
      </c>
      <c r="E331" s="125">
        <v>0</v>
      </c>
      <c r="F331" s="116" t="b">
        <v>0</v>
      </c>
      <c r="G331" s="116" t="b">
        <v>0</v>
      </c>
      <c r="H331" s="116" t="b">
        <v>0</v>
      </c>
      <c r="I331" s="116" t="b">
        <v>0</v>
      </c>
      <c r="J331" s="119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5.75" customHeight="1" x14ac:dyDescent="0.9">
      <c r="A332" s="116">
        <f>'PLANTILLA V6'!A332</f>
        <v>0</v>
      </c>
      <c r="B332" s="116">
        <f>'PLANTILLA V6'!B332</f>
        <v>0</v>
      </c>
      <c r="C332" s="125">
        <f>'PLANTILLA V6'!C332</f>
        <v>1</v>
      </c>
      <c r="D332" s="116" t="str">
        <f>'PLANTILLA V6'!D332</f>
        <v>pza</v>
      </c>
      <c r="E332" s="125">
        <v>0</v>
      </c>
      <c r="F332" s="116" t="b">
        <v>0</v>
      </c>
      <c r="G332" s="116" t="b">
        <v>0</v>
      </c>
      <c r="H332" s="116" t="b">
        <v>0</v>
      </c>
      <c r="I332" s="116" t="b">
        <v>0</v>
      </c>
      <c r="J332" s="119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5.75" customHeight="1" x14ac:dyDescent="0.9">
      <c r="A333" s="116">
        <f>'PLANTILLA V6'!A333</f>
        <v>0</v>
      </c>
      <c r="B333" s="116">
        <f>'PLANTILLA V6'!B333</f>
        <v>0</v>
      </c>
      <c r="C333" s="125">
        <f>'PLANTILLA V6'!C333</f>
        <v>1</v>
      </c>
      <c r="D333" s="116" t="str">
        <f>'PLANTILLA V6'!D333</f>
        <v>pza</v>
      </c>
      <c r="E333" s="125">
        <v>0</v>
      </c>
      <c r="F333" s="116" t="b">
        <v>0</v>
      </c>
      <c r="G333" s="116" t="b">
        <v>0</v>
      </c>
      <c r="H333" s="116" t="b">
        <v>0</v>
      </c>
      <c r="I333" s="116" t="b">
        <v>0</v>
      </c>
      <c r="J333" s="119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5.75" customHeight="1" x14ac:dyDescent="0.9">
      <c r="A334" s="116">
        <f>'PLANTILLA V6'!A334</f>
        <v>0</v>
      </c>
      <c r="B334" s="116">
        <f>'PLANTILLA V6'!B334</f>
        <v>0</v>
      </c>
      <c r="C334" s="125">
        <f>'PLANTILLA V6'!C334</f>
        <v>1</v>
      </c>
      <c r="D334" s="116" t="str">
        <f>'PLANTILLA V6'!D334</f>
        <v>pza</v>
      </c>
      <c r="E334" s="125">
        <v>0</v>
      </c>
      <c r="F334" s="116" t="b">
        <v>0</v>
      </c>
      <c r="G334" s="116" t="b">
        <v>0</v>
      </c>
      <c r="H334" s="116" t="b">
        <v>0</v>
      </c>
      <c r="I334" s="116" t="b">
        <v>0</v>
      </c>
      <c r="J334" s="119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5.75" customHeight="1" x14ac:dyDescent="0.9">
      <c r="A335" s="116">
        <f>'PLANTILLA V6'!A335</f>
        <v>0</v>
      </c>
      <c r="B335" s="116">
        <f>'PLANTILLA V6'!B335</f>
        <v>0</v>
      </c>
      <c r="C335" s="125">
        <f>'PLANTILLA V6'!C335</f>
        <v>1</v>
      </c>
      <c r="D335" s="116" t="str">
        <f>'PLANTILLA V6'!D335</f>
        <v>pza</v>
      </c>
      <c r="E335" s="125">
        <v>0</v>
      </c>
      <c r="F335" s="116" t="b">
        <v>0</v>
      </c>
      <c r="G335" s="116" t="b">
        <v>0</v>
      </c>
      <c r="H335" s="116" t="b">
        <v>0</v>
      </c>
      <c r="I335" s="116" t="b">
        <v>0</v>
      </c>
      <c r="J335" s="119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5.75" customHeight="1" x14ac:dyDescent="0.9">
      <c r="A336" s="116">
        <f>'PLANTILLA V6'!A336</f>
        <v>0</v>
      </c>
      <c r="B336" s="116">
        <f>'PLANTILLA V6'!B336</f>
        <v>0</v>
      </c>
      <c r="C336" s="125">
        <f>'PLANTILLA V6'!C336</f>
        <v>1</v>
      </c>
      <c r="D336" s="116" t="str">
        <f>'PLANTILLA V6'!D336</f>
        <v>pza</v>
      </c>
      <c r="E336" s="125">
        <v>0</v>
      </c>
      <c r="F336" s="116" t="b">
        <v>0</v>
      </c>
      <c r="G336" s="116" t="b">
        <v>0</v>
      </c>
      <c r="H336" s="116" t="b">
        <v>0</v>
      </c>
      <c r="I336" s="116" t="b">
        <v>0</v>
      </c>
      <c r="J336" s="119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5.75" customHeight="1" x14ac:dyDescent="0.9">
      <c r="A337" s="116">
        <f>'PLANTILLA V6'!A337</f>
        <v>0</v>
      </c>
      <c r="B337" s="116">
        <f>'PLANTILLA V6'!B337</f>
        <v>0</v>
      </c>
      <c r="C337" s="125">
        <f>'PLANTILLA V6'!C337</f>
        <v>1</v>
      </c>
      <c r="D337" s="116" t="str">
        <f>'PLANTILLA V6'!D337</f>
        <v>pza</v>
      </c>
      <c r="E337" s="125">
        <v>0</v>
      </c>
      <c r="F337" s="116" t="b">
        <v>0</v>
      </c>
      <c r="G337" s="116" t="b">
        <v>0</v>
      </c>
      <c r="H337" s="116" t="b">
        <v>0</v>
      </c>
      <c r="I337" s="116" t="b">
        <v>0</v>
      </c>
      <c r="J337" s="119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5.75" customHeight="1" x14ac:dyDescent="0.9">
      <c r="A338" s="116">
        <f>'PLANTILLA V6'!A338</f>
        <v>0</v>
      </c>
      <c r="B338" s="116">
        <f>'PLANTILLA V6'!B338</f>
        <v>0</v>
      </c>
      <c r="C338" s="125">
        <f>'PLANTILLA V6'!C338</f>
        <v>1</v>
      </c>
      <c r="D338" s="116" t="str">
        <f>'PLANTILLA V6'!D338</f>
        <v>pza</v>
      </c>
      <c r="E338" s="125">
        <v>0</v>
      </c>
      <c r="F338" s="116" t="b">
        <v>0</v>
      </c>
      <c r="G338" s="116" t="b">
        <v>0</v>
      </c>
      <c r="H338" s="116" t="b">
        <v>0</v>
      </c>
      <c r="I338" s="116" t="b">
        <v>0</v>
      </c>
      <c r="J338" s="119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5.75" customHeight="1" x14ac:dyDescent="0.9">
      <c r="A339" s="116">
        <f>'PLANTILLA V6'!A339</f>
        <v>0</v>
      </c>
      <c r="B339" s="116">
        <f>'PLANTILLA V6'!B339</f>
        <v>0</v>
      </c>
      <c r="C339" s="116">
        <f>'PLANTILLA V6'!C339</f>
        <v>0</v>
      </c>
      <c r="D339" s="116">
        <f>'PLANTILLA V6'!D339</f>
        <v>0</v>
      </c>
      <c r="E339" s="125"/>
      <c r="F339" s="116"/>
      <c r="G339" s="116"/>
      <c r="H339" s="116"/>
      <c r="I339" s="116"/>
      <c r="J339" s="119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5.75" customHeight="1" x14ac:dyDescent="0.9">
      <c r="A340" s="116">
        <f>'PLANTILLA V6'!A340</f>
        <v>0</v>
      </c>
      <c r="B340" s="116">
        <f>'PLANTILLA V6'!B340</f>
        <v>0</v>
      </c>
      <c r="C340" s="116">
        <f>'PLANTILLA V6'!C340</f>
        <v>0</v>
      </c>
      <c r="D340" s="116">
        <f>'PLANTILLA V6'!D340</f>
        <v>0</v>
      </c>
      <c r="E340" s="125"/>
      <c r="F340" s="116"/>
      <c r="G340" s="116"/>
      <c r="H340" s="116"/>
      <c r="I340" s="116"/>
      <c r="J340" s="119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5.75" customHeight="1" x14ac:dyDescent="0.9">
      <c r="A341" s="116">
        <f>'PLANTILLA V6'!A341</f>
        <v>0</v>
      </c>
      <c r="B341" s="116">
        <f>'PLANTILLA V6'!B341</f>
        <v>0</v>
      </c>
      <c r="C341" s="116">
        <f>'PLANTILLA V6'!C341</f>
        <v>0</v>
      </c>
      <c r="D341" s="116">
        <f>'PLANTILLA V6'!D341</f>
        <v>0</v>
      </c>
      <c r="E341" s="125"/>
      <c r="F341" s="116"/>
      <c r="G341" s="116"/>
      <c r="H341" s="116"/>
      <c r="I341" s="116"/>
      <c r="J341" s="119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5.75" customHeight="1" x14ac:dyDescent="0.9">
      <c r="A342" s="116">
        <f>'PLANTILLA V6'!A342</f>
        <v>0</v>
      </c>
      <c r="B342" s="116">
        <f>'PLANTILLA V6'!B342</f>
        <v>0</v>
      </c>
      <c r="C342" s="116">
        <f>'PLANTILLA V6'!C342</f>
        <v>0</v>
      </c>
      <c r="D342" s="116">
        <f>'PLANTILLA V6'!D342</f>
        <v>0</v>
      </c>
      <c r="E342" s="125"/>
      <c r="F342" s="116"/>
      <c r="G342" s="116"/>
      <c r="H342" s="116"/>
      <c r="I342" s="116"/>
      <c r="J342" s="119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5.75" customHeight="1" x14ac:dyDescent="0.9">
      <c r="A343" s="116">
        <f>'PLANTILLA V6'!A343</f>
        <v>0</v>
      </c>
      <c r="B343" s="116">
        <f>'PLANTILLA V6'!B343</f>
        <v>0</v>
      </c>
      <c r="C343" s="116">
        <f>'PLANTILLA V6'!C343</f>
        <v>0</v>
      </c>
      <c r="D343" s="116">
        <f>'PLANTILLA V6'!D343</f>
        <v>0</v>
      </c>
      <c r="E343" s="125"/>
      <c r="F343" s="116"/>
      <c r="G343" s="116"/>
      <c r="H343" s="116"/>
      <c r="I343" s="116"/>
      <c r="J343" s="119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5.75" customHeight="1" x14ac:dyDescent="0.9">
      <c r="A344" s="116">
        <f>'PLANTILLA V6'!A344</f>
        <v>0</v>
      </c>
      <c r="B344" s="116">
        <f>'PLANTILLA V6'!B344</f>
        <v>0</v>
      </c>
      <c r="C344" s="116">
        <f>'PLANTILLA V6'!C344</f>
        <v>0</v>
      </c>
      <c r="D344" s="116">
        <f>'PLANTILLA V6'!D344</f>
        <v>0</v>
      </c>
      <c r="E344" s="125"/>
      <c r="F344" s="116"/>
      <c r="G344" s="116"/>
      <c r="H344" s="116"/>
      <c r="I344" s="116"/>
      <c r="J344" s="119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5.75" customHeight="1" x14ac:dyDescent="0.9">
      <c r="A345" s="116">
        <f>'PLANTILLA V6'!A345</f>
        <v>0</v>
      </c>
      <c r="B345" s="116">
        <f>'PLANTILLA V6'!B345</f>
        <v>0</v>
      </c>
      <c r="C345" s="116">
        <f>'PLANTILLA V6'!C345</f>
        <v>0</v>
      </c>
      <c r="D345" s="116">
        <f>'PLANTILLA V6'!D345</f>
        <v>0</v>
      </c>
      <c r="E345" s="125"/>
      <c r="F345" s="116"/>
      <c r="G345" s="116"/>
      <c r="H345" s="116"/>
      <c r="I345" s="116"/>
      <c r="J345" s="119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5.75" customHeight="1" x14ac:dyDescent="0.9">
      <c r="A346" s="116">
        <f>'PLANTILLA V6'!A346</f>
        <v>0</v>
      </c>
      <c r="B346" s="116">
        <f>'PLANTILLA V6'!B346</f>
        <v>0</v>
      </c>
      <c r="C346" s="116">
        <f>'PLANTILLA V6'!C346</f>
        <v>0</v>
      </c>
      <c r="D346" s="116">
        <f>'PLANTILLA V6'!D346</f>
        <v>0</v>
      </c>
      <c r="E346" s="125"/>
      <c r="F346" s="116"/>
      <c r="G346" s="116"/>
      <c r="H346" s="116"/>
      <c r="I346" s="116"/>
      <c r="J346" s="119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5.75" customHeight="1" x14ac:dyDescent="0.9">
      <c r="A347" s="116">
        <f>'PLANTILLA V6'!A347</f>
        <v>0</v>
      </c>
      <c r="B347" s="116">
        <f>'PLANTILLA V6'!B347</f>
        <v>0</v>
      </c>
      <c r="C347" s="116">
        <f>'PLANTILLA V6'!C347</f>
        <v>0</v>
      </c>
      <c r="D347" s="116">
        <f>'PLANTILLA V6'!D347</f>
        <v>0</v>
      </c>
      <c r="E347" s="125"/>
      <c r="F347" s="116"/>
      <c r="G347" s="116"/>
      <c r="H347" s="116"/>
      <c r="I347" s="116"/>
      <c r="J347" s="119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5.75" customHeight="1" x14ac:dyDescent="0.9">
      <c r="A348" s="116">
        <f>'PLANTILLA V6'!A348</f>
        <v>0</v>
      </c>
      <c r="B348" s="116">
        <f>'PLANTILLA V6'!B348</f>
        <v>0</v>
      </c>
      <c r="C348" s="116">
        <f>'PLANTILLA V6'!C348</f>
        <v>0</v>
      </c>
      <c r="D348" s="116">
        <f>'PLANTILLA V6'!D348</f>
        <v>0</v>
      </c>
      <c r="E348" s="125"/>
      <c r="F348" s="116"/>
      <c r="G348" s="116"/>
      <c r="H348" s="116"/>
      <c r="I348" s="116"/>
      <c r="J348" s="119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5.75" customHeight="1" x14ac:dyDescent="0.9">
      <c r="A349" s="116">
        <f>'PLANTILLA V6'!A349</f>
        <v>0</v>
      </c>
      <c r="B349" s="116">
        <f>'PLANTILLA V6'!B349</f>
        <v>0</v>
      </c>
      <c r="C349" s="116">
        <f>'PLANTILLA V6'!C349</f>
        <v>0</v>
      </c>
      <c r="D349" s="116">
        <f>'PLANTILLA V6'!D349</f>
        <v>0</v>
      </c>
      <c r="E349" s="125"/>
      <c r="F349" s="116"/>
      <c r="G349" s="116"/>
      <c r="H349" s="116"/>
      <c r="I349" s="116"/>
      <c r="J349" s="119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5.75" customHeight="1" x14ac:dyDescent="0.9">
      <c r="A350" s="116">
        <f>'PLANTILLA V6'!A350</f>
        <v>0</v>
      </c>
      <c r="B350" s="116">
        <f>'PLANTILLA V6'!B350</f>
        <v>0</v>
      </c>
      <c r="C350" s="116">
        <f>'PLANTILLA V6'!C350</f>
        <v>0</v>
      </c>
      <c r="D350" s="116">
        <f>'PLANTILLA V6'!D350</f>
        <v>0</v>
      </c>
      <c r="E350" s="125"/>
      <c r="F350" s="116"/>
      <c r="G350" s="116"/>
      <c r="H350" s="116"/>
      <c r="I350" s="116"/>
      <c r="J350" s="119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5.75" customHeight="1" x14ac:dyDescent="0.9">
      <c r="A351" s="116">
        <f>'PLANTILLA V6'!A351</f>
        <v>0</v>
      </c>
      <c r="B351" s="116">
        <f>'PLANTILLA V6'!B351</f>
        <v>0</v>
      </c>
      <c r="C351" s="116">
        <f>'PLANTILLA V6'!C351</f>
        <v>0</v>
      </c>
      <c r="D351" s="116">
        <f>'PLANTILLA V6'!D351</f>
        <v>0</v>
      </c>
      <c r="E351" s="125"/>
      <c r="F351" s="116"/>
      <c r="G351" s="116"/>
      <c r="H351" s="116"/>
      <c r="I351" s="116"/>
      <c r="J351" s="119" cm="1">
        <f t="array" ref="J351">_xlfn.IFS(LEN(A351)&gt;2,A352,SUM(E351:I351)=0,0,F351,$F$7*F351*E351,G351,$G$7*G351*E351,AND(H351,A351="Co"),$H$7*H351*E351,AND(H351,A351="Re"),$H$7*H351*E351,H351,$J$7*H351*E351,I351,$I$7*I351*E351)</f>
        <v>0</v>
      </c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5.75" customHeight="1" x14ac:dyDescent="0.9">
      <c r="A352" s="116">
        <f>'PLANTILLA V6'!A352</f>
        <v>0</v>
      </c>
      <c r="B352" s="116">
        <f>'PLANTILLA V6'!B352</f>
        <v>0</v>
      </c>
      <c r="C352" s="116">
        <f>'PLANTILLA V6'!C352</f>
        <v>0</v>
      </c>
      <c r="D352" s="116">
        <f>'PLANTILLA V6'!D352</f>
        <v>0</v>
      </c>
      <c r="E352" s="125"/>
      <c r="F352" s="116"/>
      <c r="G352" s="116"/>
      <c r="H352" s="116"/>
      <c r="I352" s="116"/>
      <c r="J352" s="119" cm="1">
        <f t="array" ref="J352">_xlfn.IFS(LEN(A352)&gt;2,A353,SUM(E352:I352)=0,0,F352,$F$7*F352*E352,G352,$G$7*G352*E352,AND(H352,A352="Co"),$H$7*H352*E352,AND(H352,A352="Re"),$H$7*H352*E352,H352,$J$7*H352*E352,I352,$I$7*I352*E352)</f>
        <v>0</v>
      </c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5.75" customHeight="1" x14ac:dyDescent="0.9">
      <c r="A353" s="116">
        <f>'PLANTILLA V6'!A353</f>
        <v>0</v>
      </c>
      <c r="B353" s="116">
        <f>'PLANTILLA V6'!B353</f>
        <v>0</v>
      </c>
      <c r="C353" s="116">
        <f>'PLANTILLA V6'!C353</f>
        <v>0</v>
      </c>
      <c r="D353" s="116">
        <f>'PLANTILLA V6'!D353</f>
        <v>0</v>
      </c>
      <c r="E353" s="125"/>
      <c r="F353" s="116"/>
      <c r="G353" s="116"/>
      <c r="H353" s="116"/>
      <c r="I353" s="116"/>
      <c r="J353" s="119" cm="1">
        <f t="array" ref="J353">_xlfn.IFS(LEN(A353)&gt;2,A354,SUM(E353:I353)=0,0,F353,$F$7*F353*E353,G353,$G$7*G353*E353,AND(H353,A353="Co"),$H$7*H353*E353,AND(H353,A353="Re"),$H$7*H353*E353,H353,$J$7*H353*E353,I353,$I$7*I353*E353)</f>
        <v>0</v>
      </c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5.75" customHeight="1" x14ac:dyDescent="0.9">
      <c r="A354" s="116">
        <f>'PLANTILLA V6'!A354</f>
        <v>0</v>
      </c>
      <c r="B354" s="116">
        <f>'PLANTILLA V6'!B354</f>
        <v>0</v>
      </c>
      <c r="C354" s="116">
        <f>'PLANTILLA V6'!C354</f>
        <v>0</v>
      </c>
      <c r="D354" s="116">
        <f>'PLANTILLA V6'!D354</f>
        <v>0</v>
      </c>
      <c r="E354" s="125"/>
      <c r="F354" s="116"/>
      <c r="G354" s="116"/>
      <c r="H354" s="116"/>
      <c r="I354" s="116"/>
      <c r="J354" s="128">
        <f>(('PLANTILLA V6'!Tot_alumnos*F354)+('PLANTILLA V6'!X_parejas*G354)+('PLANTILLA V6'!x_equipo_4* H354)+('PLANTILLA V6'!Grupal*I354))*E354</f>
        <v>0</v>
      </c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5.75" customHeight="1" x14ac:dyDescent="0.9">
      <c r="A355" s="116">
        <f>'PLANTILLA V6'!A355</f>
        <v>0</v>
      </c>
      <c r="B355" s="116">
        <f>'PLANTILLA V6'!B355</f>
        <v>0</v>
      </c>
      <c r="C355" s="116">
        <f>'PLANTILLA V6'!C355</f>
        <v>0</v>
      </c>
      <c r="D355" s="116">
        <f>'PLANTILLA V6'!D355</f>
        <v>0</v>
      </c>
      <c r="E355" s="125"/>
      <c r="F355" s="116"/>
      <c r="G355" s="116"/>
      <c r="H355" s="116"/>
      <c r="I355" s="116"/>
      <c r="J355" s="128">
        <f>(('PLANTILLA V6'!Tot_alumnos*F355)+('PLANTILLA V6'!X_parejas*G355)+('PLANTILLA V6'!x_equipo_4* H355)+('PLANTILLA V6'!Grupal*I355))*E355</f>
        <v>0</v>
      </c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5.75" customHeight="1" x14ac:dyDescent="0.9">
      <c r="A356" s="116">
        <f>'PLANTILLA V6'!A356</f>
        <v>0</v>
      </c>
      <c r="B356" s="116">
        <f>'PLANTILLA V6'!B356</f>
        <v>0</v>
      </c>
      <c r="C356" s="116">
        <f>'PLANTILLA V6'!C356</f>
        <v>0</v>
      </c>
      <c r="D356" s="116">
        <f>'PLANTILLA V6'!D356</f>
        <v>0</v>
      </c>
      <c r="E356" s="125"/>
      <c r="F356" s="116"/>
      <c r="G356" s="116"/>
      <c r="H356" s="116"/>
      <c r="I356" s="116"/>
      <c r="J356" s="128">
        <f>(('PLANTILLA V6'!Tot_alumnos*F356)+('PLANTILLA V6'!X_parejas*G356)+('PLANTILLA V6'!x_equipo_4* H356)+('PLANTILLA V6'!Grupal*I356))*E356</f>
        <v>0</v>
      </c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5.75" customHeight="1" x14ac:dyDescent="0.9">
      <c r="A357" s="116">
        <f>'PLANTILLA V6'!A357</f>
        <v>0</v>
      </c>
      <c r="B357" s="116">
        <f>'PLANTILLA V6'!B357</f>
        <v>0</v>
      </c>
      <c r="C357" s="116">
        <f>'PLANTILLA V6'!C357</f>
        <v>0</v>
      </c>
      <c r="D357" s="116">
        <f>'PLANTILLA V6'!D357</f>
        <v>0</v>
      </c>
      <c r="E357" s="125"/>
      <c r="F357" s="116"/>
      <c r="G357" s="116"/>
      <c r="H357" s="116"/>
      <c r="I357" s="116"/>
      <c r="J357" s="128">
        <f>(('PLANTILLA V6'!Tot_alumnos*F357)+('PLANTILLA V6'!X_parejas*G357)+('PLANTILLA V6'!x_equipo_4* H357)+('PLANTILLA V6'!Grupal*I357))*E357</f>
        <v>0</v>
      </c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5.75" customHeight="1" x14ac:dyDescent="0.9">
      <c r="A358" s="116">
        <f>'PLANTILLA V6'!A358</f>
        <v>0</v>
      </c>
      <c r="B358" s="116">
        <f>'PLANTILLA V6'!B358</f>
        <v>0</v>
      </c>
      <c r="C358" s="116">
        <f>'PLANTILLA V6'!C358</f>
        <v>0</v>
      </c>
      <c r="D358" s="116">
        <f>'PLANTILLA V6'!D358</f>
        <v>0</v>
      </c>
      <c r="E358" s="125"/>
      <c r="F358" s="116"/>
      <c r="G358" s="116"/>
      <c r="H358" s="116"/>
      <c r="I358" s="116"/>
      <c r="J358" s="128">
        <f>(('PLANTILLA V6'!Tot_alumnos*F358)+('PLANTILLA V6'!X_parejas*G358)+('PLANTILLA V6'!x_equipo_4* H358)+('PLANTILLA V6'!Grupal*I358))*E358</f>
        <v>0</v>
      </c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5.75" customHeight="1" x14ac:dyDescent="0.9">
      <c r="A359" s="116">
        <f>'PLANTILLA V6'!A359</f>
        <v>0</v>
      </c>
      <c r="B359" s="116">
        <f>'PLANTILLA V6'!B359</f>
        <v>0</v>
      </c>
      <c r="C359" s="116">
        <f>'PLANTILLA V6'!C359</f>
        <v>0</v>
      </c>
      <c r="D359" s="116">
        <f>'PLANTILLA V6'!D359</f>
        <v>0</v>
      </c>
      <c r="E359" s="125"/>
      <c r="F359" s="116"/>
      <c r="G359" s="116"/>
      <c r="H359" s="116"/>
      <c r="I359" s="116"/>
      <c r="J359" s="128">
        <f>(('PLANTILLA V6'!Tot_alumnos*F359)+('PLANTILLA V6'!X_parejas*G359)+('PLANTILLA V6'!x_equipo_4* H359)+('PLANTILLA V6'!Grupal*I359))*E359</f>
        <v>0</v>
      </c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5.75" customHeight="1" x14ac:dyDescent="0.9">
      <c r="A360" s="116">
        <f>'PLANTILLA V6'!A360</f>
        <v>0</v>
      </c>
      <c r="B360" s="116">
        <f>'PLANTILLA V6'!B360</f>
        <v>0</v>
      </c>
      <c r="C360" s="116">
        <f>'PLANTILLA V6'!C360</f>
        <v>0</v>
      </c>
      <c r="D360" s="116">
        <f>'PLANTILLA V6'!D360</f>
        <v>0</v>
      </c>
      <c r="E360" s="125"/>
      <c r="F360" s="116"/>
      <c r="G360" s="116"/>
      <c r="H360" s="116"/>
      <c r="I360" s="116"/>
      <c r="J360" s="128">
        <f>(('PLANTILLA V6'!Tot_alumnos*F360)+('PLANTILLA V6'!X_parejas*G360)+('PLANTILLA V6'!x_equipo_4* H360)+('PLANTILLA V6'!Grupal*I360))*E360</f>
        <v>0</v>
      </c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5.75" customHeight="1" x14ac:dyDescent="0.9">
      <c r="A361" s="116">
        <f>'PLANTILLA V6'!A361</f>
        <v>0</v>
      </c>
      <c r="B361" s="116">
        <f>'PLANTILLA V6'!B361</f>
        <v>0</v>
      </c>
      <c r="C361" s="116">
        <f>'PLANTILLA V6'!C361</f>
        <v>0</v>
      </c>
      <c r="D361" s="116">
        <f>'PLANTILLA V6'!D361</f>
        <v>0</v>
      </c>
      <c r="E361" s="125"/>
      <c r="F361" s="116"/>
      <c r="G361" s="116"/>
      <c r="H361" s="116"/>
      <c r="I361" s="116"/>
      <c r="J361" s="128">
        <f>(('PLANTILLA V6'!Tot_alumnos*F361)+('PLANTILLA V6'!X_parejas*G361)+('PLANTILLA V6'!x_equipo_4* H361)+('PLANTILLA V6'!Grupal*I361))*E361</f>
        <v>0</v>
      </c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5.75" customHeight="1" x14ac:dyDescent="0.9">
      <c r="A362" s="116">
        <f>'PLANTILLA V6'!A362</f>
        <v>0</v>
      </c>
      <c r="B362" s="116">
        <f>'PLANTILLA V6'!B362</f>
        <v>0</v>
      </c>
      <c r="C362" s="116">
        <f>'PLANTILLA V6'!C362</f>
        <v>0</v>
      </c>
      <c r="D362" s="116">
        <f>'PLANTILLA V6'!D362</f>
        <v>0</v>
      </c>
      <c r="E362" s="125"/>
      <c r="F362" s="116"/>
      <c r="G362" s="116"/>
      <c r="H362" s="116"/>
      <c r="I362" s="116"/>
      <c r="J362" s="128">
        <f>(('PLANTILLA V6'!Tot_alumnos*F362)+('PLANTILLA V6'!X_parejas*G362)+('PLANTILLA V6'!x_equipo_4* H362)+('PLANTILLA V6'!Grupal*I362))*E362</f>
        <v>0</v>
      </c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5.75" customHeight="1" x14ac:dyDescent="0.9">
      <c r="A363" s="116">
        <f>'PLANTILLA V6'!A363</f>
        <v>0</v>
      </c>
      <c r="B363" s="116">
        <f>'PLANTILLA V6'!B363</f>
        <v>0</v>
      </c>
      <c r="C363" s="116">
        <f>'PLANTILLA V6'!C363</f>
        <v>0</v>
      </c>
      <c r="D363" s="116">
        <f>'PLANTILLA V6'!D363</f>
        <v>0</v>
      </c>
      <c r="E363" s="125"/>
      <c r="F363" s="116"/>
      <c r="G363" s="116"/>
      <c r="H363" s="116"/>
      <c r="I363" s="116"/>
      <c r="J363" s="128">
        <f>(('PLANTILLA V6'!Tot_alumnos*F363)+('PLANTILLA V6'!X_parejas*G363)+('PLANTILLA V6'!x_equipo_4* H363)+('PLANTILLA V6'!Grupal*I363))*E363</f>
        <v>0</v>
      </c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5.75" customHeight="1" x14ac:dyDescent="0.9">
      <c r="A364" s="116">
        <f>'PLANTILLA V6'!A364</f>
        <v>0</v>
      </c>
      <c r="B364" s="116">
        <f>'PLANTILLA V6'!B364</f>
        <v>0</v>
      </c>
      <c r="C364" s="116">
        <f>'PLANTILLA V6'!C364</f>
        <v>0</v>
      </c>
      <c r="D364" s="116">
        <f>'PLANTILLA V6'!D364</f>
        <v>0</v>
      </c>
      <c r="E364" s="125"/>
      <c r="F364" s="116"/>
      <c r="G364" s="116"/>
      <c r="H364" s="116"/>
      <c r="I364" s="116"/>
      <c r="J364" s="128">
        <f>(('PLANTILLA V6'!Tot_alumnos*F364)+('PLANTILLA V6'!X_parejas*G364)+('PLANTILLA V6'!x_equipo_4* H364)+('PLANTILLA V6'!Grupal*I364))*E364</f>
        <v>0</v>
      </c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5.75" customHeight="1" x14ac:dyDescent="0.9">
      <c r="A365" s="116">
        <f>'PLANTILLA V6'!A365</f>
        <v>0</v>
      </c>
      <c r="B365" s="116">
        <f>'PLANTILLA V6'!B365</f>
        <v>0</v>
      </c>
      <c r="C365" s="116">
        <f>'PLANTILLA V6'!C365</f>
        <v>0</v>
      </c>
      <c r="D365" s="116">
        <f>'PLANTILLA V6'!D365</f>
        <v>0</v>
      </c>
      <c r="E365" s="125"/>
      <c r="F365" s="116"/>
      <c r="G365" s="116"/>
      <c r="H365" s="116"/>
      <c r="I365" s="116"/>
      <c r="J365" s="128">
        <f>(('PLANTILLA V6'!Tot_alumnos*F365)+('PLANTILLA V6'!X_parejas*G365)+('PLANTILLA V6'!x_equipo_4* H365)+('PLANTILLA V6'!Grupal*I365))*E365</f>
        <v>0</v>
      </c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5.75" customHeight="1" x14ac:dyDescent="0.9">
      <c r="A366" s="116">
        <f>'PLANTILLA V6'!A366</f>
        <v>0</v>
      </c>
      <c r="B366" s="116">
        <f>'PLANTILLA V6'!B366</f>
        <v>0</v>
      </c>
      <c r="C366" s="116">
        <f>'PLANTILLA V6'!C366</f>
        <v>0</v>
      </c>
      <c r="D366" s="116">
        <f>'PLANTILLA V6'!D366</f>
        <v>0</v>
      </c>
      <c r="E366" s="125"/>
      <c r="F366" s="116"/>
      <c r="G366" s="116"/>
      <c r="H366" s="116"/>
      <c r="I366" s="116"/>
      <c r="J366" s="128">
        <f>(('PLANTILLA V6'!Tot_alumnos*F366)+('PLANTILLA V6'!X_parejas*G366)+('PLANTILLA V6'!x_equipo_4* H366)+('PLANTILLA V6'!Grupal*I366))*E366</f>
        <v>0</v>
      </c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5.75" customHeight="1" x14ac:dyDescent="0.45">
      <c r="A367" s="74">
        <f>'PLANTILLA V6'!A367</f>
        <v>0</v>
      </c>
      <c r="B367" s="74">
        <f>'PLANTILLA V6'!B367</f>
        <v>0</v>
      </c>
      <c r="C367" s="74">
        <f>'PLANTILLA V6'!C367</f>
        <v>0</v>
      </c>
      <c r="D367" s="74"/>
      <c r="E367" s="110"/>
      <c r="F367" s="74"/>
      <c r="G367" s="74"/>
      <c r="H367" s="74"/>
      <c r="I367" s="74"/>
      <c r="J367" s="92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 x14ac:dyDescent="0.45">
      <c r="A368" s="74">
        <f>'PLANTILLA V6'!A368</f>
        <v>0</v>
      </c>
      <c r="B368" s="74">
        <f>'PLANTILLA V6'!B368</f>
        <v>0</v>
      </c>
      <c r="C368" s="74">
        <f>'PLANTILLA V6'!C368</f>
        <v>0</v>
      </c>
      <c r="D368" s="74"/>
      <c r="E368" s="110"/>
      <c r="F368" s="74"/>
      <c r="G368" s="74"/>
      <c r="H368" s="74"/>
      <c r="I368" s="74"/>
      <c r="J368" s="92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 x14ac:dyDescent="0.45">
      <c r="A369" s="74">
        <f>'PLANTILLA V6'!A369</f>
        <v>0</v>
      </c>
      <c r="B369" s="74">
        <f>'PLANTILLA V6'!B369</f>
        <v>0</v>
      </c>
      <c r="C369" s="74">
        <f>'PLANTILLA V6'!C369</f>
        <v>0</v>
      </c>
      <c r="D369" s="74"/>
      <c r="E369" s="110"/>
      <c r="F369" s="74"/>
      <c r="G369" s="74"/>
      <c r="H369" s="74"/>
      <c r="I369" s="74"/>
      <c r="J369" s="92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 x14ac:dyDescent="0.45">
      <c r="A370" s="74">
        <f>'PLANTILLA V6'!A370</f>
        <v>0</v>
      </c>
      <c r="B370" s="74">
        <f>'PLANTILLA V6'!B370</f>
        <v>0</v>
      </c>
      <c r="C370" s="74">
        <f>'PLANTILLA V6'!C370</f>
        <v>0</v>
      </c>
      <c r="D370" s="74"/>
      <c r="E370" s="110"/>
      <c r="F370" s="74"/>
      <c r="G370" s="74"/>
      <c r="H370" s="74"/>
      <c r="I370" s="74"/>
      <c r="J370" s="92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 x14ac:dyDescent="0.45">
      <c r="A371" s="74">
        <f>'PLANTILLA V6'!A371</f>
        <v>0</v>
      </c>
      <c r="B371" s="74">
        <f>'PLANTILLA V6'!B371</f>
        <v>0</v>
      </c>
      <c r="C371" s="74">
        <f>'PLANTILLA V6'!C371</f>
        <v>0</v>
      </c>
      <c r="D371" s="74"/>
      <c r="E371" s="110"/>
      <c r="F371" s="74"/>
      <c r="G371" s="74"/>
      <c r="H371" s="74"/>
      <c r="I371" s="74"/>
      <c r="J371" s="92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 x14ac:dyDescent="0.45">
      <c r="A372" s="74">
        <f>'PLANTILLA V6'!A372</f>
        <v>0</v>
      </c>
      <c r="B372" s="74">
        <f>'PLANTILLA V6'!B372</f>
        <v>0</v>
      </c>
      <c r="C372" s="74">
        <f>'PLANTILLA V6'!C372</f>
        <v>0</v>
      </c>
      <c r="D372" s="74"/>
      <c r="E372" s="110"/>
      <c r="F372" s="74"/>
      <c r="G372" s="74"/>
      <c r="H372" s="74"/>
      <c r="I372" s="74"/>
      <c r="J372" s="92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 x14ac:dyDescent="0.45">
      <c r="A373" s="74">
        <f>'PLANTILLA V6'!A373</f>
        <v>0</v>
      </c>
      <c r="B373" s="74">
        <f>'PLANTILLA V6'!B373</f>
        <v>0</v>
      </c>
      <c r="C373" s="74">
        <f>'PLANTILLA V6'!C373</f>
        <v>0</v>
      </c>
      <c r="D373" s="74"/>
      <c r="E373" s="110"/>
      <c r="F373" s="74"/>
      <c r="G373" s="74"/>
      <c r="H373" s="74"/>
      <c r="I373" s="74"/>
      <c r="J373" s="92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 x14ac:dyDescent="0.45">
      <c r="A374" s="74">
        <f>'PLANTILLA V6'!A374</f>
        <v>0</v>
      </c>
      <c r="B374" s="74">
        <f>'PLANTILLA V6'!B374</f>
        <v>0</v>
      </c>
      <c r="C374" s="74">
        <f>'PLANTILLA V6'!C374</f>
        <v>0</v>
      </c>
      <c r="D374" s="74"/>
      <c r="E374" s="110"/>
      <c r="F374" s="74"/>
      <c r="G374" s="74"/>
      <c r="H374" s="74"/>
      <c r="I374" s="74"/>
      <c r="J374" s="92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 x14ac:dyDescent="0.45">
      <c r="A375" s="74">
        <f>'PLANTILLA V6'!A375</f>
        <v>0</v>
      </c>
      <c r="B375" s="74">
        <f>'PLANTILLA V6'!B375</f>
        <v>0</v>
      </c>
      <c r="C375" s="74">
        <f>'PLANTILLA V6'!C375</f>
        <v>0</v>
      </c>
      <c r="D375" s="74"/>
      <c r="E375" s="110"/>
      <c r="F375" s="74"/>
      <c r="G375" s="74"/>
      <c r="H375" s="74"/>
      <c r="I375" s="74"/>
      <c r="J375" s="92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 x14ac:dyDescent="0.45">
      <c r="A376" s="74">
        <f>'PLANTILLA V6'!A376</f>
        <v>0</v>
      </c>
      <c r="B376" s="74">
        <f>'PLANTILLA V6'!B376</f>
        <v>0</v>
      </c>
      <c r="C376" s="74">
        <f>'PLANTILLA V6'!C376</f>
        <v>0</v>
      </c>
      <c r="D376" s="74"/>
      <c r="E376" s="110"/>
      <c r="F376" s="74"/>
      <c r="G376" s="74"/>
      <c r="H376" s="74"/>
      <c r="I376" s="74"/>
      <c r="J376" s="92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 x14ac:dyDescent="0.45">
      <c r="A377" s="74">
        <f>'PLANTILLA V6'!A377</f>
        <v>0</v>
      </c>
      <c r="B377" s="74">
        <f>'PLANTILLA V6'!B377</f>
        <v>0</v>
      </c>
      <c r="C377" s="74">
        <f>'PLANTILLA V6'!C377</f>
        <v>0</v>
      </c>
      <c r="D377" s="74"/>
      <c r="E377" s="37"/>
      <c r="F377" s="74"/>
      <c r="G377" s="74"/>
      <c r="H377" s="74"/>
      <c r="I377" s="74"/>
      <c r="J377" s="92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 x14ac:dyDescent="0.45">
      <c r="A378" s="74">
        <f>'PLANTILLA V6'!A378</f>
        <v>0</v>
      </c>
      <c r="B378" s="74">
        <f>'PLANTILLA V6'!B378</f>
        <v>0</v>
      </c>
      <c r="C378" s="74">
        <f>'PLANTILLA V6'!C378</f>
        <v>0</v>
      </c>
      <c r="D378" s="74"/>
      <c r="E378" s="37"/>
      <c r="F378" s="74"/>
      <c r="G378" s="74"/>
      <c r="H378" s="74"/>
      <c r="I378" s="74"/>
      <c r="J378" s="92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 x14ac:dyDescent="0.45">
      <c r="A379" s="74">
        <f>'PLANTILLA V6'!A379</f>
        <v>0</v>
      </c>
      <c r="B379" s="74">
        <f>'PLANTILLA V6'!B379</f>
        <v>0</v>
      </c>
      <c r="C379" s="74">
        <f>'PLANTILLA V6'!C379</f>
        <v>0</v>
      </c>
      <c r="D379" s="74"/>
      <c r="E379" s="37"/>
      <c r="F379" s="74"/>
      <c r="G379" s="74"/>
      <c r="H379" s="74"/>
      <c r="I379" s="74"/>
      <c r="J379" s="92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 x14ac:dyDescent="0.45">
      <c r="A380" s="74">
        <f>'PLANTILLA V6'!A380</f>
        <v>0</v>
      </c>
      <c r="B380" s="74">
        <f>'PLANTILLA V6'!B380</f>
        <v>0</v>
      </c>
      <c r="C380" s="74">
        <f>'PLANTILLA V6'!C380</f>
        <v>0</v>
      </c>
      <c r="D380" s="74"/>
      <c r="E380" s="37"/>
      <c r="F380" s="74"/>
      <c r="G380" s="74"/>
      <c r="H380" s="74"/>
      <c r="I380" s="74"/>
      <c r="J380" s="92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 x14ac:dyDescent="0.45">
      <c r="A381" s="74">
        <f>'PLANTILLA V6'!A381</f>
        <v>0</v>
      </c>
      <c r="B381" s="74">
        <f>'PLANTILLA V6'!B381</f>
        <v>0</v>
      </c>
      <c r="C381" s="74">
        <f>'PLANTILLA V6'!C381</f>
        <v>0</v>
      </c>
      <c r="D381" s="74"/>
      <c r="E381" s="37"/>
      <c r="F381" s="74"/>
      <c r="G381" s="74"/>
      <c r="H381" s="74"/>
      <c r="I381" s="74"/>
      <c r="J381" s="10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 x14ac:dyDescent="0.45">
      <c r="A382" s="74">
        <f>'PLANTILLA V6'!A382</f>
        <v>0</v>
      </c>
      <c r="B382" s="74">
        <f>'PLANTILLA V6'!B382</f>
        <v>0</v>
      </c>
      <c r="C382" s="74">
        <f>'PLANTILLA V6'!C382</f>
        <v>0</v>
      </c>
      <c r="D382" s="74"/>
      <c r="E382" s="37"/>
      <c r="F382" s="74"/>
      <c r="G382" s="74"/>
      <c r="H382" s="74"/>
      <c r="I382" s="74"/>
      <c r="J382" s="10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 x14ac:dyDescent="0.45">
      <c r="A383" s="74">
        <f>'PLANTILLA V6'!A383</f>
        <v>0</v>
      </c>
      <c r="B383" s="74">
        <f>'PLANTILLA V6'!B383</f>
        <v>0</v>
      </c>
      <c r="C383" s="74">
        <f>'PLANTILLA V6'!C383</f>
        <v>0</v>
      </c>
      <c r="D383" s="74"/>
      <c r="E383" s="37"/>
      <c r="F383" s="74"/>
      <c r="G383" s="74"/>
      <c r="H383" s="74"/>
      <c r="I383" s="74"/>
      <c r="J383" s="10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 x14ac:dyDescent="0.45">
      <c r="A384" s="74">
        <f>'PLANTILLA V6'!A384</f>
        <v>0</v>
      </c>
      <c r="B384" s="74">
        <f>'PLANTILLA V6'!B384</f>
        <v>0</v>
      </c>
      <c r="C384" s="74">
        <f>'PLANTILLA V6'!C384</f>
        <v>0</v>
      </c>
      <c r="D384" s="74"/>
      <c r="E384" s="37"/>
      <c r="F384" s="74"/>
      <c r="G384" s="74"/>
      <c r="H384" s="74"/>
      <c r="I384" s="74"/>
      <c r="J384" s="10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 x14ac:dyDescent="0.45">
      <c r="A385" s="74">
        <f>'PLANTILLA V6'!A385</f>
        <v>0</v>
      </c>
      <c r="B385" s="74">
        <f>'PLANTILLA V6'!B385</f>
        <v>0</v>
      </c>
      <c r="C385" s="74">
        <f>'PLANTILLA V6'!C385</f>
        <v>0</v>
      </c>
      <c r="D385" s="74"/>
      <c r="E385" s="37"/>
      <c r="F385" s="74"/>
      <c r="G385" s="74"/>
      <c r="H385" s="74"/>
      <c r="I385" s="74"/>
      <c r="J385" s="10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 x14ac:dyDescent="0.45">
      <c r="A386" s="74">
        <f>'PLANTILLA V6'!A386</f>
        <v>0</v>
      </c>
      <c r="B386" s="74">
        <f>'PLANTILLA V6'!B386</f>
        <v>0</v>
      </c>
      <c r="C386" s="74">
        <f>'PLANTILLA V6'!C386</f>
        <v>0</v>
      </c>
      <c r="D386" s="74">
        <f>'PLANTILLA V6'!D386</f>
        <v>0</v>
      </c>
      <c r="E386" s="37">
        <f>'PLANTILLA V6'!E386</f>
        <v>0</v>
      </c>
      <c r="F386" s="74">
        <f>'PLANTILLA V6'!F386</f>
        <v>0</v>
      </c>
      <c r="G386" s="74">
        <f>'PLANTILLA V6'!G386</f>
        <v>0</v>
      </c>
      <c r="H386" s="74">
        <f>'PLANTILLA V6'!H386</f>
        <v>0</v>
      </c>
      <c r="I386" s="74">
        <f>'PLANTILLA V6'!I386</f>
        <v>0</v>
      </c>
      <c r="J386" s="104">
        <f>'PLANTILLA V6'!J386</f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 x14ac:dyDescent="0.45">
      <c r="A387" s="74">
        <f>'PLANTILLA V6'!A387</f>
        <v>0</v>
      </c>
      <c r="B387" s="74">
        <f>'PLANTILLA V6'!B387</f>
        <v>0</v>
      </c>
      <c r="C387" s="74">
        <f>'PLANTILLA V6'!C387</f>
        <v>0</v>
      </c>
      <c r="D387" s="74">
        <f>'PLANTILLA V6'!D387</f>
        <v>0</v>
      </c>
      <c r="E387" s="37">
        <f>'PLANTILLA V6'!E387</f>
        <v>0</v>
      </c>
      <c r="F387" s="74">
        <f>'PLANTILLA V6'!F387</f>
        <v>0</v>
      </c>
      <c r="G387" s="74">
        <f>'PLANTILLA V6'!G387</f>
        <v>0</v>
      </c>
      <c r="H387" s="74">
        <f>'PLANTILLA V6'!H387</f>
        <v>0</v>
      </c>
      <c r="I387" s="74">
        <f>'PLANTILLA V6'!I387</f>
        <v>0</v>
      </c>
      <c r="J387" s="104">
        <f>'PLANTILLA V6'!J387</f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 x14ac:dyDescent="0.45">
      <c r="A388" s="74">
        <f>'PLANTILLA V6'!A388</f>
        <v>0</v>
      </c>
      <c r="B388" s="74">
        <f>'PLANTILLA V6'!B388</f>
        <v>0</v>
      </c>
      <c r="C388" s="74">
        <f>'PLANTILLA V6'!C388</f>
        <v>0</v>
      </c>
      <c r="D388" s="74">
        <f>'PLANTILLA V6'!D388</f>
        <v>0</v>
      </c>
      <c r="E388" s="37">
        <f>'PLANTILLA V6'!E388</f>
        <v>0</v>
      </c>
      <c r="F388" s="74">
        <f>'PLANTILLA V6'!F388</f>
        <v>0</v>
      </c>
      <c r="G388" s="74">
        <f>'PLANTILLA V6'!G388</f>
        <v>0</v>
      </c>
      <c r="H388" s="74">
        <f>'PLANTILLA V6'!H388</f>
        <v>0</v>
      </c>
      <c r="I388" s="74">
        <f>'PLANTILLA V6'!I388</f>
        <v>0</v>
      </c>
      <c r="J388" s="104">
        <f>'PLANTILLA V6'!J388</f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 x14ac:dyDescent="0.45">
      <c r="A389" s="74">
        <f>'PLANTILLA V6'!A389</f>
        <v>0</v>
      </c>
      <c r="B389" s="74">
        <f>'PLANTILLA V6'!B389</f>
        <v>0</v>
      </c>
      <c r="C389" s="74">
        <f>'PLANTILLA V6'!C389</f>
        <v>0</v>
      </c>
      <c r="D389" s="74">
        <f>'PLANTILLA V6'!D389</f>
        <v>0</v>
      </c>
      <c r="E389" s="37">
        <f>'PLANTILLA V6'!E389</f>
        <v>0</v>
      </c>
      <c r="F389" s="74">
        <f>'PLANTILLA V6'!F389</f>
        <v>0</v>
      </c>
      <c r="G389" s="74">
        <f>'PLANTILLA V6'!G389</f>
        <v>0</v>
      </c>
      <c r="H389" s="74">
        <f>'PLANTILLA V6'!H389</f>
        <v>0</v>
      </c>
      <c r="I389" s="74">
        <f>'PLANTILLA V6'!I389</f>
        <v>0</v>
      </c>
      <c r="J389" s="104">
        <f>'PLANTILLA V6'!J389</f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 x14ac:dyDescent="0.45">
      <c r="A390" s="74">
        <f>'PLANTILLA V6'!A390</f>
        <v>0</v>
      </c>
      <c r="B390" s="74">
        <f>'PLANTILLA V6'!B390</f>
        <v>0</v>
      </c>
      <c r="C390" s="74">
        <f>'PLANTILLA V6'!C390</f>
        <v>0</v>
      </c>
      <c r="D390" s="74">
        <f>'PLANTILLA V6'!D390</f>
        <v>0</v>
      </c>
      <c r="E390" s="37">
        <f>'PLANTILLA V6'!E390</f>
        <v>0</v>
      </c>
      <c r="F390" s="74">
        <f>'PLANTILLA V6'!F390</f>
        <v>0</v>
      </c>
      <c r="G390" s="74">
        <f>'PLANTILLA V6'!G390</f>
        <v>0</v>
      </c>
      <c r="H390" s="74">
        <f>'PLANTILLA V6'!H390</f>
        <v>0</v>
      </c>
      <c r="I390" s="74">
        <f>'PLANTILLA V6'!I390</f>
        <v>0</v>
      </c>
      <c r="J390" s="104">
        <f>'PLANTILLA V6'!J390</f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 x14ac:dyDescent="0.45">
      <c r="A391" s="74">
        <f>'PLANTILLA V6'!A391</f>
        <v>0</v>
      </c>
      <c r="B391" s="74">
        <f>'PLANTILLA V6'!B391</f>
        <v>0</v>
      </c>
      <c r="C391" s="74">
        <f>'PLANTILLA V6'!C391</f>
        <v>0</v>
      </c>
      <c r="D391" s="74">
        <f>'PLANTILLA V6'!D391</f>
        <v>0</v>
      </c>
      <c r="E391" s="37">
        <f>'PLANTILLA V6'!E391</f>
        <v>0</v>
      </c>
      <c r="F391" s="74">
        <f>'PLANTILLA V6'!F391</f>
        <v>0</v>
      </c>
      <c r="G391" s="74">
        <f>'PLANTILLA V6'!G391</f>
        <v>0</v>
      </c>
      <c r="H391" s="74">
        <f>'PLANTILLA V6'!H391</f>
        <v>0</v>
      </c>
      <c r="I391" s="74">
        <f>'PLANTILLA V6'!I391</f>
        <v>0</v>
      </c>
      <c r="J391" s="104">
        <f>'PLANTILLA V6'!J391</f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 x14ac:dyDescent="0.45">
      <c r="A392" s="74">
        <f>'PLANTILLA V6'!A392</f>
        <v>0</v>
      </c>
      <c r="B392" s="74">
        <f>'PLANTILLA V6'!B392</f>
        <v>0</v>
      </c>
      <c r="C392" s="74">
        <f>'PLANTILLA V6'!C392</f>
        <v>0</v>
      </c>
      <c r="D392" s="74">
        <f>'PLANTILLA V6'!D392</f>
        <v>0</v>
      </c>
      <c r="E392" s="37">
        <f>'PLANTILLA V6'!E392</f>
        <v>0</v>
      </c>
      <c r="F392" s="74">
        <f>'PLANTILLA V6'!F392</f>
        <v>0</v>
      </c>
      <c r="G392" s="74">
        <f>'PLANTILLA V6'!G392</f>
        <v>0</v>
      </c>
      <c r="H392" s="74">
        <f>'PLANTILLA V6'!H392</f>
        <v>0</v>
      </c>
      <c r="I392" s="74">
        <f>'PLANTILLA V6'!I392</f>
        <v>0</v>
      </c>
      <c r="J392" s="104">
        <f>'PLANTILLA V6'!J392</f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 x14ac:dyDescent="0.45">
      <c r="A393" s="74">
        <f>'PLANTILLA V6'!A393</f>
        <v>0</v>
      </c>
      <c r="B393" s="74">
        <f>'PLANTILLA V6'!B393</f>
        <v>0</v>
      </c>
      <c r="C393" s="74">
        <f>'PLANTILLA V6'!C393</f>
        <v>0</v>
      </c>
      <c r="D393" s="74">
        <f>'PLANTILLA V6'!D393</f>
        <v>0</v>
      </c>
      <c r="E393" s="37">
        <f>'PLANTILLA V6'!E393</f>
        <v>0</v>
      </c>
      <c r="F393" s="74">
        <f>'PLANTILLA V6'!F393</f>
        <v>0</v>
      </c>
      <c r="G393" s="74">
        <f>'PLANTILLA V6'!G393</f>
        <v>0</v>
      </c>
      <c r="H393" s="74">
        <f>'PLANTILLA V6'!H393</f>
        <v>0</v>
      </c>
      <c r="I393" s="74">
        <f>'PLANTILLA V6'!I393</f>
        <v>0</v>
      </c>
      <c r="J393" s="104">
        <f>'PLANTILLA V6'!J393</f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 x14ac:dyDescent="0.45">
      <c r="A394" s="74">
        <f>'PLANTILLA V6'!A394</f>
        <v>0</v>
      </c>
      <c r="B394" s="74">
        <f>'PLANTILLA V6'!B394</f>
        <v>0</v>
      </c>
      <c r="C394" s="74">
        <f>'PLANTILLA V6'!C394</f>
        <v>0</v>
      </c>
      <c r="D394" s="74">
        <f>'PLANTILLA V6'!D394</f>
        <v>0</v>
      </c>
      <c r="E394" s="37">
        <f>'PLANTILLA V6'!E394</f>
        <v>0</v>
      </c>
      <c r="F394" s="74">
        <f>'PLANTILLA V6'!F394</f>
        <v>0</v>
      </c>
      <c r="G394" s="74">
        <f>'PLANTILLA V6'!G394</f>
        <v>0</v>
      </c>
      <c r="H394" s="74">
        <f>'PLANTILLA V6'!H394</f>
        <v>0</v>
      </c>
      <c r="I394" s="74">
        <f>'PLANTILLA V6'!I394</f>
        <v>0</v>
      </c>
      <c r="J394" s="104">
        <f>'PLANTILLA V6'!J394</f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 x14ac:dyDescent="0.45">
      <c r="A395" s="74">
        <f>'PLANTILLA V6'!A395</f>
        <v>0</v>
      </c>
      <c r="B395" s="74">
        <f>'PLANTILLA V6'!B395</f>
        <v>0</v>
      </c>
      <c r="C395" s="74">
        <f>'PLANTILLA V6'!C395</f>
        <v>0</v>
      </c>
      <c r="D395" s="74">
        <f>'PLANTILLA V6'!D395</f>
        <v>0</v>
      </c>
      <c r="E395" s="37">
        <f>'PLANTILLA V6'!E395</f>
        <v>0</v>
      </c>
      <c r="F395" s="74">
        <f>'PLANTILLA V6'!F395</f>
        <v>0</v>
      </c>
      <c r="G395" s="74">
        <f>'PLANTILLA V6'!G395</f>
        <v>0</v>
      </c>
      <c r="H395" s="74">
        <f>'PLANTILLA V6'!H395</f>
        <v>0</v>
      </c>
      <c r="I395" s="74">
        <f>'PLANTILLA V6'!I395</f>
        <v>0</v>
      </c>
      <c r="J395" s="104">
        <f>'PLANTILLA V6'!J395</f>
        <v>0</v>
      </c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 x14ac:dyDescent="0.45">
      <c r="A396" s="74">
        <f>'PLANTILLA V6'!A396</f>
        <v>0</v>
      </c>
      <c r="B396" s="74">
        <f>'PLANTILLA V6'!B396</f>
        <v>0</v>
      </c>
      <c r="C396" s="74">
        <f>'PLANTILLA V6'!C396</f>
        <v>0</v>
      </c>
      <c r="D396" s="74">
        <f>'PLANTILLA V6'!D396</f>
        <v>0</v>
      </c>
      <c r="E396" s="37">
        <f>'PLANTILLA V6'!E396</f>
        <v>0</v>
      </c>
      <c r="F396" s="74">
        <f>'PLANTILLA V6'!F396</f>
        <v>0</v>
      </c>
      <c r="G396" s="74">
        <f>'PLANTILLA V6'!G396</f>
        <v>0</v>
      </c>
      <c r="H396" s="74">
        <f>'PLANTILLA V6'!H396</f>
        <v>0</v>
      </c>
      <c r="I396" s="74">
        <f>'PLANTILLA V6'!I396</f>
        <v>0</v>
      </c>
      <c r="J396" s="104">
        <f>'PLANTILLA V6'!J396</f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 x14ac:dyDescent="0.45">
      <c r="A397" s="74">
        <f>'PLANTILLA V6'!A397</f>
        <v>0</v>
      </c>
      <c r="B397" s="74">
        <f>'PLANTILLA V6'!B397</f>
        <v>0</v>
      </c>
      <c r="C397" s="74">
        <f>'PLANTILLA V6'!C397</f>
        <v>0</v>
      </c>
      <c r="D397" s="74">
        <f>'PLANTILLA V6'!D397</f>
        <v>0</v>
      </c>
      <c r="E397" s="37">
        <f>'PLANTILLA V6'!E397</f>
        <v>0</v>
      </c>
      <c r="F397" s="74">
        <f>'PLANTILLA V6'!F397</f>
        <v>0</v>
      </c>
      <c r="G397" s="74">
        <f>'PLANTILLA V6'!G397</f>
        <v>0</v>
      </c>
      <c r="H397" s="74">
        <f>'PLANTILLA V6'!H397</f>
        <v>0</v>
      </c>
      <c r="I397" s="74">
        <f>'PLANTILLA V6'!I397</f>
        <v>0</v>
      </c>
      <c r="J397" s="104">
        <f>'PLANTILLA V6'!J397</f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 x14ac:dyDescent="0.45">
      <c r="A398" s="74">
        <f>'PLANTILLA V6'!A398</f>
        <v>0</v>
      </c>
      <c r="B398" s="74">
        <f>'PLANTILLA V6'!B398</f>
        <v>0</v>
      </c>
      <c r="C398" s="74">
        <f>'PLANTILLA V6'!C398</f>
        <v>0</v>
      </c>
      <c r="D398" s="74">
        <f>'PLANTILLA V6'!D398</f>
        <v>0</v>
      </c>
      <c r="E398" s="37">
        <f>'PLANTILLA V6'!E398</f>
        <v>0</v>
      </c>
      <c r="F398" s="74">
        <f>'PLANTILLA V6'!F398</f>
        <v>0</v>
      </c>
      <c r="G398" s="74">
        <f>'PLANTILLA V6'!G398</f>
        <v>0</v>
      </c>
      <c r="H398" s="74">
        <f>'PLANTILLA V6'!H398</f>
        <v>0</v>
      </c>
      <c r="I398" s="74">
        <f>'PLANTILLA V6'!I398</f>
        <v>0</v>
      </c>
      <c r="J398" s="104">
        <f>'PLANTILLA V6'!J398</f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 x14ac:dyDescent="0.45">
      <c r="A399" s="74">
        <f>'PLANTILLA V6'!A399</f>
        <v>0</v>
      </c>
      <c r="B399" s="74">
        <f>'PLANTILLA V6'!B399</f>
        <v>0</v>
      </c>
      <c r="C399" s="74">
        <f>'PLANTILLA V6'!C399</f>
        <v>0</v>
      </c>
      <c r="D399" s="74">
        <f>'PLANTILLA V6'!D399</f>
        <v>0</v>
      </c>
      <c r="E399" s="37">
        <f>'PLANTILLA V6'!E399</f>
        <v>0</v>
      </c>
      <c r="F399" s="74">
        <f>'PLANTILLA V6'!F399</f>
        <v>0</v>
      </c>
      <c r="G399" s="74">
        <f>'PLANTILLA V6'!G399</f>
        <v>0</v>
      </c>
      <c r="H399" s="74">
        <f>'PLANTILLA V6'!H399</f>
        <v>0</v>
      </c>
      <c r="I399" s="74">
        <f>'PLANTILLA V6'!I399</f>
        <v>0</v>
      </c>
      <c r="J399" s="104">
        <f>'PLANTILLA V6'!J399</f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 x14ac:dyDescent="0.45">
      <c r="A400" s="74">
        <f>'PLANTILLA V6'!A400</f>
        <v>0</v>
      </c>
      <c r="B400" s="74">
        <f>'PLANTILLA V6'!B400</f>
        <v>0</v>
      </c>
      <c r="C400" s="74">
        <f>'PLANTILLA V6'!C400</f>
        <v>0</v>
      </c>
      <c r="D400" s="74">
        <f>'PLANTILLA V6'!D400</f>
        <v>0</v>
      </c>
      <c r="E400" s="37">
        <f>'PLANTILLA V6'!E400</f>
        <v>0</v>
      </c>
      <c r="F400" s="74">
        <f>'PLANTILLA V6'!F400</f>
        <v>0</v>
      </c>
      <c r="G400" s="74">
        <f>'PLANTILLA V6'!G400</f>
        <v>0</v>
      </c>
      <c r="H400" s="74">
        <f>'PLANTILLA V6'!H400</f>
        <v>0</v>
      </c>
      <c r="I400" s="74">
        <f>'PLANTILLA V6'!I400</f>
        <v>0</v>
      </c>
      <c r="J400" s="104">
        <f>'PLANTILLA V6'!J400</f>
        <v>0</v>
      </c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 x14ac:dyDescent="0.45">
      <c r="A401" s="74">
        <f>'PLANTILLA V6'!A401</f>
        <v>0</v>
      </c>
      <c r="B401" s="74">
        <f>'PLANTILLA V6'!B401</f>
        <v>0</v>
      </c>
      <c r="C401" s="74">
        <f>'PLANTILLA V6'!C401</f>
        <v>0</v>
      </c>
      <c r="D401" s="74">
        <f>'PLANTILLA V6'!D401</f>
        <v>0</v>
      </c>
      <c r="E401" s="37">
        <f>'PLANTILLA V6'!E401</f>
        <v>0</v>
      </c>
      <c r="F401" s="74">
        <f>'PLANTILLA V6'!F401</f>
        <v>0</v>
      </c>
      <c r="G401" s="74">
        <f>'PLANTILLA V6'!G401</f>
        <v>0</v>
      </c>
      <c r="H401" s="74">
        <f>'PLANTILLA V6'!H401</f>
        <v>0</v>
      </c>
      <c r="I401" s="74">
        <f>'PLANTILLA V6'!I401</f>
        <v>0</v>
      </c>
      <c r="J401" s="104">
        <f>'PLANTILLA V6'!J401</f>
        <v>0</v>
      </c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 x14ac:dyDescent="0.45">
      <c r="A402" s="74">
        <f>'PLANTILLA V6'!A402</f>
        <v>0</v>
      </c>
      <c r="B402" s="74">
        <f>'PLANTILLA V6'!B402</f>
        <v>0</v>
      </c>
      <c r="C402" s="74">
        <f>'PLANTILLA V6'!C402</f>
        <v>0</v>
      </c>
      <c r="D402" s="74">
        <f>'PLANTILLA V6'!D402</f>
        <v>0</v>
      </c>
      <c r="E402" s="37">
        <f>'PLANTILLA V6'!E402</f>
        <v>0</v>
      </c>
      <c r="F402" s="74">
        <f>'PLANTILLA V6'!F402</f>
        <v>0</v>
      </c>
      <c r="G402" s="74">
        <f>'PLANTILLA V6'!G402</f>
        <v>0</v>
      </c>
      <c r="H402" s="74">
        <f>'PLANTILLA V6'!H402</f>
        <v>0</v>
      </c>
      <c r="I402" s="74">
        <f>'PLANTILLA V6'!I402</f>
        <v>0</v>
      </c>
      <c r="J402" s="104">
        <f>'PLANTILLA V6'!J402</f>
        <v>0</v>
      </c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 x14ac:dyDescent="0.45">
      <c r="A403" s="74">
        <f>'PLANTILLA V6'!A403</f>
        <v>0</v>
      </c>
      <c r="B403" s="74">
        <f>'PLANTILLA V6'!B403</f>
        <v>0</v>
      </c>
      <c r="C403" s="74">
        <f>'PLANTILLA V6'!C403</f>
        <v>0</v>
      </c>
      <c r="D403" s="74">
        <f>'PLANTILLA V6'!D403</f>
        <v>0</v>
      </c>
      <c r="E403" s="37">
        <f>'PLANTILLA V6'!E403</f>
        <v>0</v>
      </c>
      <c r="F403" s="74">
        <f>'PLANTILLA V6'!F403</f>
        <v>0</v>
      </c>
      <c r="G403" s="74">
        <f>'PLANTILLA V6'!G403</f>
        <v>0</v>
      </c>
      <c r="H403" s="74">
        <f>'PLANTILLA V6'!H403</f>
        <v>0</v>
      </c>
      <c r="I403" s="74">
        <f>'PLANTILLA V6'!I403</f>
        <v>0</v>
      </c>
      <c r="J403" s="104">
        <f>'PLANTILLA V6'!J403</f>
        <v>0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 x14ac:dyDescent="0.45">
      <c r="A404" s="74">
        <f>'PLANTILLA V6'!A404</f>
        <v>0</v>
      </c>
      <c r="B404" s="74">
        <f>'PLANTILLA V6'!B404</f>
        <v>0</v>
      </c>
      <c r="C404" s="74">
        <f>'PLANTILLA V6'!C404</f>
        <v>0</v>
      </c>
      <c r="D404" s="74">
        <f>'PLANTILLA V6'!D404</f>
        <v>0</v>
      </c>
      <c r="E404" s="37">
        <f>'PLANTILLA V6'!E404</f>
        <v>0</v>
      </c>
      <c r="F404" s="74">
        <f>'PLANTILLA V6'!F404</f>
        <v>0</v>
      </c>
      <c r="G404" s="74">
        <f>'PLANTILLA V6'!G404</f>
        <v>0</v>
      </c>
      <c r="H404" s="74">
        <f>'PLANTILLA V6'!H404</f>
        <v>0</v>
      </c>
      <c r="I404" s="74">
        <f>'PLANTILLA V6'!I404</f>
        <v>0</v>
      </c>
      <c r="J404" s="104">
        <f>'PLANTILLA V6'!J404</f>
        <v>0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 x14ac:dyDescent="0.45">
      <c r="A405" s="74">
        <f>'PLANTILLA V6'!A405</f>
        <v>0</v>
      </c>
      <c r="B405" s="74">
        <f>'PLANTILLA V6'!B405</f>
        <v>0</v>
      </c>
      <c r="C405" s="74">
        <f>'PLANTILLA V6'!C405</f>
        <v>0</v>
      </c>
      <c r="D405" s="74">
        <f>'PLANTILLA V6'!D405</f>
        <v>0</v>
      </c>
      <c r="E405" s="37">
        <f>'PLANTILLA V6'!E405</f>
        <v>0</v>
      </c>
      <c r="F405" s="74">
        <f>'PLANTILLA V6'!F405</f>
        <v>0</v>
      </c>
      <c r="G405" s="74">
        <f>'PLANTILLA V6'!G405</f>
        <v>0</v>
      </c>
      <c r="H405" s="74">
        <f>'PLANTILLA V6'!H405</f>
        <v>0</v>
      </c>
      <c r="I405" s="74">
        <f>'PLANTILLA V6'!I405</f>
        <v>0</v>
      </c>
      <c r="J405" s="104">
        <f>'PLANTILLA V6'!J405</f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 x14ac:dyDescent="0.45">
      <c r="A406" s="74">
        <f>'PLANTILLA V6'!A406</f>
        <v>0</v>
      </c>
      <c r="B406" s="74">
        <f>'PLANTILLA V6'!B406</f>
        <v>0</v>
      </c>
      <c r="C406" s="74">
        <f>'PLANTILLA V6'!C406</f>
        <v>0</v>
      </c>
      <c r="D406" s="74">
        <f>'PLANTILLA V6'!D406</f>
        <v>0</v>
      </c>
      <c r="E406" s="37">
        <f>'PLANTILLA V6'!E406</f>
        <v>0</v>
      </c>
      <c r="F406" s="74">
        <f>'PLANTILLA V6'!F406</f>
        <v>0</v>
      </c>
      <c r="G406" s="74">
        <f>'PLANTILLA V6'!G406</f>
        <v>0</v>
      </c>
      <c r="H406" s="74">
        <f>'PLANTILLA V6'!H406</f>
        <v>0</v>
      </c>
      <c r="I406" s="74">
        <f>'PLANTILLA V6'!I406</f>
        <v>0</v>
      </c>
      <c r="J406" s="104">
        <f>'PLANTILLA V6'!J406</f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 x14ac:dyDescent="0.45">
      <c r="A407" s="74">
        <f>'PLANTILLA V6'!A407</f>
        <v>0</v>
      </c>
      <c r="B407" s="74">
        <f>'PLANTILLA V6'!B407</f>
        <v>0</v>
      </c>
      <c r="C407" s="74">
        <f>'PLANTILLA V6'!C407</f>
        <v>0</v>
      </c>
      <c r="D407" s="74">
        <f>'PLANTILLA V6'!D407</f>
        <v>0</v>
      </c>
      <c r="E407" s="37">
        <f>'PLANTILLA V6'!E407</f>
        <v>0</v>
      </c>
      <c r="F407" s="74">
        <f>'PLANTILLA V6'!F407</f>
        <v>0</v>
      </c>
      <c r="G407" s="74">
        <f>'PLANTILLA V6'!G407</f>
        <v>0</v>
      </c>
      <c r="H407" s="74">
        <f>'PLANTILLA V6'!H407</f>
        <v>0</v>
      </c>
      <c r="I407" s="74">
        <f>'PLANTILLA V6'!I407</f>
        <v>0</v>
      </c>
      <c r="J407" s="104">
        <f>'PLANTILLA V6'!J407</f>
        <v>0</v>
      </c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 x14ac:dyDescent="0.45">
      <c r="A408" s="74">
        <f>'PLANTILLA V6'!A408</f>
        <v>0</v>
      </c>
      <c r="B408" s="74">
        <f>'PLANTILLA V6'!B408</f>
        <v>0</v>
      </c>
      <c r="C408" s="74">
        <f>'PLANTILLA V6'!C408</f>
        <v>0</v>
      </c>
      <c r="D408" s="74">
        <f>'PLANTILLA V6'!D408</f>
        <v>0</v>
      </c>
      <c r="E408" s="37">
        <f>'PLANTILLA V6'!E408</f>
        <v>0</v>
      </c>
      <c r="F408" s="74">
        <f>'PLANTILLA V6'!F408</f>
        <v>0</v>
      </c>
      <c r="G408" s="74">
        <f>'PLANTILLA V6'!G408</f>
        <v>0</v>
      </c>
      <c r="H408" s="74">
        <f>'PLANTILLA V6'!H408</f>
        <v>0</v>
      </c>
      <c r="I408" s="74">
        <f>'PLANTILLA V6'!I408</f>
        <v>0</v>
      </c>
      <c r="J408" s="104">
        <f>'PLANTILLA V6'!J408</f>
        <v>0</v>
      </c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 x14ac:dyDescent="0.45">
      <c r="A409" s="74">
        <f>'PLANTILLA V6'!A409</f>
        <v>0</v>
      </c>
      <c r="B409" s="74">
        <f>'PLANTILLA V6'!B409</f>
        <v>0</v>
      </c>
      <c r="C409" s="74">
        <f>'PLANTILLA V6'!C409</f>
        <v>0</v>
      </c>
      <c r="D409" s="74">
        <f>'PLANTILLA V6'!D409</f>
        <v>0</v>
      </c>
      <c r="E409" s="37">
        <f>'PLANTILLA V6'!E409</f>
        <v>0</v>
      </c>
      <c r="F409" s="74">
        <f>'PLANTILLA V6'!F409</f>
        <v>0</v>
      </c>
      <c r="G409" s="74">
        <f>'PLANTILLA V6'!G409</f>
        <v>0</v>
      </c>
      <c r="H409" s="74">
        <f>'PLANTILLA V6'!H409</f>
        <v>0</v>
      </c>
      <c r="I409" s="74">
        <f>'PLANTILLA V6'!I409</f>
        <v>0</v>
      </c>
      <c r="J409" s="104">
        <f>'PLANTILLA V6'!J409</f>
        <v>0</v>
      </c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 x14ac:dyDescent="0.45">
      <c r="A410" s="74">
        <f>'PLANTILLA V6'!A410</f>
        <v>0</v>
      </c>
      <c r="B410" s="74">
        <f>'PLANTILLA V6'!B410</f>
        <v>0</v>
      </c>
      <c r="C410" s="74">
        <f>'PLANTILLA V6'!C410</f>
        <v>0</v>
      </c>
      <c r="D410" s="74">
        <f>'PLANTILLA V6'!D410</f>
        <v>0</v>
      </c>
      <c r="E410" s="37">
        <f>'PLANTILLA V6'!E410</f>
        <v>0</v>
      </c>
      <c r="F410" s="74">
        <f>'PLANTILLA V6'!F410</f>
        <v>0</v>
      </c>
      <c r="G410" s="74">
        <f>'PLANTILLA V6'!G410</f>
        <v>0</v>
      </c>
      <c r="H410" s="74">
        <f>'PLANTILLA V6'!H410</f>
        <v>0</v>
      </c>
      <c r="I410" s="74">
        <f>'PLANTILLA V6'!I410</f>
        <v>0</v>
      </c>
      <c r="J410" s="104">
        <f>'PLANTILLA V6'!J410</f>
        <v>0</v>
      </c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 x14ac:dyDescent="0.45">
      <c r="A411" s="74">
        <f>'PLANTILLA V6'!A411</f>
        <v>0</v>
      </c>
      <c r="B411" s="74">
        <f>'PLANTILLA V6'!B411</f>
        <v>0</v>
      </c>
      <c r="C411" s="74">
        <f>'PLANTILLA V6'!C411</f>
        <v>0</v>
      </c>
      <c r="D411" s="74">
        <f>'PLANTILLA V6'!D411</f>
        <v>0</v>
      </c>
      <c r="E411" s="37">
        <f>'PLANTILLA V6'!E411</f>
        <v>0</v>
      </c>
      <c r="F411" s="74">
        <f>'PLANTILLA V6'!F411</f>
        <v>0</v>
      </c>
      <c r="G411" s="74">
        <f>'PLANTILLA V6'!G411</f>
        <v>0</v>
      </c>
      <c r="H411" s="74">
        <f>'PLANTILLA V6'!H411</f>
        <v>0</v>
      </c>
      <c r="I411" s="74">
        <f>'PLANTILLA V6'!I411</f>
        <v>0</v>
      </c>
      <c r="J411" s="104">
        <f>'PLANTILLA V6'!J411</f>
        <v>0</v>
      </c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 x14ac:dyDescent="0.45">
      <c r="A412" s="74">
        <f>'PLANTILLA V6'!A412</f>
        <v>0</v>
      </c>
      <c r="B412" s="74">
        <f>'PLANTILLA V6'!B412</f>
        <v>0</v>
      </c>
      <c r="C412" s="74">
        <f>'PLANTILLA V6'!C412</f>
        <v>0</v>
      </c>
      <c r="D412" s="74">
        <f>'PLANTILLA V6'!D412</f>
        <v>0</v>
      </c>
      <c r="E412" s="37">
        <f>'PLANTILLA V6'!E412</f>
        <v>0</v>
      </c>
      <c r="F412" s="74">
        <f>'PLANTILLA V6'!F412</f>
        <v>0</v>
      </c>
      <c r="G412" s="74">
        <f>'PLANTILLA V6'!G412</f>
        <v>0</v>
      </c>
      <c r="H412" s="74">
        <f>'PLANTILLA V6'!H412</f>
        <v>0</v>
      </c>
      <c r="I412" s="74">
        <f>'PLANTILLA V6'!I412</f>
        <v>0</v>
      </c>
      <c r="J412" s="104">
        <f>'PLANTILLA V6'!J412</f>
        <v>0</v>
      </c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 x14ac:dyDescent="0.45">
      <c r="A413" s="74">
        <f>'PLANTILLA V6'!A413</f>
        <v>0</v>
      </c>
      <c r="B413" s="74">
        <f>'PLANTILLA V6'!B413</f>
        <v>0</v>
      </c>
      <c r="C413" s="74">
        <f>'PLANTILLA V6'!C413</f>
        <v>0</v>
      </c>
      <c r="D413" s="74">
        <f>'PLANTILLA V6'!D413</f>
        <v>0</v>
      </c>
      <c r="E413" s="37">
        <f>'PLANTILLA V6'!E413</f>
        <v>0</v>
      </c>
      <c r="F413" s="74">
        <f>'PLANTILLA V6'!F413</f>
        <v>0</v>
      </c>
      <c r="G413" s="74">
        <f>'PLANTILLA V6'!G413</f>
        <v>0</v>
      </c>
      <c r="H413" s="74">
        <f>'PLANTILLA V6'!H413</f>
        <v>0</v>
      </c>
      <c r="I413" s="74">
        <f>'PLANTILLA V6'!I413</f>
        <v>0</v>
      </c>
      <c r="J413" s="104">
        <f>'PLANTILLA V6'!J413</f>
        <v>0</v>
      </c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 x14ac:dyDescent="0.45">
      <c r="A414" s="74">
        <f>'PLANTILLA V6'!A414</f>
        <v>0</v>
      </c>
      <c r="B414" s="74">
        <f>'PLANTILLA V6'!B414</f>
        <v>0</v>
      </c>
      <c r="C414" s="74">
        <f>'PLANTILLA V6'!C414</f>
        <v>0</v>
      </c>
      <c r="D414" s="74">
        <f>'PLANTILLA V6'!D414</f>
        <v>0</v>
      </c>
      <c r="E414" s="37">
        <f>'PLANTILLA V6'!E414</f>
        <v>0</v>
      </c>
      <c r="F414" s="74">
        <f>'PLANTILLA V6'!F414</f>
        <v>0</v>
      </c>
      <c r="G414" s="74">
        <f>'PLANTILLA V6'!G414</f>
        <v>0</v>
      </c>
      <c r="H414" s="74">
        <f>'PLANTILLA V6'!H414</f>
        <v>0</v>
      </c>
      <c r="I414" s="74">
        <f>'PLANTILLA V6'!I414</f>
        <v>0</v>
      </c>
      <c r="J414" s="104">
        <f>'PLANTILLA V6'!J414</f>
        <v>0</v>
      </c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 x14ac:dyDescent="0.45">
      <c r="A415" s="74">
        <f>'PLANTILLA V6'!A415</f>
        <v>0</v>
      </c>
      <c r="B415" s="74">
        <f>'PLANTILLA V6'!B415</f>
        <v>0</v>
      </c>
      <c r="C415" s="74">
        <f>'PLANTILLA V6'!C415</f>
        <v>0</v>
      </c>
      <c r="D415" s="74">
        <f>'PLANTILLA V6'!D415</f>
        <v>0</v>
      </c>
      <c r="E415" s="37">
        <f>'PLANTILLA V6'!E415</f>
        <v>0</v>
      </c>
      <c r="F415" s="74">
        <f>'PLANTILLA V6'!F415</f>
        <v>0</v>
      </c>
      <c r="G415" s="74">
        <f>'PLANTILLA V6'!G415</f>
        <v>0</v>
      </c>
      <c r="H415" s="74">
        <f>'PLANTILLA V6'!H415</f>
        <v>0</v>
      </c>
      <c r="I415" s="74">
        <f>'PLANTILLA V6'!I415</f>
        <v>0</v>
      </c>
      <c r="J415" s="104">
        <f>'PLANTILLA V6'!J415</f>
        <v>0</v>
      </c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 x14ac:dyDescent="0.45">
      <c r="A416" s="74">
        <f>'PLANTILLA V6'!A416</f>
        <v>0</v>
      </c>
      <c r="B416" s="74">
        <f>'PLANTILLA V6'!B416</f>
        <v>0</v>
      </c>
      <c r="C416" s="74">
        <f>'PLANTILLA V6'!C416</f>
        <v>0</v>
      </c>
      <c r="D416" s="74">
        <f>'PLANTILLA V6'!D416</f>
        <v>0</v>
      </c>
      <c r="E416" s="37">
        <f>'PLANTILLA V6'!E416</f>
        <v>0</v>
      </c>
      <c r="F416" s="74">
        <f>'PLANTILLA V6'!F416</f>
        <v>0</v>
      </c>
      <c r="G416" s="74">
        <f>'PLANTILLA V6'!G416</f>
        <v>0</v>
      </c>
      <c r="H416" s="74">
        <f>'PLANTILLA V6'!H416</f>
        <v>0</v>
      </c>
      <c r="I416" s="74">
        <f>'PLANTILLA V6'!I416</f>
        <v>0</v>
      </c>
      <c r="J416" s="104">
        <f>'PLANTILLA V6'!J416</f>
        <v>0</v>
      </c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 x14ac:dyDescent="0.45">
      <c r="A417" s="74">
        <f>'PLANTILLA V6'!A417</f>
        <v>0</v>
      </c>
      <c r="B417" s="74">
        <f>'PLANTILLA V6'!B417</f>
        <v>0</v>
      </c>
      <c r="C417" s="74">
        <f>'PLANTILLA V6'!C417</f>
        <v>0</v>
      </c>
      <c r="D417" s="74">
        <f>'PLANTILLA V6'!D417</f>
        <v>0</v>
      </c>
      <c r="E417" s="37">
        <f>'PLANTILLA V6'!E417</f>
        <v>0</v>
      </c>
      <c r="F417" s="74">
        <f>'PLANTILLA V6'!F417</f>
        <v>0</v>
      </c>
      <c r="G417" s="74">
        <f>'PLANTILLA V6'!G417</f>
        <v>0</v>
      </c>
      <c r="H417" s="74">
        <f>'PLANTILLA V6'!H417</f>
        <v>0</v>
      </c>
      <c r="I417" s="74">
        <f>'PLANTILLA V6'!I417</f>
        <v>0</v>
      </c>
      <c r="J417" s="104">
        <f>'PLANTILLA V6'!J417</f>
        <v>0</v>
      </c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 x14ac:dyDescent="0.45">
      <c r="A418" s="74">
        <f>'PLANTILLA V6'!A418</f>
        <v>0</v>
      </c>
      <c r="B418" s="74">
        <f>'PLANTILLA V6'!B418</f>
        <v>0</v>
      </c>
      <c r="C418" s="74">
        <f>'PLANTILLA V6'!C418</f>
        <v>0</v>
      </c>
      <c r="D418" s="74">
        <f>'PLANTILLA V6'!D418</f>
        <v>0</v>
      </c>
      <c r="E418" s="37">
        <f>'PLANTILLA V6'!E418</f>
        <v>0</v>
      </c>
      <c r="F418" s="74">
        <f>'PLANTILLA V6'!F418</f>
        <v>0</v>
      </c>
      <c r="G418" s="74">
        <f>'PLANTILLA V6'!G418</f>
        <v>0</v>
      </c>
      <c r="H418" s="74">
        <f>'PLANTILLA V6'!H418</f>
        <v>0</v>
      </c>
      <c r="I418" s="74">
        <f>'PLANTILLA V6'!I418</f>
        <v>0</v>
      </c>
      <c r="J418" s="104">
        <f>'PLANTILLA V6'!J418</f>
        <v>0</v>
      </c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 x14ac:dyDescent="0.45">
      <c r="A419" s="74">
        <f>'PLANTILLA V6'!A419</f>
        <v>0</v>
      </c>
      <c r="B419" s="74">
        <f>'PLANTILLA V6'!B419</f>
        <v>0</v>
      </c>
      <c r="C419" s="74">
        <f>'PLANTILLA V6'!C419</f>
        <v>0</v>
      </c>
      <c r="D419" s="74">
        <f>'PLANTILLA V6'!D419</f>
        <v>0</v>
      </c>
      <c r="E419" s="37">
        <f>'PLANTILLA V6'!E419</f>
        <v>0</v>
      </c>
      <c r="F419" s="74">
        <f>'PLANTILLA V6'!F419</f>
        <v>0</v>
      </c>
      <c r="G419" s="74">
        <f>'PLANTILLA V6'!G419</f>
        <v>0</v>
      </c>
      <c r="H419" s="74">
        <f>'PLANTILLA V6'!H419</f>
        <v>0</v>
      </c>
      <c r="I419" s="74">
        <f>'PLANTILLA V6'!I419</f>
        <v>0</v>
      </c>
      <c r="J419" s="104">
        <f>'PLANTILLA V6'!J419</f>
        <v>0</v>
      </c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 x14ac:dyDescent="0.45">
      <c r="A420" s="74">
        <f>'PLANTILLA V6'!A420</f>
        <v>0</v>
      </c>
      <c r="B420" s="74">
        <f>'PLANTILLA V6'!B420</f>
        <v>0</v>
      </c>
      <c r="C420" s="74">
        <f>'PLANTILLA V6'!C420</f>
        <v>0</v>
      </c>
      <c r="D420" s="74">
        <f>'PLANTILLA V6'!D420</f>
        <v>0</v>
      </c>
      <c r="E420" s="37">
        <f>'PLANTILLA V6'!E420</f>
        <v>0</v>
      </c>
      <c r="F420" s="74">
        <f>'PLANTILLA V6'!F420</f>
        <v>0</v>
      </c>
      <c r="G420" s="74">
        <f>'PLANTILLA V6'!G420</f>
        <v>0</v>
      </c>
      <c r="H420" s="74">
        <f>'PLANTILLA V6'!H420</f>
        <v>0</v>
      </c>
      <c r="I420" s="74">
        <f>'PLANTILLA V6'!I420</f>
        <v>0</v>
      </c>
      <c r="J420" s="104">
        <f>'PLANTILLA V6'!J420</f>
        <v>0</v>
      </c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 x14ac:dyDescent="0.45">
      <c r="A421" s="74">
        <f>'PLANTILLA V6'!A421</f>
        <v>0</v>
      </c>
      <c r="B421" s="74">
        <f>'PLANTILLA V6'!B421</f>
        <v>0</v>
      </c>
      <c r="C421" s="74">
        <f>'PLANTILLA V6'!C421</f>
        <v>0</v>
      </c>
      <c r="D421" s="74">
        <f>'PLANTILLA V6'!D421</f>
        <v>0</v>
      </c>
      <c r="E421" s="37">
        <f>'PLANTILLA V6'!E421</f>
        <v>0</v>
      </c>
      <c r="F421" s="74">
        <f>'PLANTILLA V6'!F421</f>
        <v>0</v>
      </c>
      <c r="G421" s="74">
        <f>'PLANTILLA V6'!G421</f>
        <v>0</v>
      </c>
      <c r="H421" s="74">
        <f>'PLANTILLA V6'!H421</f>
        <v>0</v>
      </c>
      <c r="I421" s="74">
        <f>'PLANTILLA V6'!I421</f>
        <v>0</v>
      </c>
      <c r="J421" s="104">
        <f>'PLANTILLA V6'!J421</f>
        <v>0</v>
      </c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 x14ac:dyDescent="0.45">
      <c r="A422" s="74">
        <f>'PLANTILLA V6'!A422</f>
        <v>0</v>
      </c>
      <c r="B422" s="74">
        <f>'PLANTILLA V6'!B422</f>
        <v>0</v>
      </c>
      <c r="C422" s="74">
        <f>'PLANTILLA V6'!C422</f>
        <v>0</v>
      </c>
      <c r="D422" s="74">
        <f>'PLANTILLA V6'!D422</f>
        <v>0</v>
      </c>
      <c r="E422" s="37">
        <f>'PLANTILLA V6'!E422</f>
        <v>0</v>
      </c>
      <c r="F422" s="74">
        <f>'PLANTILLA V6'!F422</f>
        <v>0</v>
      </c>
      <c r="G422" s="74">
        <f>'PLANTILLA V6'!G422</f>
        <v>0</v>
      </c>
      <c r="H422" s="74">
        <f>'PLANTILLA V6'!H422</f>
        <v>0</v>
      </c>
      <c r="I422" s="74">
        <f>'PLANTILLA V6'!I422</f>
        <v>0</v>
      </c>
      <c r="J422" s="104">
        <f>'PLANTILLA V6'!J422</f>
        <v>0</v>
      </c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 x14ac:dyDescent="0.45">
      <c r="A423" s="74">
        <f>'PLANTILLA V6'!A423</f>
        <v>0</v>
      </c>
      <c r="B423" s="74">
        <f>'PLANTILLA V6'!B423</f>
        <v>0</v>
      </c>
      <c r="C423" s="74">
        <f>'PLANTILLA V6'!C423</f>
        <v>0</v>
      </c>
      <c r="D423" s="74">
        <f>'PLANTILLA V6'!D423</f>
        <v>0</v>
      </c>
      <c r="E423" s="37">
        <f>'PLANTILLA V6'!E423</f>
        <v>0</v>
      </c>
      <c r="F423" s="74">
        <f>'PLANTILLA V6'!F423</f>
        <v>0</v>
      </c>
      <c r="G423" s="74">
        <f>'PLANTILLA V6'!G423</f>
        <v>0</v>
      </c>
      <c r="H423" s="74">
        <f>'PLANTILLA V6'!H423</f>
        <v>0</v>
      </c>
      <c r="I423" s="74">
        <f>'PLANTILLA V6'!I423</f>
        <v>0</v>
      </c>
      <c r="J423" s="104">
        <f>'PLANTILLA V6'!J423</f>
        <v>0</v>
      </c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 x14ac:dyDescent="0.45">
      <c r="A424" s="74">
        <f>'PLANTILLA V6'!A424</f>
        <v>0</v>
      </c>
      <c r="B424" s="74">
        <f>'PLANTILLA V6'!B424</f>
        <v>0</v>
      </c>
      <c r="C424" s="74">
        <f>'PLANTILLA V6'!C424</f>
        <v>0</v>
      </c>
      <c r="D424" s="74">
        <f>'PLANTILLA V6'!D424</f>
        <v>0</v>
      </c>
      <c r="E424" s="37">
        <f>'PLANTILLA V6'!E424</f>
        <v>0</v>
      </c>
      <c r="F424" s="74">
        <f>'PLANTILLA V6'!F424</f>
        <v>0</v>
      </c>
      <c r="G424" s="74">
        <f>'PLANTILLA V6'!G424</f>
        <v>0</v>
      </c>
      <c r="H424" s="74">
        <f>'PLANTILLA V6'!H424</f>
        <v>0</v>
      </c>
      <c r="I424" s="74">
        <f>'PLANTILLA V6'!I424</f>
        <v>0</v>
      </c>
      <c r="J424" s="104">
        <f>'PLANTILLA V6'!J424</f>
        <v>0</v>
      </c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 x14ac:dyDescent="0.45">
      <c r="A425" s="74">
        <f>'PLANTILLA V6'!A425</f>
        <v>0</v>
      </c>
      <c r="B425" s="74">
        <f>'PLANTILLA V6'!B425</f>
        <v>0</v>
      </c>
      <c r="C425" s="74">
        <f>'PLANTILLA V6'!C425</f>
        <v>0</v>
      </c>
      <c r="D425" s="74">
        <f>'PLANTILLA V6'!D425</f>
        <v>0</v>
      </c>
      <c r="E425" s="37">
        <f>'PLANTILLA V6'!E425</f>
        <v>0</v>
      </c>
      <c r="F425" s="74">
        <f>'PLANTILLA V6'!F425</f>
        <v>0</v>
      </c>
      <c r="G425" s="74">
        <f>'PLANTILLA V6'!G425</f>
        <v>0</v>
      </c>
      <c r="H425" s="74">
        <f>'PLANTILLA V6'!H425</f>
        <v>0</v>
      </c>
      <c r="I425" s="74">
        <f>'PLANTILLA V6'!I425</f>
        <v>0</v>
      </c>
      <c r="J425" s="104">
        <f>'PLANTILLA V6'!J425</f>
        <v>0</v>
      </c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 x14ac:dyDescent="0.45">
      <c r="A426" s="74">
        <f>'PLANTILLA V6'!A426</f>
        <v>0</v>
      </c>
      <c r="B426" s="74">
        <f>'PLANTILLA V6'!B426</f>
        <v>0</v>
      </c>
      <c r="C426" s="74">
        <f>'PLANTILLA V6'!C426</f>
        <v>0</v>
      </c>
      <c r="D426" s="74">
        <f>'PLANTILLA V6'!D426</f>
        <v>0</v>
      </c>
      <c r="E426" s="37">
        <f>'PLANTILLA V6'!E426</f>
        <v>0</v>
      </c>
      <c r="F426" s="74">
        <f>'PLANTILLA V6'!F426</f>
        <v>0</v>
      </c>
      <c r="G426" s="74">
        <f>'PLANTILLA V6'!G426</f>
        <v>0</v>
      </c>
      <c r="H426" s="74">
        <f>'PLANTILLA V6'!H426</f>
        <v>0</v>
      </c>
      <c r="I426" s="74">
        <f>'PLANTILLA V6'!I426</f>
        <v>0</v>
      </c>
      <c r="J426" s="104">
        <f>'PLANTILLA V6'!J426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 x14ac:dyDescent="0.45">
      <c r="A427" s="74">
        <f>'PLANTILLA V6'!A427</f>
        <v>0</v>
      </c>
      <c r="B427" s="74">
        <f>'PLANTILLA V6'!B427</f>
        <v>0</v>
      </c>
      <c r="C427" s="74">
        <f>'PLANTILLA V6'!C427</f>
        <v>0</v>
      </c>
      <c r="D427" s="74">
        <f>'PLANTILLA V6'!D427</f>
        <v>0</v>
      </c>
      <c r="E427" s="37">
        <f>'PLANTILLA V6'!E427</f>
        <v>0</v>
      </c>
      <c r="F427" s="74">
        <f>'PLANTILLA V6'!F427</f>
        <v>0</v>
      </c>
      <c r="G427" s="74">
        <f>'PLANTILLA V6'!G427</f>
        <v>0</v>
      </c>
      <c r="H427" s="74">
        <f>'PLANTILLA V6'!H427</f>
        <v>0</v>
      </c>
      <c r="I427" s="74">
        <f>'PLANTILLA V6'!I427</f>
        <v>0</v>
      </c>
      <c r="J427" s="104">
        <f>'PLANTILLA V6'!J427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 x14ac:dyDescent="0.45">
      <c r="A428" s="74">
        <f>'PLANTILLA V6'!A428</f>
        <v>0</v>
      </c>
      <c r="B428" s="74">
        <f>'PLANTILLA V6'!B428</f>
        <v>0</v>
      </c>
      <c r="C428" s="74">
        <f>'PLANTILLA V6'!C428</f>
        <v>0</v>
      </c>
      <c r="D428" s="74">
        <f>'PLANTILLA V6'!D428</f>
        <v>0</v>
      </c>
      <c r="E428" s="37">
        <f>'PLANTILLA V6'!E428</f>
        <v>0</v>
      </c>
      <c r="F428" s="74">
        <f>'PLANTILLA V6'!F428</f>
        <v>0</v>
      </c>
      <c r="G428" s="74">
        <f>'PLANTILLA V6'!G428</f>
        <v>0</v>
      </c>
      <c r="H428" s="74">
        <f>'PLANTILLA V6'!H428</f>
        <v>0</v>
      </c>
      <c r="I428" s="74">
        <f>'PLANTILLA V6'!I428</f>
        <v>0</v>
      </c>
      <c r="J428" s="104">
        <f>'PLANTILLA V6'!J428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 x14ac:dyDescent="0.45">
      <c r="A429" s="74">
        <f>'PLANTILLA V6'!A429</f>
        <v>0</v>
      </c>
      <c r="B429" s="74">
        <f>'PLANTILLA V6'!B429</f>
        <v>0</v>
      </c>
      <c r="C429" s="74">
        <f>'PLANTILLA V6'!C429</f>
        <v>0</v>
      </c>
      <c r="D429" s="74">
        <f>'PLANTILLA V6'!D429</f>
        <v>0</v>
      </c>
      <c r="E429" s="37">
        <f>'PLANTILLA V6'!E429</f>
        <v>0</v>
      </c>
      <c r="F429" s="74">
        <f>'PLANTILLA V6'!F429</f>
        <v>0</v>
      </c>
      <c r="G429" s="74">
        <f>'PLANTILLA V6'!G429</f>
        <v>0</v>
      </c>
      <c r="H429" s="74">
        <f>'PLANTILLA V6'!H429</f>
        <v>0</v>
      </c>
      <c r="I429" s="74">
        <f>'PLANTILLA V6'!I429</f>
        <v>0</v>
      </c>
      <c r="J429" s="83">
        <f>'PLANTILLA V6'!J429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 x14ac:dyDescent="0.45">
      <c r="A430" s="74">
        <f>'PLANTILLA V6'!A430</f>
        <v>0</v>
      </c>
      <c r="B430" s="74">
        <f>'PLANTILLA V6'!B430</f>
        <v>0</v>
      </c>
      <c r="C430" s="74">
        <f>'PLANTILLA V6'!C430</f>
        <v>0</v>
      </c>
      <c r="D430" s="74">
        <f>'PLANTILLA V6'!D430</f>
        <v>0</v>
      </c>
      <c r="E430" s="37">
        <f>'PLANTILLA V6'!E430</f>
        <v>0</v>
      </c>
      <c r="F430" s="74">
        <f>'PLANTILLA V6'!F430</f>
        <v>0</v>
      </c>
      <c r="G430" s="74">
        <f>'PLANTILLA V6'!G430</f>
        <v>0</v>
      </c>
      <c r="H430" s="74">
        <f>'PLANTILLA V6'!H430</f>
        <v>0</v>
      </c>
      <c r="I430" s="74">
        <f>'PLANTILLA V6'!I430</f>
        <v>0</v>
      </c>
      <c r="J430" s="83">
        <f>'PLANTILLA V6'!J430</f>
        <v>0</v>
      </c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 x14ac:dyDescent="0.45">
      <c r="A431" s="74">
        <f>'PLANTILLA V6'!A431</f>
        <v>0</v>
      </c>
      <c r="B431" s="74">
        <f>'PLANTILLA V6'!B431</f>
        <v>0</v>
      </c>
      <c r="C431" s="74">
        <f>'PLANTILLA V6'!C431</f>
        <v>0</v>
      </c>
      <c r="D431" s="74">
        <f>'PLANTILLA V6'!D431</f>
        <v>0</v>
      </c>
      <c r="E431" s="37">
        <f>'PLANTILLA V6'!E431</f>
        <v>0</v>
      </c>
      <c r="F431" s="74">
        <f>'PLANTILLA V6'!F431</f>
        <v>0</v>
      </c>
      <c r="G431" s="74">
        <f>'PLANTILLA V6'!G431</f>
        <v>0</v>
      </c>
      <c r="H431" s="74">
        <f>'PLANTILLA V6'!H431</f>
        <v>0</v>
      </c>
      <c r="I431" s="74">
        <f>'PLANTILLA V6'!I431</f>
        <v>0</v>
      </c>
      <c r="J431" s="83">
        <f>'PLANTILLA V6'!J431</f>
        <v>0</v>
      </c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 x14ac:dyDescent="0.45">
      <c r="A432" s="74">
        <f>'PLANTILLA V6'!A432</f>
        <v>0</v>
      </c>
      <c r="B432" s="74">
        <f>'PLANTILLA V6'!B432</f>
        <v>0</v>
      </c>
      <c r="C432" s="74">
        <f>'PLANTILLA V6'!C432</f>
        <v>0</v>
      </c>
      <c r="D432" s="74">
        <f>'PLANTILLA V6'!D432</f>
        <v>0</v>
      </c>
      <c r="E432" s="37">
        <f>'PLANTILLA V6'!E432</f>
        <v>0</v>
      </c>
      <c r="F432" s="74">
        <f>'PLANTILLA V6'!F432</f>
        <v>0</v>
      </c>
      <c r="G432" s="74">
        <f>'PLANTILLA V6'!G432</f>
        <v>0</v>
      </c>
      <c r="H432" s="74">
        <f>'PLANTILLA V6'!H432</f>
        <v>0</v>
      </c>
      <c r="I432" s="74">
        <f>'PLANTILLA V6'!I432</f>
        <v>0</v>
      </c>
      <c r="J432" s="83">
        <f>'PLANTILLA V6'!J432</f>
        <v>0</v>
      </c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 x14ac:dyDescent="0.45">
      <c r="A433" s="74">
        <f>'PLANTILLA V6'!A433</f>
        <v>0</v>
      </c>
      <c r="B433" s="74">
        <f>'PLANTILLA V6'!B433</f>
        <v>0</v>
      </c>
      <c r="C433" s="74">
        <f>'PLANTILLA V6'!C433</f>
        <v>0</v>
      </c>
      <c r="D433" s="74">
        <f>'PLANTILLA V6'!D433</f>
        <v>0</v>
      </c>
      <c r="E433" s="37">
        <f>'PLANTILLA V6'!E433</f>
        <v>0</v>
      </c>
      <c r="F433" s="74">
        <f>'PLANTILLA V6'!F433</f>
        <v>0</v>
      </c>
      <c r="G433" s="74">
        <f>'PLANTILLA V6'!G433</f>
        <v>0</v>
      </c>
      <c r="H433" s="74">
        <f>'PLANTILLA V6'!H433</f>
        <v>0</v>
      </c>
      <c r="I433" s="74">
        <f>'PLANTILLA V6'!I433</f>
        <v>0</v>
      </c>
      <c r="J433" s="83">
        <f>'PLANTILLA V6'!J433</f>
        <v>0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 x14ac:dyDescent="0.45">
      <c r="A434" s="74">
        <f>'PLANTILLA V6'!A434</f>
        <v>0</v>
      </c>
      <c r="B434" s="74">
        <f>'PLANTILLA V6'!B434</f>
        <v>0</v>
      </c>
      <c r="C434" s="74">
        <f>'PLANTILLA V6'!C434</f>
        <v>0</v>
      </c>
      <c r="D434" s="74">
        <f>'PLANTILLA V6'!D434</f>
        <v>0</v>
      </c>
      <c r="E434" s="37">
        <f>'PLANTILLA V6'!E434</f>
        <v>0</v>
      </c>
      <c r="F434" s="74">
        <f>'PLANTILLA V6'!F434</f>
        <v>0</v>
      </c>
      <c r="G434" s="74">
        <f>'PLANTILLA V6'!G434</f>
        <v>0</v>
      </c>
      <c r="H434" s="74">
        <f>'PLANTILLA V6'!H434</f>
        <v>0</v>
      </c>
      <c r="I434" s="74">
        <f>'PLANTILLA V6'!I434</f>
        <v>0</v>
      </c>
      <c r="J434" s="83">
        <f>'PLANTILLA V6'!J434</f>
        <v>0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 x14ac:dyDescent="0.45">
      <c r="A435" s="74">
        <f>'PLANTILLA V6'!A435</f>
        <v>0</v>
      </c>
      <c r="B435" s="74">
        <f>'PLANTILLA V6'!B435</f>
        <v>0</v>
      </c>
      <c r="C435" s="74">
        <f>'PLANTILLA V6'!C435</f>
        <v>0</v>
      </c>
      <c r="D435" s="74">
        <f>'PLANTILLA V6'!D435</f>
        <v>0</v>
      </c>
      <c r="E435" s="37">
        <f>'PLANTILLA V6'!E435</f>
        <v>0</v>
      </c>
      <c r="F435" s="74">
        <f>'PLANTILLA V6'!F435</f>
        <v>0</v>
      </c>
      <c r="G435" s="74">
        <f>'PLANTILLA V6'!G435</f>
        <v>0</v>
      </c>
      <c r="H435" s="74">
        <f>'PLANTILLA V6'!H435</f>
        <v>0</v>
      </c>
      <c r="I435" s="74">
        <f>'PLANTILLA V6'!I435</f>
        <v>0</v>
      </c>
      <c r="J435" s="83">
        <f>'PLANTILLA V6'!J435</f>
        <v>0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 x14ac:dyDescent="0.45">
      <c r="A436" s="74">
        <f>'PLANTILLA V6'!A436</f>
        <v>0</v>
      </c>
      <c r="B436" s="74">
        <f>'PLANTILLA V6'!B436</f>
        <v>0</v>
      </c>
      <c r="C436" s="74">
        <f>'PLANTILLA V6'!C436</f>
        <v>0</v>
      </c>
      <c r="D436" s="74">
        <f>'PLANTILLA V6'!D436</f>
        <v>0</v>
      </c>
      <c r="E436" s="37">
        <f>'PLANTILLA V6'!E436</f>
        <v>0</v>
      </c>
      <c r="F436" s="74">
        <f>'PLANTILLA V6'!F436</f>
        <v>0</v>
      </c>
      <c r="G436" s="74">
        <f>'PLANTILLA V6'!G436</f>
        <v>0</v>
      </c>
      <c r="H436" s="74">
        <f>'PLANTILLA V6'!H436</f>
        <v>0</v>
      </c>
      <c r="I436" s="74">
        <f>'PLANTILLA V6'!I436</f>
        <v>0</v>
      </c>
      <c r="J436" s="83">
        <f>'PLANTILLA V6'!J436</f>
        <v>0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 x14ac:dyDescent="0.45">
      <c r="A437" s="74">
        <f>'PLANTILLA V6'!A437</f>
        <v>0</v>
      </c>
      <c r="B437" s="74">
        <f>'PLANTILLA V6'!B437</f>
        <v>0</v>
      </c>
      <c r="C437" s="74">
        <f>'PLANTILLA V6'!C437</f>
        <v>0</v>
      </c>
      <c r="D437" s="74">
        <f>'PLANTILLA V6'!D437</f>
        <v>0</v>
      </c>
      <c r="E437" s="37">
        <f>'PLANTILLA V6'!E437</f>
        <v>0</v>
      </c>
      <c r="F437" s="74">
        <f>'PLANTILLA V6'!F437</f>
        <v>0</v>
      </c>
      <c r="G437" s="74">
        <f>'PLANTILLA V6'!G437</f>
        <v>0</v>
      </c>
      <c r="H437" s="74">
        <f>'PLANTILLA V6'!H437</f>
        <v>0</v>
      </c>
      <c r="I437" s="74">
        <f>'PLANTILLA V6'!I437</f>
        <v>0</v>
      </c>
      <c r="J437" s="83">
        <f>'PLANTILLA V6'!J437</f>
        <v>0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 x14ac:dyDescent="0.45">
      <c r="A438" s="74">
        <f>'PLANTILLA V6'!A438</f>
        <v>0</v>
      </c>
      <c r="B438" s="74">
        <f>'PLANTILLA V6'!B438</f>
        <v>0</v>
      </c>
      <c r="C438" s="74">
        <f>'PLANTILLA V6'!C438</f>
        <v>0</v>
      </c>
      <c r="D438" s="74">
        <f>'PLANTILLA V6'!D438</f>
        <v>0</v>
      </c>
      <c r="E438" s="37">
        <f>'PLANTILLA V6'!E438</f>
        <v>0</v>
      </c>
      <c r="F438" s="74">
        <f>'PLANTILLA V6'!F438</f>
        <v>0</v>
      </c>
      <c r="G438" s="74">
        <f>'PLANTILLA V6'!G438</f>
        <v>0</v>
      </c>
      <c r="H438" s="74">
        <f>'PLANTILLA V6'!H438</f>
        <v>0</v>
      </c>
      <c r="I438" s="74">
        <f>'PLANTILLA V6'!I438</f>
        <v>0</v>
      </c>
      <c r="J438" s="83">
        <f>'PLANTILLA V6'!J438</f>
        <v>0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 x14ac:dyDescent="0.45">
      <c r="A439" s="74"/>
      <c r="B439" s="74"/>
      <c r="C439" s="74"/>
      <c r="D439" s="74"/>
      <c r="E439" s="37"/>
      <c r="F439" s="74"/>
      <c r="G439" s="74"/>
      <c r="H439" s="74"/>
      <c r="I439" s="74"/>
      <c r="J439" s="83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 x14ac:dyDescent="0.45">
      <c r="A440" s="74"/>
      <c r="B440" s="74"/>
      <c r="C440" s="74"/>
      <c r="D440" s="74"/>
      <c r="E440" s="37"/>
      <c r="F440" s="74"/>
      <c r="G440" s="74"/>
      <c r="H440" s="74"/>
      <c r="I440" s="74"/>
      <c r="J440" s="83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 x14ac:dyDescent="0.45">
      <c r="A441" s="74"/>
      <c r="B441" s="74"/>
      <c r="C441" s="74"/>
      <c r="D441" s="74"/>
      <c r="E441" s="37"/>
      <c r="F441" s="74"/>
      <c r="G441" s="74"/>
      <c r="H441" s="74"/>
      <c r="I441" s="74"/>
      <c r="J441" s="83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 x14ac:dyDescent="0.45">
      <c r="A442" s="74"/>
      <c r="B442" s="74"/>
      <c r="C442" s="74"/>
      <c r="D442" s="74"/>
      <c r="E442" s="37"/>
      <c r="F442" s="74"/>
      <c r="G442" s="74"/>
      <c r="H442" s="74"/>
      <c r="I442" s="74"/>
      <c r="J442" s="83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 x14ac:dyDescent="0.45">
      <c r="A443" s="74"/>
      <c r="B443" s="74"/>
      <c r="C443" s="74"/>
      <c r="D443" s="74"/>
      <c r="E443" s="37"/>
      <c r="F443" s="74"/>
      <c r="G443" s="74"/>
      <c r="H443" s="74"/>
      <c r="I443" s="74"/>
      <c r="J443" s="83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 x14ac:dyDescent="0.45">
      <c r="A444" s="74"/>
      <c r="B444" s="74"/>
      <c r="C444" s="74"/>
      <c r="D444" s="74"/>
      <c r="E444" s="37"/>
      <c r="F444" s="74"/>
      <c r="G444" s="74"/>
      <c r="H444" s="74"/>
      <c r="I444" s="74"/>
      <c r="J444" s="83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 x14ac:dyDescent="0.45">
      <c r="A445" s="74"/>
      <c r="B445" s="74"/>
      <c r="C445" s="74"/>
      <c r="D445" s="74"/>
      <c r="E445" s="37"/>
      <c r="F445" s="74"/>
      <c r="G445" s="74"/>
      <c r="H445" s="74"/>
      <c r="I445" s="74"/>
      <c r="J445" s="83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 x14ac:dyDescent="0.45">
      <c r="A446" s="74"/>
      <c r="B446" s="74"/>
      <c r="C446" s="74"/>
      <c r="D446" s="74"/>
      <c r="E446" s="37"/>
      <c r="F446" s="74"/>
      <c r="G446" s="74"/>
      <c r="H446" s="74"/>
      <c r="I446" s="74"/>
      <c r="J446" s="83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 x14ac:dyDescent="0.45">
      <c r="A447" s="74"/>
      <c r="B447" s="74"/>
      <c r="C447" s="74"/>
      <c r="D447" s="74"/>
      <c r="E447" s="37"/>
      <c r="F447" s="74"/>
      <c r="G447" s="74"/>
      <c r="H447" s="74"/>
      <c r="I447" s="74"/>
      <c r="J447" s="83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 x14ac:dyDescent="0.45">
      <c r="A448" s="74"/>
      <c r="B448" s="74"/>
      <c r="C448" s="74"/>
      <c r="D448" s="74"/>
      <c r="E448" s="37"/>
      <c r="F448" s="74"/>
      <c r="G448" s="74"/>
      <c r="H448" s="74"/>
      <c r="I448" s="74"/>
      <c r="J448" s="83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 x14ac:dyDescent="0.45">
      <c r="A449" s="74"/>
      <c r="B449" s="74"/>
      <c r="C449" s="74"/>
      <c r="D449" s="74"/>
      <c r="E449" s="37"/>
      <c r="F449" s="74"/>
      <c r="G449" s="74"/>
      <c r="H449" s="74"/>
      <c r="I449" s="74"/>
      <c r="J449" s="83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 x14ac:dyDescent="0.45">
      <c r="A450" s="74"/>
      <c r="B450" s="74"/>
      <c r="C450" s="74"/>
      <c r="D450" s="74"/>
      <c r="E450" s="37"/>
      <c r="F450" s="74"/>
      <c r="G450" s="74"/>
      <c r="H450" s="74"/>
      <c r="I450" s="74"/>
      <c r="J450" s="83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 x14ac:dyDescent="0.45">
      <c r="A451" s="74"/>
      <c r="B451" s="74"/>
      <c r="C451" s="74"/>
      <c r="D451" s="74"/>
      <c r="E451" s="37"/>
      <c r="F451" s="74"/>
      <c r="G451" s="74"/>
      <c r="H451" s="74"/>
      <c r="I451" s="74"/>
      <c r="J451" s="83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 x14ac:dyDescent="0.45">
      <c r="A452" s="74"/>
      <c r="B452" s="74"/>
      <c r="C452" s="74"/>
      <c r="D452" s="74"/>
      <c r="E452" s="37"/>
      <c r="F452" s="74"/>
      <c r="G452" s="74"/>
      <c r="H452" s="74"/>
      <c r="I452" s="74"/>
      <c r="J452" s="83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 x14ac:dyDescent="0.45">
      <c r="A453" s="74"/>
      <c r="B453" s="74"/>
      <c r="C453" s="74"/>
      <c r="D453" s="74"/>
      <c r="E453" s="37"/>
      <c r="F453" s="74"/>
      <c r="G453" s="74"/>
      <c r="H453" s="74"/>
      <c r="I453" s="74"/>
      <c r="J453" s="83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 x14ac:dyDescent="0.45">
      <c r="A454" s="74"/>
      <c r="B454" s="74"/>
      <c r="C454" s="74"/>
      <c r="D454" s="74"/>
      <c r="E454" s="37"/>
      <c r="F454" s="74"/>
      <c r="G454" s="74"/>
      <c r="H454" s="74"/>
      <c r="I454" s="74"/>
      <c r="J454" s="83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 x14ac:dyDescent="0.45">
      <c r="A455" s="74"/>
      <c r="B455" s="74"/>
      <c r="C455" s="74"/>
      <c r="D455" s="74"/>
      <c r="E455" s="37"/>
      <c r="F455" s="74"/>
      <c r="G455" s="74"/>
      <c r="H455" s="74"/>
      <c r="I455" s="74"/>
      <c r="J455" s="83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 x14ac:dyDescent="0.45">
      <c r="A456" s="74"/>
      <c r="B456" s="74"/>
      <c r="C456" s="74"/>
      <c r="D456" s="74"/>
      <c r="E456" s="37"/>
      <c r="F456" s="74"/>
      <c r="G456" s="74"/>
      <c r="H456" s="74"/>
      <c r="I456" s="74"/>
      <c r="J456" s="83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 x14ac:dyDescent="0.45">
      <c r="A457" s="74"/>
      <c r="B457" s="74"/>
      <c r="C457" s="74"/>
      <c r="D457" s="74"/>
      <c r="E457" s="37"/>
      <c r="F457" s="74"/>
      <c r="G457" s="74"/>
      <c r="H457" s="74"/>
      <c r="I457" s="74"/>
      <c r="J457" s="83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 x14ac:dyDescent="0.45">
      <c r="A458" s="74"/>
      <c r="B458" s="74"/>
      <c r="C458" s="74"/>
      <c r="D458" s="74"/>
      <c r="E458" s="37"/>
      <c r="F458" s="74"/>
      <c r="G458" s="74"/>
      <c r="H458" s="74"/>
      <c r="I458" s="74"/>
      <c r="J458" s="83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 x14ac:dyDescent="0.45">
      <c r="A459" s="74"/>
      <c r="B459" s="74"/>
      <c r="C459" s="74"/>
      <c r="D459" s="74"/>
      <c r="E459" s="37"/>
      <c r="F459" s="74"/>
      <c r="G459" s="74"/>
      <c r="H459" s="74"/>
      <c r="I459" s="74"/>
      <c r="J459" s="83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 x14ac:dyDescent="0.45">
      <c r="A460" s="74"/>
      <c r="B460" s="74"/>
      <c r="C460" s="74"/>
      <c r="D460" s="74"/>
      <c r="E460" s="37"/>
      <c r="F460" s="74"/>
      <c r="G460" s="74"/>
      <c r="H460" s="74"/>
      <c r="I460" s="74"/>
      <c r="J460" s="83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 x14ac:dyDescent="0.45">
      <c r="A461" s="74"/>
      <c r="B461" s="74"/>
      <c r="C461" s="74"/>
      <c r="D461" s="74"/>
      <c r="E461" s="37"/>
      <c r="F461" s="74"/>
      <c r="G461" s="74"/>
      <c r="H461" s="74"/>
      <c r="I461" s="74"/>
      <c r="J461" s="83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 x14ac:dyDescent="0.45">
      <c r="A462" s="74"/>
      <c r="B462" s="74"/>
      <c r="C462" s="74"/>
      <c r="D462" s="74"/>
      <c r="E462" s="37"/>
      <c r="F462" s="74"/>
      <c r="G462" s="74"/>
      <c r="H462" s="74"/>
      <c r="I462" s="74"/>
      <c r="J462" s="83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 x14ac:dyDescent="0.45">
      <c r="A463" s="74"/>
      <c r="B463" s="74"/>
      <c r="C463" s="74"/>
      <c r="D463" s="74"/>
      <c r="E463" s="37"/>
      <c r="F463" s="74"/>
      <c r="G463" s="74"/>
      <c r="H463" s="74"/>
      <c r="I463" s="74"/>
      <c r="J463" s="83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 x14ac:dyDescent="0.45">
      <c r="A464" s="74"/>
      <c r="B464" s="74"/>
      <c r="C464" s="74"/>
      <c r="D464" s="74"/>
      <c r="E464" s="37"/>
      <c r="F464" s="74"/>
      <c r="G464" s="74"/>
      <c r="H464" s="74"/>
      <c r="I464" s="74"/>
      <c r="J464" s="83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 x14ac:dyDescent="0.45">
      <c r="A465" s="74"/>
      <c r="B465" s="74"/>
      <c r="C465" s="74"/>
      <c r="D465" s="74"/>
      <c r="E465" s="37"/>
      <c r="F465" s="74"/>
      <c r="G465" s="74"/>
      <c r="H465" s="74"/>
      <c r="I465" s="74"/>
      <c r="J465" s="83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 x14ac:dyDescent="0.45">
      <c r="A466" s="74"/>
      <c r="B466" s="74"/>
      <c r="C466" s="74"/>
      <c r="D466" s="74"/>
      <c r="E466" s="37"/>
      <c r="F466" s="74"/>
      <c r="G466" s="74"/>
      <c r="H466" s="74"/>
      <c r="I466" s="74"/>
      <c r="J466" s="83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 x14ac:dyDescent="0.45">
      <c r="A467" s="74"/>
      <c r="B467" s="74"/>
      <c r="C467" s="74"/>
      <c r="D467" s="74"/>
      <c r="E467" s="37"/>
      <c r="F467" s="74"/>
      <c r="G467" s="74"/>
      <c r="H467" s="74"/>
      <c r="I467" s="74"/>
      <c r="J467" s="83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 x14ac:dyDescent="0.45">
      <c r="A468" s="74"/>
      <c r="B468" s="74"/>
      <c r="C468" s="74"/>
      <c r="D468" s="74"/>
      <c r="E468" s="37"/>
      <c r="F468" s="74"/>
      <c r="G468" s="74"/>
      <c r="H468" s="74"/>
      <c r="I468" s="74"/>
      <c r="J468" s="83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 x14ac:dyDescent="0.45">
      <c r="A469" s="74"/>
      <c r="B469" s="74"/>
      <c r="C469" s="74"/>
      <c r="D469" s="74"/>
      <c r="E469" s="37"/>
      <c r="F469" s="74"/>
      <c r="G469" s="74"/>
      <c r="H469" s="74"/>
      <c r="I469" s="74"/>
      <c r="J469" s="83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 x14ac:dyDescent="0.45">
      <c r="A470" s="74"/>
      <c r="B470" s="74"/>
      <c r="C470" s="74"/>
      <c r="D470" s="74"/>
      <c r="E470" s="37"/>
      <c r="F470" s="74"/>
      <c r="G470" s="74"/>
      <c r="H470" s="74"/>
      <c r="I470" s="74"/>
      <c r="J470" s="83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 x14ac:dyDescent="0.45">
      <c r="A471" s="74"/>
      <c r="B471" s="74"/>
      <c r="C471" s="74"/>
      <c r="D471" s="74"/>
      <c r="E471" s="37"/>
      <c r="F471" s="74"/>
      <c r="G471" s="74"/>
      <c r="H471" s="74"/>
      <c r="I471" s="74"/>
      <c r="J471" s="83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 x14ac:dyDescent="0.45">
      <c r="A472" s="74"/>
      <c r="B472" s="74"/>
      <c r="C472" s="74"/>
      <c r="D472" s="74"/>
      <c r="E472" s="37"/>
      <c r="F472" s="74"/>
      <c r="G472" s="74"/>
      <c r="H472" s="74"/>
      <c r="I472" s="74"/>
      <c r="J472" s="83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 x14ac:dyDescent="0.45">
      <c r="A473" s="74"/>
      <c r="B473" s="74"/>
      <c r="C473" s="74"/>
      <c r="D473" s="74"/>
      <c r="E473" s="37"/>
      <c r="F473" s="74"/>
      <c r="G473" s="74"/>
      <c r="H473" s="74"/>
      <c r="I473" s="74"/>
      <c r="J473" s="83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 x14ac:dyDescent="0.45">
      <c r="A474" s="74"/>
      <c r="B474" s="74"/>
      <c r="C474" s="74"/>
      <c r="D474" s="74"/>
      <c r="E474" s="37"/>
      <c r="F474" s="74"/>
      <c r="G474" s="74"/>
      <c r="H474" s="74"/>
      <c r="I474" s="74"/>
      <c r="J474" s="83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 x14ac:dyDescent="0.45">
      <c r="A475" s="74"/>
      <c r="B475" s="74"/>
      <c r="C475" s="74"/>
      <c r="D475" s="74"/>
      <c r="E475" s="37"/>
      <c r="F475" s="74"/>
      <c r="G475" s="74"/>
      <c r="H475" s="74"/>
      <c r="I475" s="74"/>
      <c r="J475" s="83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 x14ac:dyDescent="0.45">
      <c r="A476" s="74"/>
      <c r="B476" s="74"/>
      <c r="C476" s="74"/>
      <c r="D476" s="74"/>
      <c r="E476" s="37"/>
      <c r="F476" s="74"/>
      <c r="G476" s="74"/>
      <c r="H476" s="74"/>
      <c r="I476" s="74"/>
      <c r="J476" s="83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 x14ac:dyDescent="0.45">
      <c r="A477" s="74"/>
      <c r="B477" s="74"/>
      <c r="C477" s="74"/>
      <c r="D477" s="74"/>
      <c r="E477" s="37"/>
      <c r="F477" s="74"/>
      <c r="G477" s="74"/>
      <c r="H477" s="74"/>
      <c r="I477" s="74"/>
      <c r="J477" s="83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 x14ac:dyDescent="0.45">
      <c r="A478" s="74"/>
      <c r="B478" s="74"/>
      <c r="C478" s="74"/>
      <c r="D478" s="74"/>
      <c r="E478" s="37"/>
      <c r="F478" s="74"/>
      <c r="G478" s="74"/>
      <c r="H478" s="74"/>
      <c r="I478" s="74"/>
      <c r="J478" s="83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 x14ac:dyDescent="0.45">
      <c r="A479" s="74"/>
      <c r="B479" s="74"/>
      <c r="C479" s="74"/>
      <c r="D479" s="74"/>
      <c r="E479" s="37"/>
      <c r="F479" s="74"/>
      <c r="G479" s="74"/>
      <c r="H479" s="74"/>
      <c r="I479" s="74"/>
      <c r="J479" s="83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 x14ac:dyDescent="0.45">
      <c r="A480" s="74"/>
      <c r="B480" s="74"/>
      <c r="C480" s="74"/>
      <c r="D480" s="74"/>
      <c r="E480" s="37"/>
      <c r="F480" s="74"/>
      <c r="G480" s="74"/>
      <c r="H480" s="74"/>
      <c r="I480" s="74"/>
      <c r="J480" s="83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 x14ac:dyDescent="0.45">
      <c r="A481" s="74"/>
      <c r="B481" s="74"/>
      <c r="C481" s="74"/>
      <c r="D481" s="74"/>
      <c r="E481" s="37"/>
      <c r="F481" s="74"/>
      <c r="G481" s="74"/>
      <c r="H481" s="74"/>
      <c r="I481" s="74"/>
      <c r="J481" s="83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 x14ac:dyDescent="0.45">
      <c r="A482" s="74"/>
      <c r="B482" s="74"/>
      <c r="C482" s="74"/>
      <c r="D482" s="74"/>
      <c r="E482" s="37"/>
      <c r="F482" s="74"/>
      <c r="G482" s="74"/>
      <c r="H482" s="74"/>
      <c r="I482" s="74"/>
      <c r="J482" s="83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 x14ac:dyDescent="0.45">
      <c r="A483" s="74"/>
      <c r="B483" s="74"/>
      <c r="C483" s="74"/>
      <c r="D483" s="74"/>
      <c r="E483" s="37"/>
      <c r="F483" s="74"/>
      <c r="G483" s="74"/>
      <c r="H483" s="74"/>
      <c r="I483" s="74"/>
      <c r="J483" s="83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 x14ac:dyDescent="0.45">
      <c r="A484" s="74"/>
      <c r="B484" s="74"/>
      <c r="C484" s="74"/>
      <c r="D484" s="74"/>
      <c r="E484" s="37"/>
      <c r="F484" s="74"/>
      <c r="G484" s="74"/>
      <c r="H484" s="74"/>
      <c r="I484" s="74"/>
      <c r="J484" s="83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 x14ac:dyDescent="0.45">
      <c r="A485" s="74"/>
      <c r="B485" s="74"/>
      <c r="C485" s="74"/>
      <c r="D485" s="74"/>
      <c r="E485" s="37"/>
      <c r="F485" s="74"/>
      <c r="G485" s="74"/>
      <c r="H485" s="74"/>
      <c r="I485" s="74"/>
      <c r="J485" s="83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 x14ac:dyDescent="0.45">
      <c r="A486" s="74"/>
      <c r="B486" s="74"/>
      <c r="C486" s="74"/>
      <c r="D486" s="74"/>
      <c r="E486" s="37"/>
      <c r="F486" s="74"/>
      <c r="G486" s="74"/>
      <c r="H486" s="74"/>
      <c r="I486" s="74"/>
      <c r="J486" s="83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 x14ac:dyDescent="0.45">
      <c r="A487" s="74"/>
      <c r="B487" s="74"/>
      <c r="C487" s="74"/>
      <c r="D487" s="74"/>
      <c r="E487" s="37"/>
      <c r="F487" s="74"/>
      <c r="G487" s="74"/>
      <c r="H487" s="74"/>
      <c r="I487" s="74"/>
      <c r="J487" s="83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 x14ac:dyDescent="0.45">
      <c r="A488" s="74"/>
      <c r="B488" s="74"/>
      <c r="C488" s="74"/>
      <c r="D488" s="74"/>
      <c r="E488" s="37"/>
      <c r="F488" s="74"/>
      <c r="G488" s="74"/>
      <c r="H488" s="74"/>
      <c r="I488" s="74"/>
      <c r="J488" s="83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 x14ac:dyDescent="0.45">
      <c r="A489" s="74"/>
      <c r="B489" s="74"/>
      <c r="C489" s="74"/>
      <c r="D489" s="74"/>
      <c r="E489" s="37"/>
      <c r="F489" s="74"/>
      <c r="G489" s="74"/>
      <c r="H489" s="74"/>
      <c r="I489" s="74"/>
      <c r="J489" s="83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 x14ac:dyDescent="0.45">
      <c r="A490" s="74"/>
      <c r="B490" s="74"/>
      <c r="C490" s="74"/>
      <c r="D490" s="74"/>
      <c r="E490" s="37"/>
      <c r="F490" s="74"/>
      <c r="G490" s="74"/>
      <c r="H490" s="74"/>
      <c r="I490" s="74"/>
      <c r="J490" s="83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 x14ac:dyDescent="0.45">
      <c r="A491" s="74"/>
      <c r="B491" s="74"/>
      <c r="C491" s="74"/>
      <c r="D491" s="74"/>
      <c r="E491" s="37"/>
      <c r="F491" s="74"/>
      <c r="G491" s="74"/>
      <c r="H491" s="74"/>
      <c r="I491" s="74"/>
      <c r="J491" s="83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 x14ac:dyDescent="0.45">
      <c r="A492" s="74"/>
      <c r="B492" s="74"/>
      <c r="C492" s="74"/>
      <c r="D492" s="74"/>
      <c r="E492" s="37"/>
      <c r="F492" s="74"/>
      <c r="G492" s="74"/>
      <c r="H492" s="74"/>
      <c r="I492" s="74"/>
      <c r="J492" s="83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 x14ac:dyDescent="0.45">
      <c r="A493" s="74"/>
      <c r="B493" s="74"/>
      <c r="C493" s="74"/>
      <c r="D493" s="74"/>
      <c r="E493" s="37"/>
      <c r="F493" s="74"/>
      <c r="G493" s="74"/>
      <c r="H493" s="74"/>
      <c r="I493" s="74"/>
      <c r="J493" s="83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 x14ac:dyDescent="0.45">
      <c r="A494" s="74"/>
      <c r="B494" s="74"/>
      <c r="C494" s="74"/>
      <c r="D494" s="74"/>
      <c r="E494" s="37"/>
      <c r="F494" s="74"/>
      <c r="G494" s="74"/>
      <c r="H494" s="74"/>
      <c r="I494" s="74"/>
      <c r="J494" s="83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 x14ac:dyDescent="0.45">
      <c r="A495" s="74"/>
      <c r="B495" s="74"/>
      <c r="C495" s="74"/>
      <c r="D495" s="74"/>
      <c r="E495" s="37"/>
      <c r="F495" s="74"/>
      <c r="G495" s="74"/>
      <c r="H495" s="74"/>
      <c r="I495" s="74"/>
      <c r="J495" s="83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 x14ac:dyDescent="0.45">
      <c r="A496" s="74"/>
      <c r="B496" s="74"/>
      <c r="C496" s="74"/>
      <c r="D496" s="74"/>
      <c r="E496" s="37"/>
      <c r="F496" s="74"/>
      <c r="G496" s="74"/>
      <c r="H496" s="74"/>
      <c r="I496" s="74"/>
      <c r="J496" s="83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 x14ac:dyDescent="0.45">
      <c r="A497" s="74"/>
      <c r="B497" s="74"/>
      <c r="C497" s="74"/>
      <c r="D497" s="74"/>
      <c r="E497" s="37"/>
      <c r="F497" s="74"/>
      <c r="G497" s="74"/>
      <c r="H497" s="74"/>
      <c r="I497" s="74"/>
      <c r="J497" s="83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 x14ac:dyDescent="0.45">
      <c r="A498" s="74"/>
      <c r="B498" s="74"/>
      <c r="C498" s="74"/>
      <c r="D498" s="74"/>
      <c r="E498" s="37"/>
      <c r="F498" s="74"/>
      <c r="G498" s="74"/>
      <c r="H498" s="74"/>
      <c r="I498" s="74"/>
      <c r="J498" s="83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 x14ac:dyDescent="0.45">
      <c r="A499" s="74"/>
      <c r="B499" s="74"/>
      <c r="C499" s="74"/>
      <c r="D499" s="74"/>
      <c r="E499" s="37"/>
      <c r="F499" s="74"/>
      <c r="G499" s="74"/>
      <c r="H499" s="74"/>
      <c r="I499" s="74"/>
      <c r="J499" s="83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 x14ac:dyDescent="0.45">
      <c r="A500" s="74"/>
      <c r="B500" s="74"/>
      <c r="C500" s="74"/>
      <c r="D500" s="74"/>
      <c r="E500" s="37"/>
      <c r="F500" s="74"/>
      <c r="G500" s="74"/>
      <c r="H500" s="74"/>
      <c r="I500" s="74"/>
      <c r="J500" s="83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 x14ac:dyDescent="0.45">
      <c r="A501" s="74"/>
      <c r="B501" s="74"/>
      <c r="C501" s="74"/>
      <c r="D501" s="74"/>
      <c r="E501" s="37"/>
      <c r="F501" s="74"/>
      <c r="G501" s="74"/>
      <c r="H501" s="74"/>
      <c r="I501" s="74"/>
      <c r="J501" s="83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 x14ac:dyDescent="0.45">
      <c r="A502" s="74"/>
      <c r="B502" s="74"/>
      <c r="C502" s="74"/>
      <c r="D502" s="74"/>
      <c r="E502" s="37"/>
      <c r="F502" s="74"/>
      <c r="G502" s="74"/>
      <c r="H502" s="74"/>
      <c r="I502" s="74"/>
      <c r="J502" s="83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 x14ac:dyDescent="0.45">
      <c r="A503" s="74"/>
      <c r="B503" s="74"/>
      <c r="C503" s="74"/>
      <c r="D503" s="74"/>
      <c r="E503" s="37"/>
      <c r="F503" s="74"/>
      <c r="G503" s="74"/>
      <c r="H503" s="74"/>
      <c r="I503" s="74"/>
      <c r="J503" s="83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 x14ac:dyDescent="0.45">
      <c r="A504" s="74"/>
      <c r="B504" s="74"/>
      <c r="C504" s="74"/>
      <c r="D504" s="74"/>
      <c r="E504" s="37"/>
      <c r="F504" s="74"/>
      <c r="G504" s="74"/>
      <c r="H504" s="74"/>
      <c r="I504" s="74"/>
      <c r="J504" s="83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 x14ac:dyDescent="0.45">
      <c r="A505" s="74"/>
      <c r="B505" s="74"/>
      <c r="C505" s="74"/>
      <c r="D505" s="74"/>
      <c r="E505" s="37"/>
      <c r="F505" s="74"/>
      <c r="G505" s="74"/>
      <c r="H505" s="74"/>
      <c r="I505" s="74"/>
      <c r="J505" s="83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 x14ac:dyDescent="0.45">
      <c r="A506" s="74"/>
      <c r="B506" s="74"/>
      <c r="C506" s="74"/>
      <c r="D506" s="74"/>
      <c r="E506" s="37"/>
      <c r="F506" s="74"/>
      <c r="G506" s="74"/>
      <c r="H506" s="74"/>
      <c r="I506" s="74"/>
      <c r="J506" s="83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 x14ac:dyDescent="0.45">
      <c r="A507" s="74"/>
      <c r="B507" s="74"/>
      <c r="C507" s="74"/>
      <c r="D507" s="74"/>
      <c r="E507" s="37"/>
      <c r="F507" s="74"/>
      <c r="G507" s="74"/>
      <c r="H507" s="74"/>
      <c r="I507" s="74"/>
      <c r="J507" s="83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 x14ac:dyDescent="0.45">
      <c r="A508" s="74"/>
      <c r="B508" s="74"/>
      <c r="C508" s="74"/>
      <c r="D508" s="74"/>
      <c r="E508" s="37"/>
      <c r="F508" s="74"/>
      <c r="G508" s="74"/>
      <c r="H508" s="74"/>
      <c r="I508" s="74"/>
      <c r="J508" s="83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 x14ac:dyDescent="0.45">
      <c r="A509" s="74"/>
      <c r="B509" s="74"/>
      <c r="C509" s="74"/>
      <c r="D509" s="74"/>
      <c r="E509" s="37"/>
      <c r="F509" s="74"/>
      <c r="G509" s="74"/>
      <c r="H509" s="74"/>
      <c r="I509" s="74"/>
      <c r="J509" s="83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 x14ac:dyDescent="0.45">
      <c r="A510" s="74"/>
      <c r="B510" s="74"/>
      <c r="C510" s="74"/>
      <c r="D510" s="74"/>
      <c r="E510" s="37"/>
      <c r="F510" s="74"/>
      <c r="G510" s="74"/>
      <c r="H510" s="74"/>
      <c r="I510" s="74"/>
      <c r="J510" s="83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 x14ac:dyDescent="0.45">
      <c r="A511" s="74"/>
      <c r="B511" s="74"/>
      <c r="C511" s="74"/>
      <c r="D511" s="74"/>
      <c r="E511" s="37"/>
      <c r="F511" s="74"/>
      <c r="G511" s="74"/>
      <c r="H511" s="74"/>
      <c r="I511" s="74"/>
      <c r="J511" s="83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 x14ac:dyDescent="0.45">
      <c r="A512" s="74"/>
      <c r="B512" s="74"/>
      <c r="C512" s="74"/>
      <c r="D512" s="74"/>
      <c r="E512" s="37"/>
      <c r="F512" s="74"/>
      <c r="G512" s="74"/>
      <c r="H512" s="74"/>
      <c r="I512" s="74"/>
      <c r="J512" s="83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 x14ac:dyDescent="0.45">
      <c r="A513" s="74"/>
      <c r="B513" s="74"/>
      <c r="C513" s="74"/>
      <c r="D513" s="74"/>
      <c r="E513" s="37"/>
      <c r="F513" s="74"/>
      <c r="G513" s="74"/>
      <c r="H513" s="74"/>
      <c r="I513" s="74"/>
      <c r="J513" s="83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 x14ac:dyDescent="0.45">
      <c r="A514" s="74"/>
      <c r="B514" s="74"/>
      <c r="C514" s="74"/>
      <c r="D514" s="74"/>
      <c r="E514" s="37"/>
      <c r="F514" s="74"/>
      <c r="G514" s="74"/>
      <c r="H514" s="74"/>
      <c r="I514" s="74"/>
      <c r="J514" s="83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 x14ac:dyDescent="0.45">
      <c r="A515" s="74"/>
      <c r="B515" s="74"/>
      <c r="C515" s="74"/>
      <c r="D515" s="74"/>
      <c r="E515" s="37"/>
      <c r="F515" s="74"/>
      <c r="G515" s="74"/>
      <c r="H515" s="74"/>
      <c r="I515" s="74"/>
      <c r="J515" s="83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 x14ac:dyDescent="0.45">
      <c r="A516" s="74"/>
      <c r="B516" s="74"/>
      <c r="C516" s="74"/>
      <c r="D516" s="74"/>
      <c r="E516" s="37"/>
      <c r="F516" s="74"/>
      <c r="G516" s="74"/>
      <c r="H516" s="74"/>
      <c r="I516" s="74"/>
      <c r="J516" s="83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 x14ac:dyDescent="0.45">
      <c r="A517" s="74"/>
      <c r="B517" s="74"/>
      <c r="C517" s="74"/>
      <c r="D517" s="74"/>
      <c r="E517" s="37"/>
      <c r="F517" s="74"/>
      <c r="G517" s="74"/>
      <c r="H517" s="74"/>
      <c r="I517" s="74"/>
      <c r="J517" s="83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 x14ac:dyDescent="0.45">
      <c r="A518" s="74"/>
      <c r="B518" s="74"/>
      <c r="C518" s="74"/>
      <c r="D518" s="74"/>
      <c r="E518" s="37"/>
      <c r="F518" s="74"/>
      <c r="G518" s="74"/>
      <c r="H518" s="74"/>
      <c r="I518" s="74"/>
      <c r="J518" s="83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 x14ac:dyDescent="0.45">
      <c r="A519" s="74"/>
      <c r="B519" s="74"/>
      <c r="C519" s="74"/>
      <c r="D519" s="74"/>
      <c r="E519" s="37"/>
      <c r="F519" s="74"/>
      <c r="G519" s="74"/>
      <c r="H519" s="74"/>
      <c r="I519" s="74"/>
      <c r="J519" s="83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 x14ac:dyDescent="0.45">
      <c r="A520" s="74"/>
      <c r="B520" s="74"/>
      <c r="C520" s="74"/>
      <c r="D520" s="74"/>
      <c r="E520" s="37"/>
      <c r="F520" s="74"/>
      <c r="G520" s="74"/>
      <c r="H520" s="74"/>
      <c r="I520" s="74"/>
      <c r="J520" s="83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 x14ac:dyDescent="0.45">
      <c r="A521" s="74"/>
      <c r="B521" s="74"/>
      <c r="C521" s="74"/>
      <c r="D521" s="74"/>
      <c r="E521" s="37"/>
      <c r="F521" s="74"/>
      <c r="G521" s="74"/>
      <c r="H521" s="74"/>
      <c r="I521" s="74"/>
      <c r="J521" s="83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 x14ac:dyDescent="0.45">
      <c r="A522" s="74"/>
      <c r="B522" s="74"/>
      <c r="C522" s="74"/>
      <c r="D522" s="74"/>
      <c r="E522" s="37"/>
      <c r="F522" s="74"/>
      <c r="G522" s="74"/>
      <c r="H522" s="74"/>
      <c r="I522" s="74"/>
      <c r="J522" s="83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 x14ac:dyDescent="0.45">
      <c r="A523" s="74"/>
      <c r="B523" s="74"/>
      <c r="C523" s="74"/>
      <c r="D523" s="74"/>
      <c r="E523" s="37"/>
      <c r="F523" s="74"/>
      <c r="G523" s="74"/>
      <c r="H523" s="74"/>
      <c r="I523" s="74"/>
      <c r="J523" s="83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 x14ac:dyDescent="0.45">
      <c r="A524" s="74"/>
      <c r="B524" s="74"/>
      <c r="C524" s="74"/>
      <c r="D524" s="74"/>
      <c r="E524" s="37"/>
      <c r="F524" s="74"/>
      <c r="G524" s="74"/>
      <c r="H524" s="74"/>
      <c r="I524" s="74"/>
      <c r="J524" s="83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 x14ac:dyDescent="0.45">
      <c r="A525" s="74"/>
      <c r="B525" s="74"/>
      <c r="C525" s="74"/>
      <c r="D525" s="74"/>
      <c r="E525" s="37"/>
      <c r="F525" s="74"/>
      <c r="G525" s="74"/>
      <c r="H525" s="74"/>
      <c r="I525" s="74"/>
      <c r="J525" s="83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 x14ac:dyDescent="0.45">
      <c r="A526" s="74"/>
      <c r="B526" s="74"/>
      <c r="C526" s="74"/>
      <c r="D526" s="74"/>
      <c r="E526" s="37"/>
      <c r="F526" s="74"/>
      <c r="G526" s="74"/>
      <c r="H526" s="74"/>
      <c r="I526" s="74"/>
      <c r="J526" s="83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 x14ac:dyDescent="0.45">
      <c r="A527" s="74"/>
      <c r="B527" s="74"/>
      <c r="C527" s="74"/>
      <c r="D527" s="74"/>
      <c r="E527" s="37"/>
      <c r="F527" s="74"/>
      <c r="G527" s="74"/>
      <c r="H527" s="74"/>
      <c r="I527" s="74"/>
      <c r="J527" s="83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 x14ac:dyDescent="0.45">
      <c r="A528" s="74"/>
      <c r="B528" s="74"/>
      <c r="C528" s="74"/>
      <c r="D528" s="74"/>
      <c r="E528" s="37"/>
      <c r="F528" s="74"/>
      <c r="G528" s="74"/>
      <c r="H528" s="74"/>
      <c r="I528" s="74"/>
      <c r="J528" s="83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 x14ac:dyDescent="0.45">
      <c r="A529" s="74"/>
      <c r="B529" s="74"/>
      <c r="C529" s="74"/>
      <c r="D529" s="74"/>
      <c r="E529" s="37"/>
      <c r="F529" s="74"/>
      <c r="G529" s="74"/>
      <c r="H529" s="74"/>
      <c r="I529" s="74"/>
      <c r="J529" s="83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 x14ac:dyDescent="0.45">
      <c r="A530" s="74"/>
      <c r="B530" s="74"/>
      <c r="C530" s="74"/>
      <c r="D530" s="74"/>
      <c r="E530" s="37"/>
      <c r="F530" s="74"/>
      <c r="G530" s="74"/>
      <c r="H530" s="74"/>
      <c r="I530" s="74"/>
      <c r="J530" s="83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 x14ac:dyDescent="0.45">
      <c r="A531" s="74"/>
      <c r="B531" s="74"/>
      <c r="C531" s="74"/>
      <c r="D531" s="74"/>
      <c r="E531" s="37"/>
      <c r="F531" s="74"/>
      <c r="G531" s="74"/>
      <c r="H531" s="74"/>
      <c r="I531" s="74"/>
      <c r="J531" s="83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 x14ac:dyDescent="0.45">
      <c r="A532" s="74"/>
      <c r="B532" s="74"/>
      <c r="C532" s="74"/>
      <c r="D532" s="74"/>
      <c r="E532" s="37"/>
      <c r="F532" s="74"/>
      <c r="G532" s="74"/>
      <c r="H532" s="74"/>
      <c r="I532" s="74"/>
      <c r="J532" s="83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 x14ac:dyDescent="0.45">
      <c r="A533" s="74"/>
      <c r="B533" s="74"/>
      <c r="C533" s="74"/>
      <c r="D533" s="74"/>
      <c r="E533" s="37"/>
      <c r="F533" s="74"/>
      <c r="G533" s="74"/>
      <c r="H533" s="74"/>
      <c r="I533" s="74"/>
      <c r="J533" s="83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 x14ac:dyDescent="0.45">
      <c r="A534" s="74"/>
      <c r="B534" s="74"/>
      <c r="C534" s="74"/>
      <c r="D534" s="74"/>
      <c r="E534" s="37"/>
      <c r="F534" s="74"/>
      <c r="G534" s="74"/>
      <c r="H534" s="74"/>
      <c r="I534" s="74"/>
      <c r="J534" s="83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 x14ac:dyDescent="0.45">
      <c r="A535" s="74"/>
      <c r="B535" s="74"/>
      <c r="C535" s="74"/>
      <c r="D535" s="74"/>
      <c r="E535" s="37"/>
      <c r="F535" s="74"/>
      <c r="G535" s="74"/>
      <c r="H535" s="74"/>
      <c r="I535" s="74"/>
      <c r="J535" s="83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 x14ac:dyDescent="0.45">
      <c r="A536" s="74"/>
      <c r="B536" s="74"/>
      <c r="C536" s="74"/>
      <c r="D536" s="74"/>
      <c r="E536" s="37"/>
      <c r="F536" s="74"/>
      <c r="G536" s="74"/>
      <c r="H536" s="74"/>
      <c r="I536" s="74"/>
      <c r="J536" s="83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 x14ac:dyDescent="0.45">
      <c r="A537" s="74"/>
      <c r="B537" s="74"/>
      <c r="C537" s="74"/>
      <c r="D537" s="74"/>
      <c r="E537" s="37"/>
      <c r="F537" s="74"/>
      <c r="G537" s="74"/>
      <c r="H537" s="74"/>
      <c r="I537" s="74"/>
      <c r="J537" s="83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 x14ac:dyDescent="0.45">
      <c r="A538" s="74"/>
      <c r="B538" s="74"/>
      <c r="C538" s="74"/>
      <c r="D538" s="74"/>
      <c r="E538" s="37"/>
      <c r="F538" s="74"/>
      <c r="G538" s="74"/>
      <c r="H538" s="74"/>
      <c r="I538" s="74"/>
      <c r="J538" s="83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 x14ac:dyDescent="0.45">
      <c r="A539" s="74"/>
      <c r="B539" s="74"/>
      <c r="C539" s="74"/>
      <c r="D539" s="74"/>
      <c r="E539" s="37"/>
      <c r="F539" s="74"/>
      <c r="G539" s="74"/>
      <c r="H539" s="74"/>
      <c r="I539" s="74"/>
      <c r="J539" s="83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 x14ac:dyDescent="0.45">
      <c r="A540" s="74"/>
      <c r="B540" s="74"/>
      <c r="C540" s="74"/>
      <c r="D540" s="74"/>
      <c r="E540" s="37"/>
      <c r="F540" s="74"/>
      <c r="G540" s="74"/>
      <c r="H540" s="74"/>
      <c r="I540" s="74"/>
      <c r="J540" s="83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 x14ac:dyDescent="0.45">
      <c r="A541" s="74"/>
      <c r="B541" s="74"/>
      <c r="C541" s="74"/>
      <c r="D541" s="74"/>
      <c r="E541" s="37"/>
      <c r="F541" s="74"/>
      <c r="G541" s="74"/>
      <c r="H541" s="74"/>
      <c r="I541" s="74"/>
      <c r="J541" s="83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 x14ac:dyDescent="0.45">
      <c r="A542" s="74"/>
      <c r="B542" s="74"/>
      <c r="C542" s="74"/>
      <c r="D542" s="74"/>
      <c r="E542" s="37"/>
      <c r="F542" s="74"/>
      <c r="G542" s="74"/>
      <c r="H542" s="74"/>
      <c r="I542" s="74"/>
      <c r="J542" s="83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 x14ac:dyDescent="0.45">
      <c r="A543" s="74"/>
      <c r="B543" s="74"/>
      <c r="C543" s="74"/>
      <c r="D543" s="74"/>
      <c r="E543" s="37"/>
      <c r="F543" s="74"/>
      <c r="G543" s="74"/>
      <c r="H543" s="74"/>
      <c r="I543" s="74"/>
      <c r="J543" s="83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 x14ac:dyDescent="0.45">
      <c r="A544" s="74"/>
      <c r="B544" s="74"/>
      <c r="C544" s="74"/>
      <c r="D544" s="74"/>
      <c r="E544" s="37"/>
      <c r="F544" s="74"/>
      <c r="G544" s="74"/>
      <c r="H544" s="74"/>
      <c r="I544" s="74"/>
      <c r="J544" s="83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 x14ac:dyDescent="0.45">
      <c r="A545" s="74"/>
      <c r="B545" s="74"/>
      <c r="C545" s="74"/>
      <c r="D545" s="74"/>
      <c r="E545" s="37"/>
      <c r="F545" s="74"/>
      <c r="G545" s="74"/>
      <c r="H545" s="74"/>
      <c r="I545" s="74"/>
      <c r="J545" s="83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 x14ac:dyDescent="0.45">
      <c r="A546" s="74"/>
      <c r="B546" s="74"/>
      <c r="C546" s="74"/>
      <c r="D546" s="74"/>
      <c r="E546" s="37"/>
      <c r="F546" s="74"/>
      <c r="G546" s="74"/>
      <c r="H546" s="74"/>
      <c r="I546" s="74"/>
      <c r="J546" s="83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 x14ac:dyDescent="0.45">
      <c r="A547" s="74"/>
      <c r="B547" s="74"/>
      <c r="C547" s="74"/>
      <c r="D547" s="74"/>
      <c r="E547" s="37"/>
      <c r="F547" s="74"/>
      <c r="G547" s="74"/>
      <c r="H547" s="74"/>
      <c r="I547" s="74"/>
      <c r="J547" s="83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 x14ac:dyDescent="0.45">
      <c r="A548" s="74"/>
      <c r="B548" s="74"/>
      <c r="C548" s="74"/>
      <c r="D548" s="74"/>
      <c r="E548" s="37"/>
      <c r="F548" s="74"/>
      <c r="G548" s="74"/>
      <c r="H548" s="74"/>
      <c r="I548" s="74"/>
      <c r="J548" s="83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 x14ac:dyDescent="0.45">
      <c r="A549" s="74"/>
      <c r="B549" s="74"/>
      <c r="C549" s="74"/>
      <c r="D549" s="74"/>
      <c r="E549" s="37"/>
      <c r="F549" s="74"/>
      <c r="G549" s="74"/>
      <c r="H549" s="74"/>
      <c r="I549" s="74"/>
      <c r="J549" s="83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 x14ac:dyDescent="0.45">
      <c r="A550" s="74"/>
      <c r="B550" s="74"/>
      <c r="C550" s="74"/>
      <c r="D550" s="74"/>
      <c r="E550" s="37"/>
      <c r="F550" s="74"/>
      <c r="G550" s="74"/>
      <c r="H550" s="74"/>
      <c r="I550" s="74"/>
      <c r="J550" s="83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 x14ac:dyDescent="0.45">
      <c r="A551" s="74"/>
      <c r="B551" s="74"/>
      <c r="C551" s="74"/>
      <c r="D551" s="74"/>
      <c r="E551" s="37"/>
      <c r="F551" s="74"/>
      <c r="G551" s="74"/>
      <c r="H551" s="74"/>
      <c r="I551" s="74"/>
      <c r="J551" s="83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 x14ac:dyDescent="0.45">
      <c r="A552" s="74"/>
      <c r="B552" s="74"/>
      <c r="C552" s="74"/>
      <c r="D552" s="74"/>
      <c r="E552" s="37"/>
      <c r="F552" s="74"/>
      <c r="G552" s="74"/>
      <c r="H552" s="74"/>
      <c r="I552" s="74"/>
      <c r="J552" s="83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 x14ac:dyDescent="0.45">
      <c r="A553" s="74"/>
      <c r="B553" s="74"/>
      <c r="C553" s="74"/>
      <c r="D553" s="74"/>
      <c r="E553" s="37"/>
      <c r="F553" s="74"/>
      <c r="G553" s="74"/>
      <c r="H553" s="74"/>
      <c r="I553" s="74"/>
      <c r="J553" s="83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 x14ac:dyDescent="0.45">
      <c r="A554" s="74"/>
      <c r="B554" s="74"/>
      <c r="C554" s="74"/>
      <c r="D554" s="74"/>
      <c r="E554" s="37"/>
      <c r="F554" s="74"/>
      <c r="G554" s="74"/>
      <c r="H554" s="74"/>
      <c r="I554" s="74"/>
      <c r="J554" s="83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 x14ac:dyDescent="0.45">
      <c r="A555" s="74"/>
      <c r="B555" s="74"/>
      <c r="C555" s="74"/>
      <c r="D555" s="74"/>
      <c r="E555" s="37"/>
      <c r="F555" s="74"/>
      <c r="G555" s="74"/>
      <c r="H555" s="74"/>
      <c r="I555" s="74"/>
      <c r="J555" s="83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 x14ac:dyDescent="0.45">
      <c r="A556" s="74"/>
      <c r="B556" s="74"/>
      <c r="C556" s="74"/>
      <c r="D556" s="74"/>
      <c r="E556" s="37"/>
      <c r="F556" s="74"/>
      <c r="G556" s="74"/>
      <c r="H556" s="74"/>
      <c r="I556" s="74"/>
      <c r="J556" s="83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 x14ac:dyDescent="0.45">
      <c r="A557" s="74"/>
      <c r="B557" s="74"/>
      <c r="C557" s="74"/>
      <c r="D557" s="74"/>
      <c r="E557" s="37"/>
      <c r="F557" s="74"/>
      <c r="G557" s="74"/>
      <c r="H557" s="74"/>
      <c r="I557" s="74"/>
      <c r="J557" s="83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 x14ac:dyDescent="0.45">
      <c r="A558" s="74"/>
      <c r="B558" s="74"/>
      <c r="C558" s="74"/>
      <c r="D558" s="74"/>
      <c r="E558" s="37"/>
      <c r="F558" s="74"/>
      <c r="G558" s="74"/>
      <c r="H558" s="74"/>
      <c r="I558" s="74"/>
      <c r="J558" s="83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 x14ac:dyDescent="0.45">
      <c r="A559" s="74"/>
      <c r="B559" s="74"/>
      <c r="C559" s="74"/>
      <c r="D559" s="74"/>
      <c r="E559" s="37"/>
      <c r="F559" s="74"/>
      <c r="G559" s="74"/>
      <c r="H559" s="74"/>
      <c r="I559" s="74"/>
      <c r="J559" s="83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 x14ac:dyDescent="0.45">
      <c r="A560" s="74"/>
      <c r="B560" s="74"/>
      <c r="C560" s="74"/>
      <c r="D560" s="74"/>
      <c r="E560" s="37"/>
      <c r="F560" s="74"/>
      <c r="G560" s="74"/>
      <c r="H560" s="74"/>
      <c r="I560" s="74"/>
      <c r="J560" s="83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 x14ac:dyDescent="0.45">
      <c r="A561" s="74"/>
      <c r="B561" s="74"/>
      <c r="C561" s="74"/>
      <c r="D561" s="74"/>
      <c r="E561" s="37"/>
      <c r="F561" s="74"/>
      <c r="G561" s="74"/>
      <c r="H561" s="74"/>
      <c r="I561" s="74"/>
      <c r="J561" s="83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 x14ac:dyDescent="0.45">
      <c r="A562" s="74"/>
      <c r="B562" s="74"/>
      <c r="C562" s="74"/>
      <c r="D562" s="74"/>
      <c r="E562" s="37"/>
      <c r="F562" s="74"/>
      <c r="G562" s="74"/>
      <c r="H562" s="74"/>
      <c r="I562" s="74"/>
      <c r="J562" s="83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 x14ac:dyDescent="0.45">
      <c r="A563" s="74"/>
      <c r="B563" s="74"/>
      <c r="C563" s="74"/>
      <c r="D563" s="74"/>
      <c r="E563" s="37"/>
      <c r="F563" s="74"/>
      <c r="G563" s="74"/>
      <c r="H563" s="74"/>
      <c r="I563" s="74"/>
      <c r="J563" s="83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 x14ac:dyDescent="0.45">
      <c r="A564" s="74"/>
      <c r="B564" s="74"/>
      <c r="C564" s="74"/>
      <c r="D564" s="74"/>
      <c r="E564" s="37"/>
      <c r="F564" s="74"/>
      <c r="G564" s="74"/>
      <c r="H564" s="74"/>
      <c r="I564" s="74"/>
      <c r="J564" s="83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 x14ac:dyDescent="0.45">
      <c r="A565" s="74"/>
      <c r="B565" s="74"/>
      <c r="C565" s="74"/>
      <c r="D565" s="74"/>
      <c r="E565" s="37"/>
      <c r="F565" s="74"/>
      <c r="G565" s="74"/>
      <c r="H565" s="74"/>
      <c r="I565" s="74"/>
      <c r="J565" s="83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 x14ac:dyDescent="0.45">
      <c r="A566" s="74"/>
      <c r="B566" s="74"/>
      <c r="C566" s="74"/>
      <c r="D566" s="74"/>
      <c r="E566" s="37"/>
      <c r="F566" s="74"/>
      <c r="G566" s="74"/>
      <c r="H566" s="74"/>
      <c r="I566" s="74"/>
      <c r="J566" s="83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 x14ac:dyDescent="0.45">
      <c r="A567" s="74"/>
      <c r="B567" s="74"/>
      <c r="C567" s="74"/>
      <c r="D567" s="74"/>
      <c r="E567" s="37"/>
      <c r="F567" s="74"/>
      <c r="G567" s="74"/>
      <c r="H567" s="74"/>
      <c r="I567" s="74"/>
      <c r="J567" s="83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 x14ac:dyDescent="0.45">
      <c r="A568" s="74"/>
      <c r="B568" s="74"/>
      <c r="C568" s="74"/>
      <c r="D568" s="74"/>
      <c r="E568" s="37"/>
      <c r="F568" s="74"/>
      <c r="G568" s="74"/>
      <c r="H568" s="74"/>
      <c r="I568" s="74"/>
      <c r="J568" s="83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 x14ac:dyDescent="0.45">
      <c r="A569" s="74"/>
      <c r="B569" s="74"/>
      <c r="C569" s="74"/>
      <c r="D569" s="74"/>
      <c r="E569" s="37"/>
      <c r="F569" s="74"/>
      <c r="G569" s="74"/>
      <c r="H569" s="74"/>
      <c r="I569" s="74"/>
      <c r="J569" s="83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 x14ac:dyDescent="0.45">
      <c r="A570" s="74"/>
      <c r="B570" s="74"/>
      <c r="C570" s="74"/>
      <c r="D570" s="74"/>
      <c r="E570" s="37"/>
      <c r="F570" s="74"/>
      <c r="G570" s="74"/>
      <c r="H570" s="74"/>
      <c r="I570" s="74"/>
      <c r="J570" s="83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 x14ac:dyDescent="0.45">
      <c r="A571" s="74"/>
      <c r="B571" s="74"/>
      <c r="C571" s="74"/>
      <c r="D571" s="74"/>
      <c r="E571" s="37"/>
      <c r="F571" s="74"/>
      <c r="G571" s="74"/>
      <c r="H571" s="74"/>
      <c r="I571" s="74"/>
      <c r="J571" s="83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 x14ac:dyDescent="0.45">
      <c r="A572" s="74"/>
      <c r="B572" s="74"/>
      <c r="C572" s="74"/>
      <c r="D572" s="74"/>
      <c r="E572" s="37"/>
      <c r="F572" s="74"/>
      <c r="G572" s="74"/>
      <c r="H572" s="74"/>
      <c r="I572" s="74"/>
      <c r="J572" s="83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 x14ac:dyDescent="0.45">
      <c r="A573" s="74"/>
      <c r="B573" s="74"/>
      <c r="C573" s="74"/>
      <c r="D573" s="74"/>
      <c r="E573" s="37"/>
      <c r="F573" s="74"/>
      <c r="G573" s="74"/>
      <c r="H573" s="74"/>
      <c r="I573" s="74"/>
      <c r="J573" s="83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 x14ac:dyDescent="0.45">
      <c r="A574" s="74"/>
      <c r="B574" s="74"/>
      <c r="C574" s="74"/>
      <c r="D574" s="74"/>
      <c r="E574" s="37"/>
      <c r="F574" s="74"/>
      <c r="G574" s="74"/>
      <c r="H574" s="74"/>
      <c r="I574" s="74"/>
      <c r="J574" s="83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 x14ac:dyDescent="0.45">
      <c r="A575" s="74"/>
      <c r="B575" s="74"/>
      <c r="C575" s="74"/>
      <c r="D575" s="74"/>
      <c r="E575" s="37"/>
      <c r="F575" s="74"/>
      <c r="G575" s="74"/>
      <c r="H575" s="74"/>
      <c r="I575" s="74"/>
      <c r="J575" s="83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 x14ac:dyDescent="0.45">
      <c r="A576" s="74"/>
      <c r="B576" s="74"/>
      <c r="C576" s="74"/>
      <c r="D576" s="74"/>
      <c r="E576" s="37"/>
      <c r="F576" s="74"/>
      <c r="G576" s="74"/>
      <c r="H576" s="74"/>
      <c r="I576" s="74"/>
      <c r="J576" s="83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 x14ac:dyDescent="0.45">
      <c r="A577" s="74"/>
      <c r="B577" s="74"/>
      <c r="C577" s="74"/>
      <c r="D577" s="74"/>
      <c r="E577" s="37"/>
      <c r="F577" s="74"/>
      <c r="G577" s="74"/>
      <c r="H577" s="74"/>
      <c r="I577" s="74"/>
      <c r="J577" s="83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 x14ac:dyDescent="0.45">
      <c r="A578" s="74"/>
      <c r="B578" s="74"/>
      <c r="C578" s="74"/>
      <c r="D578" s="74"/>
      <c r="E578" s="37"/>
      <c r="F578" s="74"/>
      <c r="G578" s="74"/>
      <c r="H578" s="74"/>
      <c r="I578" s="74"/>
      <c r="J578" s="83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 x14ac:dyDescent="0.45">
      <c r="A579" s="74"/>
      <c r="B579" s="74"/>
      <c r="C579" s="74"/>
      <c r="D579" s="74"/>
      <c r="E579" s="37"/>
      <c r="F579" s="74"/>
      <c r="G579" s="74"/>
      <c r="H579" s="74"/>
      <c r="I579" s="74"/>
      <c r="J579" s="83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 x14ac:dyDescent="0.45">
      <c r="A580" s="74"/>
      <c r="B580" s="74"/>
      <c r="C580" s="74"/>
      <c r="D580" s="74"/>
      <c r="E580" s="37"/>
      <c r="F580" s="74"/>
      <c r="G580" s="74"/>
      <c r="H580" s="74"/>
      <c r="I580" s="74"/>
      <c r="J580" s="83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 x14ac:dyDescent="0.45">
      <c r="A581" s="74"/>
      <c r="B581" s="74"/>
      <c r="C581" s="74"/>
      <c r="D581" s="74"/>
      <c r="E581" s="37"/>
      <c r="F581" s="74"/>
      <c r="G581" s="74"/>
      <c r="H581" s="74"/>
      <c r="I581" s="74"/>
      <c r="J581" s="83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 x14ac:dyDescent="0.45">
      <c r="A582" s="74"/>
      <c r="B582" s="74"/>
      <c r="C582" s="74"/>
      <c r="D582" s="74"/>
      <c r="E582" s="37"/>
      <c r="F582" s="74"/>
      <c r="G582" s="74"/>
      <c r="H582" s="74"/>
      <c r="I582" s="74"/>
      <c r="J582" s="83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 x14ac:dyDescent="0.45">
      <c r="A583" s="74"/>
      <c r="B583" s="74"/>
      <c r="C583" s="74"/>
      <c r="D583" s="74"/>
      <c r="E583" s="37"/>
      <c r="F583" s="74"/>
      <c r="G583" s="74"/>
      <c r="H583" s="74"/>
      <c r="I583" s="74"/>
      <c r="J583" s="83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 x14ac:dyDescent="0.45">
      <c r="A584" s="74"/>
      <c r="B584" s="74"/>
      <c r="C584" s="74"/>
      <c r="D584" s="74"/>
      <c r="E584" s="37"/>
      <c r="F584" s="74"/>
      <c r="G584" s="74"/>
      <c r="H584" s="74"/>
      <c r="I584" s="74"/>
      <c r="J584" s="83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 x14ac:dyDescent="0.45">
      <c r="A585" s="74"/>
      <c r="B585" s="74"/>
      <c r="C585" s="74"/>
      <c r="D585" s="74"/>
      <c r="E585" s="37"/>
      <c r="F585" s="74"/>
      <c r="G585" s="74"/>
      <c r="H585" s="74"/>
      <c r="I585" s="74"/>
      <c r="J585" s="83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 x14ac:dyDescent="0.45">
      <c r="A586" s="74"/>
      <c r="B586" s="74"/>
      <c r="C586" s="74"/>
      <c r="D586" s="74"/>
      <c r="E586" s="37"/>
      <c r="F586" s="74"/>
      <c r="G586" s="74"/>
      <c r="H586" s="74"/>
      <c r="I586" s="74"/>
      <c r="J586" s="83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 x14ac:dyDescent="0.45">
      <c r="A587" s="74"/>
      <c r="B587" s="74"/>
      <c r="C587" s="74"/>
      <c r="D587" s="74"/>
      <c r="E587" s="37"/>
      <c r="F587" s="74"/>
      <c r="G587" s="74"/>
      <c r="H587" s="74"/>
      <c r="I587" s="74"/>
      <c r="J587" s="83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 x14ac:dyDescent="0.45">
      <c r="A588" s="74"/>
      <c r="B588" s="74"/>
      <c r="C588" s="74"/>
      <c r="D588" s="74"/>
      <c r="E588" s="37"/>
      <c r="F588" s="74"/>
      <c r="G588" s="74"/>
      <c r="H588" s="74"/>
      <c r="I588" s="74"/>
      <c r="J588" s="83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 x14ac:dyDescent="0.45">
      <c r="A589" s="74"/>
      <c r="B589" s="74"/>
      <c r="C589" s="74"/>
      <c r="D589" s="74"/>
      <c r="E589" s="37"/>
      <c r="F589" s="74"/>
      <c r="G589" s="74"/>
      <c r="H589" s="74"/>
      <c r="I589" s="74"/>
      <c r="J589" s="83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 x14ac:dyDescent="0.45">
      <c r="A590" s="74"/>
      <c r="B590" s="74"/>
      <c r="C590" s="74"/>
      <c r="D590" s="74"/>
      <c r="E590" s="37"/>
      <c r="F590" s="74"/>
      <c r="G590" s="74"/>
      <c r="H590" s="74"/>
      <c r="I590" s="74"/>
      <c r="J590" s="83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 x14ac:dyDescent="0.45">
      <c r="A591" s="74"/>
      <c r="B591" s="74"/>
      <c r="C591" s="74"/>
      <c r="D591" s="74"/>
      <c r="E591" s="37"/>
      <c r="F591" s="74"/>
      <c r="G591" s="74"/>
      <c r="H591" s="74"/>
      <c r="I591" s="74"/>
      <c r="J591" s="83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 x14ac:dyDescent="0.45">
      <c r="A592" s="74"/>
      <c r="B592" s="74"/>
      <c r="C592" s="74"/>
      <c r="D592" s="74"/>
      <c r="E592" s="37"/>
      <c r="F592" s="74"/>
      <c r="G592" s="74"/>
      <c r="H592" s="74"/>
      <c r="I592" s="74"/>
      <c r="J592" s="83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 x14ac:dyDescent="0.45">
      <c r="A593" s="74"/>
      <c r="B593" s="74"/>
      <c r="C593" s="74"/>
      <c r="D593" s="74"/>
      <c r="E593" s="37"/>
      <c r="F593" s="74"/>
      <c r="G593" s="74"/>
      <c r="H593" s="74"/>
      <c r="I593" s="74"/>
      <c r="J593" s="83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 x14ac:dyDescent="0.45">
      <c r="A594" s="74"/>
      <c r="B594" s="74"/>
      <c r="C594" s="74"/>
      <c r="D594" s="74"/>
      <c r="E594" s="37"/>
      <c r="F594" s="74"/>
      <c r="G594" s="74"/>
      <c r="H594" s="74"/>
      <c r="I594" s="74"/>
      <c r="J594" s="83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 x14ac:dyDescent="0.45">
      <c r="A595" s="74"/>
      <c r="B595" s="74"/>
      <c r="C595" s="74"/>
      <c r="D595" s="74"/>
      <c r="E595" s="37"/>
      <c r="F595" s="74"/>
      <c r="G595" s="74"/>
      <c r="H595" s="74"/>
      <c r="I595" s="74"/>
      <c r="J595" s="83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 x14ac:dyDescent="0.45">
      <c r="A596" s="74"/>
      <c r="B596" s="74"/>
      <c r="C596" s="74"/>
      <c r="D596" s="74"/>
      <c r="E596" s="37"/>
      <c r="F596" s="74"/>
      <c r="G596" s="74"/>
      <c r="H596" s="74"/>
      <c r="I596" s="74"/>
      <c r="J596" s="83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 x14ac:dyDescent="0.45">
      <c r="A597" s="74"/>
      <c r="B597" s="74"/>
      <c r="C597" s="74"/>
      <c r="D597" s="74"/>
      <c r="E597" s="37"/>
      <c r="F597" s="74"/>
      <c r="G597" s="74"/>
      <c r="H597" s="74"/>
      <c r="I597" s="74"/>
      <c r="J597" s="83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 x14ac:dyDescent="0.45">
      <c r="A598" s="74"/>
      <c r="B598" s="74"/>
      <c r="C598" s="74"/>
      <c r="D598" s="74"/>
      <c r="E598" s="37"/>
      <c r="F598" s="74"/>
      <c r="G598" s="74"/>
      <c r="H598" s="74"/>
      <c r="I598" s="74"/>
      <c r="J598" s="83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 x14ac:dyDescent="0.45">
      <c r="A599" s="74"/>
      <c r="B599" s="74"/>
      <c r="C599" s="74"/>
      <c r="D599" s="74"/>
      <c r="E599" s="37"/>
      <c r="F599" s="74"/>
      <c r="G599" s="74"/>
      <c r="H599" s="74"/>
      <c r="I599" s="74"/>
      <c r="J599" s="83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 x14ac:dyDescent="0.45">
      <c r="A600" s="74"/>
      <c r="B600" s="74"/>
      <c r="C600" s="74"/>
      <c r="D600" s="74"/>
      <c r="E600" s="37"/>
      <c r="F600" s="74"/>
      <c r="G600" s="74"/>
      <c r="H600" s="74"/>
      <c r="I600" s="74"/>
      <c r="J600" s="83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 x14ac:dyDescent="0.45">
      <c r="A601" s="74"/>
      <c r="B601" s="74"/>
      <c r="C601" s="74"/>
      <c r="D601" s="74"/>
      <c r="E601" s="37"/>
      <c r="F601" s="74"/>
      <c r="G601" s="74"/>
      <c r="H601" s="74"/>
      <c r="I601" s="74"/>
      <c r="J601" s="83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 x14ac:dyDescent="0.45">
      <c r="A602" s="74"/>
      <c r="B602" s="74"/>
      <c r="C602" s="74"/>
      <c r="D602" s="74"/>
      <c r="E602" s="37"/>
      <c r="F602" s="74"/>
      <c r="G602" s="74"/>
      <c r="H602" s="74"/>
      <c r="I602" s="74"/>
      <c r="J602" s="83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 x14ac:dyDescent="0.45">
      <c r="A603" s="74"/>
      <c r="B603" s="74"/>
      <c r="C603" s="74"/>
      <c r="D603" s="74"/>
      <c r="E603" s="37"/>
      <c r="F603" s="74"/>
      <c r="G603" s="74"/>
      <c r="H603" s="74"/>
      <c r="I603" s="74"/>
      <c r="J603" s="83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 x14ac:dyDescent="0.45">
      <c r="A604" s="74"/>
      <c r="B604" s="74"/>
      <c r="C604" s="74"/>
      <c r="D604" s="74"/>
      <c r="E604" s="37"/>
      <c r="F604" s="74"/>
      <c r="G604" s="74"/>
      <c r="H604" s="74"/>
      <c r="I604" s="74"/>
      <c r="J604" s="83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 x14ac:dyDescent="0.45">
      <c r="A605" s="74"/>
      <c r="B605" s="74"/>
      <c r="C605" s="74"/>
      <c r="D605" s="74"/>
      <c r="E605" s="37"/>
      <c r="F605" s="74"/>
      <c r="G605" s="74"/>
      <c r="H605" s="74"/>
      <c r="I605" s="74"/>
      <c r="J605" s="83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 x14ac:dyDescent="0.45">
      <c r="A606" s="74"/>
      <c r="B606" s="74"/>
      <c r="C606" s="74"/>
      <c r="D606" s="74"/>
      <c r="E606" s="37"/>
      <c r="F606" s="74"/>
      <c r="G606" s="74"/>
      <c r="H606" s="74"/>
      <c r="I606" s="74"/>
      <c r="J606" s="83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 x14ac:dyDescent="0.45">
      <c r="A607" s="74"/>
      <c r="B607" s="74"/>
      <c r="C607" s="74"/>
      <c r="D607" s="74"/>
      <c r="E607" s="37"/>
      <c r="F607" s="74"/>
      <c r="G607" s="74"/>
      <c r="H607" s="74"/>
      <c r="I607" s="74"/>
      <c r="J607" s="83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 x14ac:dyDescent="0.45">
      <c r="A608" s="74"/>
      <c r="B608" s="74"/>
      <c r="C608" s="74"/>
      <c r="D608" s="74"/>
      <c r="E608" s="37"/>
      <c r="F608" s="74"/>
      <c r="G608" s="74"/>
      <c r="H608" s="74"/>
      <c r="I608" s="74"/>
      <c r="J608" s="83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 x14ac:dyDescent="0.45">
      <c r="A609" s="74"/>
      <c r="B609" s="74"/>
      <c r="C609" s="74"/>
      <c r="D609" s="74"/>
      <c r="E609" s="37"/>
      <c r="F609" s="74"/>
      <c r="G609" s="74"/>
      <c r="H609" s="74"/>
      <c r="I609" s="74"/>
      <c r="J609" s="83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 x14ac:dyDescent="0.45">
      <c r="A610" s="74"/>
      <c r="B610" s="74"/>
      <c r="C610" s="74"/>
      <c r="D610" s="74"/>
      <c r="E610" s="37"/>
      <c r="F610" s="74"/>
      <c r="G610" s="74"/>
      <c r="H610" s="74"/>
      <c r="I610" s="74"/>
      <c r="J610" s="83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 x14ac:dyDescent="0.45">
      <c r="A611" s="74"/>
      <c r="B611" s="74"/>
      <c r="C611" s="74"/>
      <c r="D611" s="74"/>
      <c r="E611" s="37"/>
      <c r="F611" s="74"/>
      <c r="G611" s="74"/>
      <c r="H611" s="74"/>
      <c r="I611" s="74"/>
      <c r="J611" s="83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 x14ac:dyDescent="0.45">
      <c r="A612" s="74"/>
      <c r="B612" s="74"/>
      <c r="C612" s="74"/>
      <c r="D612" s="74"/>
      <c r="E612" s="37"/>
      <c r="F612" s="74"/>
      <c r="G612" s="74"/>
      <c r="H612" s="74"/>
      <c r="I612" s="74"/>
      <c r="J612" s="83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 x14ac:dyDescent="0.45">
      <c r="A613" s="74"/>
      <c r="B613" s="74"/>
      <c r="C613" s="74"/>
      <c r="D613" s="74"/>
      <c r="E613" s="37"/>
      <c r="F613" s="74"/>
      <c r="G613" s="74"/>
      <c r="H613" s="74"/>
      <c r="I613" s="74"/>
      <c r="J613" s="83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 x14ac:dyDescent="0.45">
      <c r="A614" s="74"/>
      <c r="B614" s="74"/>
      <c r="C614" s="74"/>
      <c r="D614" s="74"/>
      <c r="E614" s="37"/>
      <c r="F614" s="74"/>
      <c r="G614" s="74"/>
      <c r="H614" s="74"/>
      <c r="I614" s="74"/>
      <c r="J614" s="83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 x14ac:dyDescent="0.45">
      <c r="A615" s="74"/>
      <c r="B615" s="74"/>
      <c r="C615" s="74"/>
      <c r="D615" s="74"/>
      <c r="E615" s="37"/>
      <c r="F615" s="74"/>
      <c r="G615" s="74"/>
      <c r="H615" s="74"/>
      <c r="I615" s="74"/>
      <c r="J615" s="83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 x14ac:dyDescent="0.45">
      <c r="A616" s="74"/>
      <c r="B616" s="74"/>
      <c r="C616" s="74"/>
      <c r="D616" s="74"/>
      <c r="E616" s="37"/>
      <c r="F616" s="74"/>
      <c r="G616" s="74"/>
      <c r="H616" s="74"/>
      <c r="I616" s="74"/>
      <c r="J616" s="83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 x14ac:dyDescent="0.45">
      <c r="A617" s="74"/>
      <c r="B617" s="74"/>
      <c r="C617" s="74"/>
      <c r="D617" s="74"/>
      <c r="E617" s="37"/>
      <c r="F617" s="74"/>
      <c r="G617" s="74"/>
      <c r="H617" s="74"/>
      <c r="I617" s="74"/>
      <c r="J617" s="83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 x14ac:dyDescent="0.45">
      <c r="A618" s="74"/>
      <c r="B618" s="74"/>
      <c r="C618" s="74"/>
      <c r="D618" s="74"/>
      <c r="E618" s="37"/>
      <c r="F618" s="74"/>
      <c r="G618" s="74"/>
      <c r="H618" s="74"/>
      <c r="I618" s="74"/>
      <c r="J618" s="83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 x14ac:dyDescent="0.45">
      <c r="A619" s="74"/>
      <c r="B619" s="74"/>
      <c r="C619" s="74"/>
      <c r="D619" s="74"/>
      <c r="E619" s="37"/>
      <c r="F619" s="74"/>
      <c r="G619" s="74"/>
      <c r="H619" s="74"/>
      <c r="I619" s="74"/>
      <c r="J619" s="83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 x14ac:dyDescent="0.45">
      <c r="A620" s="74"/>
      <c r="B620" s="74"/>
      <c r="C620" s="74"/>
      <c r="D620" s="74"/>
      <c r="E620" s="37"/>
      <c r="F620" s="74"/>
      <c r="G620" s="74"/>
      <c r="H620" s="74"/>
      <c r="I620" s="74"/>
      <c r="J620" s="83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 x14ac:dyDescent="0.45">
      <c r="A621" s="74"/>
      <c r="B621" s="74"/>
      <c r="C621" s="74"/>
      <c r="D621" s="74"/>
      <c r="E621" s="37"/>
      <c r="F621" s="74"/>
      <c r="G621" s="74"/>
      <c r="H621" s="74"/>
      <c r="I621" s="74"/>
      <c r="J621" s="83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 x14ac:dyDescent="0.45">
      <c r="A622" s="74"/>
      <c r="B622" s="74"/>
      <c r="C622" s="74"/>
      <c r="D622" s="74"/>
      <c r="E622" s="37"/>
      <c r="F622" s="74"/>
      <c r="G622" s="74"/>
      <c r="H622" s="74"/>
      <c r="I622" s="74"/>
      <c r="J622" s="83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 x14ac:dyDescent="0.45">
      <c r="A623" s="74"/>
      <c r="B623" s="74"/>
      <c r="C623" s="74"/>
      <c r="D623" s="74"/>
      <c r="E623" s="37"/>
      <c r="F623" s="74"/>
      <c r="G623" s="74"/>
      <c r="H623" s="74"/>
      <c r="I623" s="74"/>
      <c r="J623" s="83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 x14ac:dyDescent="0.45">
      <c r="A624" s="74"/>
      <c r="B624" s="74"/>
      <c r="C624" s="74"/>
      <c r="D624" s="74"/>
      <c r="E624" s="37"/>
      <c r="F624" s="74"/>
      <c r="G624" s="74"/>
      <c r="H624" s="74"/>
      <c r="I624" s="74"/>
      <c r="J624" s="83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 x14ac:dyDescent="0.45">
      <c r="A625" s="74"/>
      <c r="B625" s="74"/>
      <c r="C625" s="74"/>
      <c r="D625" s="74"/>
      <c r="E625" s="37"/>
      <c r="F625" s="74"/>
      <c r="G625" s="74"/>
      <c r="H625" s="74"/>
      <c r="I625" s="74"/>
      <c r="J625" s="83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 x14ac:dyDescent="0.45">
      <c r="A626" s="74"/>
      <c r="B626" s="74"/>
      <c r="C626" s="74"/>
      <c r="D626" s="74"/>
      <c r="E626" s="37"/>
      <c r="F626" s="74"/>
      <c r="G626" s="74"/>
      <c r="H626" s="74"/>
      <c r="I626" s="74"/>
      <c r="J626" s="83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 x14ac:dyDescent="0.45">
      <c r="A627" s="74"/>
      <c r="B627" s="74"/>
      <c r="C627" s="74"/>
      <c r="D627" s="74"/>
      <c r="E627" s="37"/>
      <c r="F627" s="74"/>
      <c r="G627" s="74"/>
      <c r="H627" s="74"/>
      <c r="I627" s="74"/>
      <c r="J627" s="83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 x14ac:dyDescent="0.45">
      <c r="A628" s="74"/>
      <c r="B628" s="74"/>
      <c r="C628" s="74"/>
      <c r="D628" s="74"/>
      <c r="E628" s="37"/>
      <c r="F628" s="74"/>
      <c r="G628" s="74"/>
      <c r="H628" s="74"/>
      <c r="I628" s="74"/>
      <c r="J628" s="83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 x14ac:dyDescent="0.45">
      <c r="A629" s="74"/>
      <c r="B629" s="74"/>
      <c r="C629" s="74"/>
      <c r="D629" s="74"/>
      <c r="E629" s="37"/>
      <c r="F629" s="74"/>
      <c r="G629" s="74"/>
      <c r="H629" s="74"/>
      <c r="I629" s="74"/>
      <c r="J629" s="83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 x14ac:dyDescent="0.45">
      <c r="A630" s="74"/>
      <c r="B630" s="74"/>
      <c r="C630" s="74"/>
      <c r="D630" s="74"/>
      <c r="E630" s="37"/>
      <c r="F630" s="74"/>
      <c r="G630" s="74"/>
      <c r="H630" s="74"/>
      <c r="I630" s="74"/>
      <c r="J630" s="83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 x14ac:dyDescent="0.45">
      <c r="A631" s="74"/>
      <c r="B631" s="74"/>
      <c r="C631" s="74"/>
      <c r="D631" s="74"/>
      <c r="E631" s="37"/>
      <c r="F631" s="74"/>
      <c r="G631" s="74"/>
      <c r="H631" s="74"/>
      <c r="I631" s="74"/>
      <c r="J631" s="83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 x14ac:dyDescent="0.45">
      <c r="A632" s="74"/>
      <c r="B632" s="74"/>
      <c r="C632" s="74"/>
      <c r="D632" s="74"/>
      <c r="E632" s="37"/>
      <c r="F632" s="74"/>
      <c r="G632" s="74"/>
      <c r="H632" s="74"/>
      <c r="I632" s="74"/>
      <c r="J632" s="83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 x14ac:dyDescent="0.45">
      <c r="A633" s="74"/>
      <c r="B633" s="74"/>
      <c r="C633" s="74"/>
      <c r="D633" s="74"/>
      <c r="E633" s="37"/>
      <c r="F633" s="74"/>
      <c r="G633" s="74"/>
      <c r="H633" s="74"/>
      <c r="I633" s="74"/>
      <c r="J633" s="83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 x14ac:dyDescent="0.45">
      <c r="A634" s="74"/>
      <c r="B634" s="74"/>
      <c r="C634" s="74"/>
      <c r="D634" s="74"/>
      <c r="E634" s="37"/>
      <c r="F634" s="74"/>
      <c r="G634" s="74"/>
      <c r="H634" s="74"/>
      <c r="I634" s="74"/>
      <c r="J634" s="83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 x14ac:dyDescent="0.45">
      <c r="A635" s="74"/>
      <c r="B635" s="74"/>
      <c r="C635" s="74"/>
      <c r="D635" s="74"/>
      <c r="E635" s="37"/>
      <c r="F635" s="74"/>
      <c r="G635" s="74"/>
      <c r="H635" s="74"/>
      <c r="I635" s="74"/>
      <c r="J635" s="83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 x14ac:dyDescent="0.45">
      <c r="A636" s="74"/>
      <c r="B636" s="74"/>
      <c r="C636" s="74"/>
      <c r="D636" s="74"/>
      <c r="E636" s="37"/>
      <c r="F636" s="74"/>
      <c r="G636" s="74"/>
      <c r="H636" s="74"/>
      <c r="I636" s="74"/>
      <c r="J636" s="83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 x14ac:dyDescent="0.45">
      <c r="A637" s="74"/>
      <c r="B637" s="74"/>
      <c r="C637" s="74"/>
      <c r="D637" s="74"/>
      <c r="E637" s="37"/>
      <c r="F637" s="74"/>
      <c r="G637" s="74"/>
      <c r="H637" s="74"/>
      <c r="I637" s="74"/>
      <c r="J637" s="83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 x14ac:dyDescent="0.45">
      <c r="A638" s="74"/>
      <c r="B638" s="74"/>
      <c r="C638" s="74"/>
      <c r="D638" s="74"/>
      <c r="E638" s="37"/>
      <c r="F638" s="74"/>
      <c r="G638" s="74"/>
      <c r="H638" s="74"/>
      <c r="I638" s="74"/>
      <c r="J638" s="83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1000"/>
  <sheetViews>
    <sheetView workbookViewId="0">
      <pane xSplit="2" ySplit="7" topLeftCell="C225" activePane="bottomRight" state="frozen"/>
      <selection pane="topRight" activeCell="C1" sqref="C1"/>
      <selection pane="bottomLeft" activeCell="A8" sqref="A8"/>
      <selection pane="bottomRight" activeCell="J227" sqref="J227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2.7265625" customWidth="1"/>
    <col min="7" max="7" width="11.36328125" customWidth="1"/>
    <col min="8" max="8" width="13.36328125" customWidth="1"/>
    <col min="9" max="9" width="10.453125" customWidth="1"/>
    <col min="10" max="10" width="15.26953125" customWidth="1"/>
    <col min="11" max="11" width="12" customWidth="1"/>
  </cols>
  <sheetData>
    <row r="1" spans="1:26" ht="27.75" customHeight="1" x14ac:dyDescent="0.45">
      <c r="A1" s="159">
        <f>'PLANTILLA V6'!A1</f>
        <v>0</v>
      </c>
      <c r="B1" s="70">
        <f>'PLANTILLA V6'!B1</f>
        <v>0</v>
      </c>
      <c r="C1" s="105" t="str">
        <f>'PLANTILLA V6'!C1</f>
        <v>Tipo:</v>
      </c>
      <c r="D1" s="166" t="s">
        <v>35</v>
      </c>
      <c r="E1" s="165"/>
      <c r="F1" s="163" t="str">
        <f>'PLANTILLA V6'!F1</f>
        <v>Total de alumnos:</v>
      </c>
      <c r="G1" s="164"/>
      <c r="H1" s="164"/>
      <c r="I1" s="165"/>
      <c r="J1" s="111">
        <f>'2.SELECCIÓN'!K9</f>
        <v>14</v>
      </c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21.75" customHeight="1" x14ac:dyDescent="0.45">
      <c r="A2" s="141"/>
      <c r="B2" s="70">
        <f>'PLANTILLA V6'!B2</f>
        <v>0</v>
      </c>
      <c r="C2" s="105" t="str">
        <f>'PLANTILLA V6'!C2</f>
        <v>Especialidad:</v>
      </c>
      <c r="D2" s="166" t="s">
        <v>307</v>
      </c>
      <c r="E2" s="165"/>
      <c r="F2" s="163" t="s">
        <v>304</v>
      </c>
      <c r="G2" s="164"/>
      <c r="H2" s="164"/>
      <c r="I2" s="165"/>
      <c r="J2" s="106">
        <f>'2.SELECCIÓN'!J9</f>
        <v>14</v>
      </c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36" customHeight="1" x14ac:dyDescent="0.45">
      <c r="A3" s="77">
        <f>'PLANTILLA V6'!A3</f>
        <v>0</v>
      </c>
      <c r="B3" s="77">
        <f>'PLANTILLA V6'!B3</f>
        <v>0</v>
      </c>
      <c r="C3" s="107" t="str">
        <f>'PLANTILLA V6'!C3</f>
        <v xml:space="preserve">Nombre de proyecto:
</v>
      </c>
      <c r="D3" s="167" t="s">
        <v>56</v>
      </c>
      <c r="E3" s="168"/>
      <c r="F3" s="72">
        <f>'PLANTILLA V6'!F3</f>
        <v>0</v>
      </c>
      <c r="G3" s="79">
        <f>'PLANTILLA V6'!G3</f>
        <v>0</v>
      </c>
      <c r="H3" s="79">
        <f>'PLANTILLA V6'!H3</f>
        <v>0</v>
      </c>
      <c r="I3" s="79">
        <f>'PLANTILLA V6'!I3</f>
        <v>0</v>
      </c>
      <c r="J3" s="80">
        <f>'PLANTILLA V6'!J3</f>
        <v>0</v>
      </c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5.75" customHeight="1" x14ac:dyDescent="0.45">
      <c r="A4" s="74">
        <f>'PLANTILLA V6'!A4</f>
        <v>0</v>
      </c>
      <c r="B4" s="74">
        <f>'PLANTILLA V6'!B4</f>
        <v>0</v>
      </c>
      <c r="C4" s="108">
        <f>'PLANTILLA V6'!C4</f>
        <v>0</v>
      </c>
      <c r="D4" s="108">
        <f>'PLANTILLA V6'!D4</f>
        <v>0</v>
      </c>
      <c r="E4" s="108">
        <f>'PLANTILLA V6'!E4</f>
        <v>0</v>
      </c>
      <c r="F4" s="72">
        <f>'PLANTILLA V6'!F4</f>
        <v>0</v>
      </c>
      <c r="G4" s="75">
        <f>'PLANTILLA V6'!G4</f>
        <v>0</v>
      </c>
      <c r="H4" s="75">
        <f>'PLANTILLA V6'!H4</f>
        <v>0</v>
      </c>
      <c r="I4" s="75">
        <f>'PLANTILLA V6'!I4</f>
        <v>0</v>
      </c>
      <c r="J4" s="76">
        <f>'PLANTILLA V6'!J4</f>
        <v>0</v>
      </c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44.25" customHeight="1" x14ac:dyDescent="0.45">
      <c r="A5" s="74">
        <f>'PLANTILLA V6'!A5</f>
        <v>0</v>
      </c>
      <c r="B5" s="74">
        <f>'PLANTILLA V6'!B5</f>
        <v>0</v>
      </c>
      <c r="C5" s="81" t="str">
        <f>'PLANTILLA V6'!C5</f>
        <v>Cantidad</v>
      </c>
      <c r="D5" s="81" t="str">
        <f>'PLANTILLA V6'!D5</f>
        <v>Unidad</v>
      </c>
      <c r="E5" s="82" t="str">
        <f>'PLANTILLA V6'!E5</f>
        <v>Cantidad necesaria por 1 prototipo</v>
      </c>
      <c r="F5" s="162" t="str">
        <f>'PLANTILLA V6'!F5</f>
        <v>Modalidad de uso</v>
      </c>
      <c r="G5" s="141"/>
      <c r="H5" s="141"/>
      <c r="I5" s="141"/>
      <c r="J5" s="83">
        <f>'PLANTILLA V6'!J5</f>
        <v>0</v>
      </c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41.25" customHeight="1" x14ac:dyDescent="0.45">
      <c r="A6" s="84">
        <f>'PLANTILLA V6'!A6</f>
        <v>0</v>
      </c>
      <c r="B6" s="85" t="str">
        <f>'PLANTILLA V6'!B6</f>
        <v>HERRAMIENTAS Y MATERIALES DEL MAKERSPACE</v>
      </c>
      <c r="C6" s="86">
        <f>'PLANTILLA V6'!C6</f>
        <v>0</v>
      </c>
      <c r="D6" s="86">
        <f>'PLANTILLA V6'!D6</f>
        <v>0</v>
      </c>
      <c r="E6" s="37">
        <f>'PLANTILLA V6'!E6</f>
        <v>0</v>
      </c>
      <c r="F6" s="87" t="str">
        <f>'PLANTILLA V6'!F6</f>
        <v>Individual</v>
      </c>
      <c r="G6" s="6" t="str">
        <f>'PLANTILLA V6'!G6</f>
        <v>Parejas</v>
      </c>
      <c r="H6" s="87" t="str">
        <f>'PLANTILLA V6'!H6</f>
        <v>Equipos de 4 personas</v>
      </c>
      <c r="I6" s="6" t="str">
        <f>'PLANTILLA V6'!I6</f>
        <v>Grupal</v>
      </c>
      <c r="J6" s="88" t="str">
        <f>'PLANTILLA V6'!J6</f>
        <v>Total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21.75" customHeight="1" x14ac:dyDescent="0.9">
      <c r="A7" s="112">
        <f>'PLANTILLA V6'!A7</f>
        <v>0</v>
      </c>
      <c r="B7" s="112">
        <f>'PLANTILLA V6'!B7</f>
        <v>0</v>
      </c>
      <c r="C7" s="112">
        <f>'PLANTILLA V6'!C7</f>
        <v>0</v>
      </c>
      <c r="D7" s="112">
        <f>'PLANTILLA V6'!D7</f>
        <v>0</v>
      </c>
      <c r="E7" s="113">
        <f>'PLANTILLA V6'!E7</f>
        <v>0</v>
      </c>
      <c r="F7" s="114">
        <f>J1</f>
        <v>14</v>
      </c>
      <c r="G7" s="46">
        <f>F7/2</f>
        <v>7</v>
      </c>
      <c r="H7" s="46">
        <f>F7/4</f>
        <v>3.5</v>
      </c>
      <c r="I7" s="46">
        <f>F7/F7</f>
        <v>1</v>
      </c>
      <c r="J7" s="115">
        <f>J2/4</f>
        <v>3.5</v>
      </c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</row>
    <row r="8" spans="1:26" ht="15.75" customHeight="1" x14ac:dyDescent="0.9">
      <c r="A8" s="112">
        <f>'PLANTILLA V6'!A8</f>
        <v>0</v>
      </c>
      <c r="B8" s="112">
        <f>'PLANTILLA V6'!B8</f>
        <v>0</v>
      </c>
      <c r="C8" s="117">
        <f>'PLANTILLA V6'!C8</f>
        <v>1</v>
      </c>
      <c r="D8" s="118" t="str">
        <f>'PLANTILLA V6'!D8</f>
        <v>pza</v>
      </c>
      <c r="E8" s="117">
        <v>0</v>
      </c>
      <c r="F8" s="118" t="b">
        <v>1</v>
      </c>
      <c r="G8" s="118" t="b">
        <v>0</v>
      </c>
      <c r="H8" s="118" t="b">
        <v>0</v>
      </c>
      <c r="I8" s="118" t="b">
        <v>0</v>
      </c>
      <c r="J8" s="119" cm="1">
        <f t="array" ref="J8">_xlfn.IFS(LEN(A8)&gt;2,A9,SUM(E8:I8)=0,0,F8,$F$7*F8*E8,G8,$G$7*G8*E8,AND(H8,A8="Co"),$H$7*H8*E8,AND(H8,A8="Re"),$H$7*H8*E8,H8,$J$7*H8*E8,I8,$I$7*I8*E8)</f>
        <v>0</v>
      </c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spans="1:26" ht="15.75" customHeight="1" x14ac:dyDescent="0.9">
      <c r="A9" s="171" t="str">
        <f>'PLANTILLA V6'!A9</f>
        <v>Tecnología educativa</v>
      </c>
      <c r="B9" s="141"/>
      <c r="C9" s="121">
        <f>'PLANTILLA V6'!C9</f>
        <v>1</v>
      </c>
      <c r="D9" s="122" t="str">
        <f>'PLANTILLA V6'!D9</f>
        <v>pza</v>
      </c>
      <c r="E9" s="121"/>
      <c r="F9" s="122" t="b">
        <v>0</v>
      </c>
      <c r="G9" s="122" t="b">
        <v>0</v>
      </c>
      <c r="H9" s="122" t="b">
        <v>0</v>
      </c>
      <c r="I9" s="122" t="b">
        <v>0</v>
      </c>
      <c r="J9" s="123" t="str" cm="1">
        <f t="array" ref="J9">_xlfn.IFS(LEN(A9)&gt;2,A10,SUM(E9:I9)=0,0,F9,$F$7*F9*E9,G9,$G$7*G9*E9,AND(H9,A9="Co"),$H$7*H9*E9,AND(H9,A9="Re"),$H$7*H9*E9,H9,$J$7*H9*E9,I9,$I$7*I9*E9)</f>
        <v>Te</v>
      </c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</row>
    <row r="10" spans="1:26" ht="15.75" customHeight="1" x14ac:dyDescent="0.9">
      <c r="A10" s="116" t="str">
        <f>'PLANTILLA V6'!A10</f>
        <v>Te</v>
      </c>
      <c r="B10" s="124" t="s">
        <v>133</v>
      </c>
      <c r="C10" s="125">
        <f>'PLANTILLA V6'!C10</f>
        <v>1</v>
      </c>
      <c r="D10" s="116" t="str">
        <f>'PLANTILLA V6'!D10</f>
        <v>pza</v>
      </c>
      <c r="E10" s="125">
        <v>0</v>
      </c>
      <c r="F10" s="116" t="b">
        <v>0</v>
      </c>
      <c r="G10" s="116" t="b">
        <v>0</v>
      </c>
      <c r="H10" s="116" t="b">
        <v>1</v>
      </c>
      <c r="I10" s="116" t="b">
        <v>0</v>
      </c>
      <c r="J10" s="119" cm="1">
        <f t="array" ref="J10">_xlfn.IFS(LEN(A10)&gt;2,A11,SUM(E10:I10)=0,0,F10,$F$7*F10*E10,G10,$G$7*G10*E10,AND(H10,A10="Co"),$H$7*H10*E10,AND(H10,A10="Re"),$H$7*H10*E10,H10,$J$7*H10*E10,I10,$I$7*I10*E10)</f>
        <v>0</v>
      </c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</row>
    <row r="11" spans="1:26" ht="15.75" customHeight="1" x14ac:dyDescent="0.9">
      <c r="A11" s="74" t="str">
        <f>'PLANTILLA V6'!A11</f>
        <v>Te</v>
      </c>
      <c r="B11" s="70" t="str">
        <f>'PLANTILLA V6'!B11</f>
        <v xml:space="preserve">Lego Spike Prime </v>
      </c>
      <c r="C11" s="37">
        <f>'PLANTILLA V6'!C11</f>
        <v>1</v>
      </c>
      <c r="D11" s="74" t="str">
        <f>'PLANTILLA V6'!D11</f>
        <v>pza</v>
      </c>
      <c r="E11" s="37">
        <v>1</v>
      </c>
      <c r="F11" s="74" t="b">
        <v>0</v>
      </c>
      <c r="G11" s="74" t="b">
        <v>0</v>
      </c>
      <c r="H11" s="74" t="b">
        <v>1</v>
      </c>
      <c r="I11" s="74" t="b">
        <v>0</v>
      </c>
      <c r="J11" s="119" cm="1">
        <f t="array" ref="J11">_xlfn.IFS(LEN(A11)&gt;2,A12,SUM(E11:I11)=0,0,F11,$F$7*F11*E11,G11,$G$7*G11*E11,AND(H11,A11="Co"),$H$7*H11*E11,AND(H11,A11="Re"),$H$7*H11*E11,H11,$J$7*H11*E11,I11,$I$7*I11*E11)</f>
        <v>3.5</v>
      </c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5.75" customHeight="1" x14ac:dyDescent="0.9">
      <c r="A12" s="116" t="str">
        <f>'PLANTILLA V6'!A12</f>
        <v>Te</v>
      </c>
      <c r="B12" s="124" t="str">
        <f>'PLANTILLA V6'!B12</f>
        <v>Kit de Micro:bit V2</v>
      </c>
      <c r="C12" s="125">
        <f>'PLANTILLA V6'!C12</f>
        <v>1</v>
      </c>
      <c r="D12" s="116" t="str">
        <f>'PLANTILLA V6'!D12</f>
        <v>pza</v>
      </c>
      <c r="E12" s="125">
        <v>0</v>
      </c>
      <c r="F12" s="116" t="b">
        <v>0</v>
      </c>
      <c r="G12" s="116" t="b">
        <v>0</v>
      </c>
      <c r="H12" s="116" t="b">
        <v>1</v>
      </c>
      <c r="I12" s="116" t="b">
        <v>0</v>
      </c>
      <c r="J12" s="119" cm="1">
        <f t="array" ref="J12">_xlfn.IFS(LEN(A12)&gt;2,A13,SUM(E12:I12)=0,0,F12,$F$7*F12*E12,G12,$G$7*G12*E12,AND(H12,A12="Co"),$H$7*H12*E12,AND(H12,A12="Re"),$H$7*H12*E12,H12,$J$7*H12*E12,I12,$I$7*I12*E12)</f>
        <v>0</v>
      </c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</row>
    <row r="13" spans="1:26" ht="15.75" customHeight="1" x14ac:dyDescent="0.9">
      <c r="A13" s="116" t="str">
        <f>'PLANTILLA V6'!A13</f>
        <v>Te</v>
      </c>
      <c r="B13" s="124" t="str">
        <f>'PLANTILLA V6'!B13</f>
        <v>Micro:bit Retro Arcade**</v>
      </c>
      <c r="C13" s="125">
        <f>'PLANTILLA V6'!C13</f>
        <v>1</v>
      </c>
      <c r="D13" s="116" t="str">
        <f>'PLANTILLA V6'!D13</f>
        <v>pza</v>
      </c>
      <c r="E13" s="125">
        <v>0</v>
      </c>
      <c r="F13" s="116" t="b">
        <v>0</v>
      </c>
      <c r="G13" s="116" t="b">
        <v>0</v>
      </c>
      <c r="H13" s="116" t="b">
        <v>1</v>
      </c>
      <c r="I13" s="116" t="b">
        <v>0</v>
      </c>
      <c r="J13" s="119" cm="1">
        <f t="array" ref="J13">_xlfn.IFS(LEN(A13)&gt;2,A14,SUM(E13:I13)=0,0,F13,$F$7*F13*E13,G13,$G$7*G13*E13,AND(H13,A13="Co"),$H$7*H13*E13,AND(H13,A13="Re"),$H$7*H13*E13,H13,$J$7*H13*E13,I13,$I$7*I13*E13)</f>
        <v>0</v>
      </c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</row>
    <row r="14" spans="1:26" ht="15.75" customHeight="1" x14ac:dyDescent="0.9">
      <c r="A14" s="116" t="str">
        <f>'PLANTILLA V6'!A14</f>
        <v>Te</v>
      </c>
      <c r="B14" s="124" t="str">
        <f>'PLANTILLA V6'!B14</f>
        <v>VEX IQ</v>
      </c>
      <c r="C14" s="125">
        <f>'PLANTILLA V6'!C14</f>
        <v>1</v>
      </c>
      <c r="D14" s="116" t="str">
        <f>'PLANTILLA V6'!D14</f>
        <v>pza</v>
      </c>
      <c r="E14" s="125">
        <v>0</v>
      </c>
      <c r="F14" s="116" t="b">
        <v>0</v>
      </c>
      <c r="G14" s="116" t="b">
        <v>0</v>
      </c>
      <c r="H14" s="116" t="b">
        <v>1</v>
      </c>
      <c r="I14" s="116" t="b">
        <v>0</v>
      </c>
      <c r="J14" s="119" cm="1">
        <f t="array" ref="J14">_xlfn.IFS(LEN(A14)&gt;2,A15,SUM(E14:I14)=0,0,F14,$F$7*F14*E14,G14,$G$7*G14*E14,AND(H14,A14="Co"),$H$7*H14*E14,AND(H14,A14="Re"),$H$7*H14*E14,H14,$J$7*H14*E14,I14,$I$7*I14*E14)</f>
        <v>0</v>
      </c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</row>
    <row r="15" spans="1:26" ht="15.75" customHeight="1" x14ac:dyDescent="0.9">
      <c r="A15" s="116" t="str">
        <f>'PLANTILLA V6'!A15</f>
        <v>Te</v>
      </c>
      <c r="B15" s="124" t="str">
        <f>'PLANTILLA V6'!B15</f>
        <v>Arduino UNO</v>
      </c>
      <c r="C15" s="125">
        <f>'PLANTILLA V6'!C15</f>
        <v>1</v>
      </c>
      <c r="D15" s="116" t="str">
        <f>'PLANTILLA V6'!D15</f>
        <v>pza</v>
      </c>
      <c r="E15" s="125">
        <v>0</v>
      </c>
      <c r="F15" s="116" t="b">
        <v>0</v>
      </c>
      <c r="G15" s="116" t="b">
        <v>0</v>
      </c>
      <c r="H15" s="116" t="b">
        <v>1</v>
      </c>
      <c r="I15" s="116" t="b">
        <v>0</v>
      </c>
      <c r="J15" s="119" cm="1">
        <f t="array" ref="J15">_xlfn.IFS(LEN(A15)&gt;2,A16,SUM(E15:I15)=0,0,F15,$F$7*F15*E15,G15,$G$7*G15*E15,AND(H15,A15="Co"),$H$7*H15*E15,AND(H15,A15="Re"),$H$7*H15*E15,H15,$J$7*H15*E15,I15,$I$7*I15*E15)</f>
        <v>0</v>
      </c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</row>
    <row r="16" spans="1:26" ht="15.75" customHeight="1" x14ac:dyDescent="0.9">
      <c r="A16" s="124" t="str">
        <f>'PLANTILLA V6'!A16</f>
        <v>Te</v>
      </c>
      <c r="B16" s="124" t="str">
        <f>'PLANTILLA V6'!B16</f>
        <v>Impresora 3D</v>
      </c>
      <c r="C16" s="125">
        <f>'PLANTILLA V6'!C16</f>
        <v>1</v>
      </c>
      <c r="D16" s="116" t="str">
        <f>'PLANTILLA V6'!D16</f>
        <v>pza</v>
      </c>
      <c r="E16" s="125">
        <v>0</v>
      </c>
      <c r="F16" s="116" t="b">
        <v>0</v>
      </c>
      <c r="G16" s="116" t="b">
        <v>0</v>
      </c>
      <c r="H16" s="116" t="b">
        <v>0</v>
      </c>
      <c r="I16" s="116" t="b">
        <v>1</v>
      </c>
      <c r="J16" s="119" cm="1">
        <f t="array" ref="J16">_xlfn.IFS(LEN(A16)&gt;2,A17,SUM(E16:I16)=0,0,F16,$F$7*F16*E16,G16,$G$7*G16*E16,AND(H16,A16="Co"),$H$7*H16*E16,AND(H16,A16="Re"),$H$7*H16*E16,H16,$J$7*H16*E16,I16,$I$7*I16*E16)</f>
        <v>0</v>
      </c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</row>
    <row r="17" spans="1:26" ht="15.75" customHeight="1" x14ac:dyDescent="0.9">
      <c r="A17" s="124" t="str">
        <f>'PLANTILLA V6'!A17</f>
        <v>Te</v>
      </c>
      <c r="B17" s="124" t="str">
        <f>'PLANTILLA V6'!B17</f>
        <v>Filamento PLA 1 kg diámetro 1.75 mm</v>
      </c>
      <c r="C17" s="125">
        <f>'PLANTILLA V6'!C17</f>
        <v>1</v>
      </c>
      <c r="D17" s="116" t="str">
        <f>'PLANTILLA V6'!D17</f>
        <v>rollo</v>
      </c>
      <c r="E17" s="125">
        <v>0</v>
      </c>
      <c r="F17" s="116" t="b">
        <v>0</v>
      </c>
      <c r="G17" s="116" t="b">
        <v>0</v>
      </c>
      <c r="H17" s="116" t="b">
        <v>0</v>
      </c>
      <c r="I17" s="116" t="b">
        <v>1</v>
      </c>
      <c r="J17" s="119" cm="1">
        <f t="array" ref="J17">_xlfn.IFS(LEN(A17)&gt;2,A18,SUM(E17:I17)=0,0,F17,$F$7*F17*E17,G17,$G$7*G17*E17,AND(H17,A17="Co"),$H$7*H17*E17,AND(H17,A17="Re"),$H$7*H17*E17,H17,$J$7*H17*E17,I17,$I$7*I17*E17)</f>
        <v>0</v>
      </c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</row>
    <row r="18" spans="1:26" ht="15.75" customHeight="1" x14ac:dyDescent="0.9">
      <c r="A18" s="7" t="str">
        <f>'PLANTILLA V6'!A18</f>
        <v>Te</v>
      </c>
      <c r="B18" s="124" t="str">
        <f>'PLANTILLA V6'!B18</f>
        <v>Kit Elmers Build it tools Starter kit</v>
      </c>
      <c r="C18" s="125">
        <f>'PLANTILLA V6'!C18</f>
        <v>1</v>
      </c>
      <c r="D18" s="116" t="str">
        <f>'PLANTILLA V6'!D18</f>
        <v>pza</v>
      </c>
      <c r="E18" s="125">
        <v>0</v>
      </c>
      <c r="F18" s="116" t="b">
        <v>0</v>
      </c>
      <c r="G18" s="116" t="b">
        <v>0</v>
      </c>
      <c r="H18" s="116" t="b">
        <v>0</v>
      </c>
      <c r="I18" s="116" t="b">
        <v>0</v>
      </c>
      <c r="J18" s="119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25">
        <f>'PLANTILLA V6'!C19</f>
        <v>1</v>
      </c>
      <c r="D19" s="116" t="str">
        <f>'PLANTILLA V6'!D19</f>
        <v>pza</v>
      </c>
      <c r="E19" s="125">
        <v>0</v>
      </c>
      <c r="F19" s="116" t="b">
        <v>0</v>
      </c>
      <c r="G19" s="116" t="b">
        <v>0</v>
      </c>
      <c r="H19" s="116" t="b">
        <v>0</v>
      </c>
      <c r="I19" s="116" t="b">
        <v>0</v>
      </c>
      <c r="J19" s="119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25">
        <f>'PLANTILLA V6'!C20</f>
        <v>1</v>
      </c>
      <c r="D20" s="116" t="str">
        <f>'PLANTILLA V6'!D20</f>
        <v>pza</v>
      </c>
      <c r="E20" s="125">
        <v>0</v>
      </c>
      <c r="F20" s="116" t="b">
        <v>0</v>
      </c>
      <c r="G20" s="116" t="b">
        <v>0</v>
      </c>
      <c r="H20" s="116" t="b">
        <v>0</v>
      </c>
      <c r="I20" s="116" t="b">
        <v>0</v>
      </c>
      <c r="J20" s="119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25">
        <f>'PLANTILLA V6'!C21</f>
        <v>1</v>
      </c>
      <c r="D21" s="116" t="str">
        <f>'PLANTILLA V6'!D21</f>
        <v>pza</v>
      </c>
      <c r="E21" s="125">
        <v>0</v>
      </c>
      <c r="F21" s="116" t="b">
        <v>0</v>
      </c>
      <c r="G21" s="116" t="b">
        <v>0</v>
      </c>
      <c r="H21" s="116" t="b">
        <v>0</v>
      </c>
      <c r="I21" s="116" t="b">
        <v>0</v>
      </c>
      <c r="J21" s="119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25">
        <f>'PLANTILLA V6'!C22</f>
        <v>1</v>
      </c>
      <c r="D22" s="116" t="str">
        <f>'PLANTILLA V6'!D22</f>
        <v>pza</v>
      </c>
      <c r="E22" s="125">
        <v>0</v>
      </c>
      <c r="F22" s="116" t="b">
        <v>0</v>
      </c>
      <c r="G22" s="116" t="b">
        <v>0</v>
      </c>
      <c r="H22" s="116" t="b">
        <v>0</v>
      </c>
      <c r="I22" s="116" t="b">
        <v>0</v>
      </c>
      <c r="J22" s="119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25">
        <f>'PLANTILLA V6'!C23</f>
        <v>1</v>
      </c>
      <c r="D23" s="116" t="str">
        <f>'PLANTILLA V6'!D23</f>
        <v>pza</v>
      </c>
      <c r="E23" s="125">
        <v>0</v>
      </c>
      <c r="F23" s="116" t="b">
        <v>0</v>
      </c>
      <c r="G23" s="116" t="b">
        <v>0</v>
      </c>
      <c r="H23" s="116" t="b">
        <v>0</v>
      </c>
      <c r="I23" s="116" t="b">
        <v>0</v>
      </c>
      <c r="J23" s="119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25">
        <f>'PLANTILLA V6'!C24</f>
        <v>1</v>
      </c>
      <c r="D24" s="116" t="str">
        <f>'PLANTILLA V6'!D24</f>
        <v>pza</v>
      </c>
      <c r="E24" s="125">
        <v>0</v>
      </c>
      <c r="F24" s="116" t="b">
        <v>0</v>
      </c>
      <c r="G24" s="116" t="b">
        <v>0</v>
      </c>
      <c r="H24" s="116" t="b">
        <v>0</v>
      </c>
      <c r="I24" s="116" t="b">
        <v>0</v>
      </c>
      <c r="J24" s="119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25">
        <f>'PLANTILLA V6'!C25</f>
        <v>1</v>
      </c>
      <c r="D25" s="116" t="str">
        <f>'PLANTILLA V6'!D25</f>
        <v>pza</v>
      </c>
      <c r="E25" s="125">
        <v>0</v>
      </c>
      <c r="F25" s="116" t="b">
        <v>0</v>
      </c>
      <c r="G25" s="116" t="b">
        <v>0</v>
      </c>
      <c r="H25" s="116" t="b">
        <v>0</v>
      </c>
      <c r="I25" s="116" t="b">
        <v>0</v>
      </c>
      <c r="J25" s="119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25">
        <f>'PLANTILLA V6'!C26</f>
        <v>1</v>
      </c>
      <c r="D26" s="116" t="str">
        <f>'PLANTILLA V6'!D26</f>
        <v>pza</v>
      </c>
      <c r="E26" s="125">
        <v>0</v>
      </c>
      <c r="F26" s="116" t="b">
        <v>0</v>
      </c>
      <c r="G26" s="116" t="b">
        <v>0</v>
      </c>
      <c r="H26" s="116" t="b">
        <v>0</v>
      </c>
      <c r="I26" s="116" t="b">
        <v>0</v>
      </c>
      <c r="J26" s="119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25">
        <f>'PLANTILLA V6'!C27</f>
        <v>1</v>
      </c>
      <c r="D27" s="116" t="str">
        <f>'PLANTILLA V6'!D27</f>
        <v>pza</v>
      </c>
      <c r="E27" s="125">
        <v>0</v>
      </c>
      <c r="F27" s="116" t="b">
        <v>0</v>
      </c>
      <c r="G27" s="116" t="b">
        <v>0</v>
      </c>
      <c r="H27" s="116" t="b">
        <v>0</v>
      </c>
      <c r="I27" s="116" t="b">
        <v>0</v>
      </c>
      <c r="J27" s="119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25">
        <f>'PLANTILLA V6'!C28</f>
        <v>1</v>
      </c>
      <c r="D28" s="116" t="str">
        <f>'PLANTILLA V6'!D28</f>
        <v>pza</v>
      </c>
      <c r="E28" s="125">
        <v>0</v>
      </c>
      <c r="F28" s="116" t="b">
        <v>0</v>
      </c>
      <c r="G28" s="116" t="b">
        <v>0</v>
      </c>
      <c r="H28" s="116" t="b">
        <v>0</v>
      </c>
      <c r="I28" s="116" t="b">
        <v>0</v>
      </c>
      <c r="J28" s="119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25">
        <f>'PLANTILLA V6'!C29</f>
        <v>1</v>
      </c>
      <c r="D29" s="116" t="str">
        <f>'PLANTILLA V6'!D29</f>
        <v>pza</v>
      </c>
      <c r="E29" s="125">
        <v>0</v>
      </c>
      <c r="F29" s="116" t="b">
        <v>0</v>
      </c>
      <c r="G29" s="116" t="b">
        <v>0</v>
      </c>
      <c r="H29" s="116" t="b">
        <v>0</v>
      </c>
      <c r="I29" s="116" t="b">
        <v>0</v>
      </c>
      <c r="J29" s="119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25">
        <f>'PLANTILLA V6'!C30</f>
        <v>1</v>
      </c>
      <c r="D30" s="116" t="str">
        <f>'PLANTILLA V6'!D30</f>
        <v>pza</v>
      </c>
      <c r="E30" s="125">
        <v>0</v>
      </c>
      <c r="F30" s="116" t="b">
        <v>0</v>
      </c>
      <c r="G30" s="116" t="b">
        <v>0</v>
      </c>
      <c r="H30" s="116" t="b">
        <v>0</v>
      </c>
      <c r="I30" s="116" t="b">
        <v>0</v>
      </c>
      <c r="J30" s="119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25">
        <f>'PLANTILLA V6'!C31</f>
        <v>1</v>
      </c>
      <c r="D31" s="116" t="str">
        <f>'PLANTILLA V6'!D31</f>
        <v>pza</v>
      </c>
      <c r="E31" s="125">
        <v>0</v>
      </c>
      <c r="F31" s="116" t="b">
        <v>0</v>
      </c>
      <c r="G31" s="116" t="b">
        <v>0</v>
      </c>
      <c r="H31" s="116" t="b">
        <v>0</v>
      </c>
      <c r="I31" s="116" t="b">
        <v>0</v>
      </c>
      <c r="J31" s="119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25">
        <f>'PLANTILLA V6'!C32</f>
        <v>1</v>
      </c>
      <c r="D32" s="116" t="str">
        <f>'PLANTILLA V6'!D32</f>
        <v>pza</v>
      </c>
      <c r="E32" s="125">
        <v>0</v>
      </c>
      <c r="F32" s="116" t="b">
        <v>0</v>
      </c>
      <c r="G32" s="116" t="b">
        <v>0</v>
      </c>
      <c r="H32" s="116" t="b">
        <v>0</v>
      </c>
      <c r="I32" s="116" t="b">
        <v>0</v>
      </c>
      <c r="J32" s="119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1" t="str">
        <f>'PLANTILLA V6'!A33</f>
        <v>Maquinaria</v>
      </c>
      <c r="B33" s="141"/>
      <c r="C33" s="125">
        <f>'PLANTILLA V6'!C33</f>
        <v>0</v>
      </c>
      <c r="D33" s="116">
        <f>'PLANTILLA V6'!D33</f>
        <v>0</v>
      </c>
      <c r="E33" s="125">
        <v>0</v>
      </c>
      <c r="F33" s="116" t="b">
        <v>0</v>
      </c>
      <c r="G33" s="116" t="b">
        <v>0</v>
      </c>
      <c r="H33" s="116" t="b">
        <v>0</v>
      </c>
      <c r="I33" s="116" t="b">
        <v>0</v>
      </c>
      <c r="J33" s="123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5.75" customHeight="1" x14ac:dyDescent="0.9">
      <c r="A34" s="124" t="str">
        <f>'PLANTILLA V6'!A34</f>
        <v>Ma</v>
      </c>
      <c r="B34" s="124" t="str">
        <f>'PLANTILLA V6'!B34</f>
        <v>Sierra Moto-Saw</v>
      </c>
      <c r="C34" s="125">
        <f>'PLANTILLA V6'!C34</f>
        <v>1</v>
      </c>
      <c r="D34" s="116" t="str">
        <f>'PLANTILLA V6'!D34</f>
        <v>pza</v>
      </c>
      <c r="E34" s="125">
        <v>0</v>
      </c>
      <c r="F34" s="116" t="b">
        <v>0</v>
      </c>
      <c r="G34" s="116" t="b">
        <v>0</v>
      </c>
      <c r="H34" s="116" t="b">
        <v>0</v>
      </c>
      <c r="I34" s="116" t="b">
        <v>1</v>
      </c>
      <c r="J34" s="119" cm="1">
        <f t="array" ref="J34">_xlfn.IFS(LEN(A34)&gt;2,A35,SUM(E34:I34)=0,0,F34,$F$7*F34*E34,G34,$G$7*G34*E34,AND(H34,A34="Co"),$H$7*H34*E34,AND(H34,A34="Re"),$H$7*H34*E34,H34,$J$7*H34*E34,I34,$I$7*I34*E34)</f>
        <v>0</v>
      </c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5.75" customHeight="1" x14ac:dyDescent="0.9">
      <c r="A35" s="124" t="str">
        <f>'PLANTILLA V6'!A35</f>
        <v>Ma</v>
      </c>
      <c r="B35" s="124" t="str">
        <f>'PLANTILLA V6'!B35</f>
        <v>Taladro inalámbrico</v>
      </c>
      <c r="C35" s="125">
        <f>'PLANTILLA V6'!C35</f>
        <v>1</v>
      </c>
      <c r="D35" s="116" t="str">
        <f>'PLANTILLA V6'!D35</f>
        <v>pza</v>
      </c>
      <c r="E35" s="125">
        <v>0</v>
      </c>
      <c r="F35" s="116" t="b">
        <v>0</v>
      </c>
      <c r="G35" s="116" t="b">
        <v>0</v>
      </c>
      <c r="H35" s="116" t="b">
        <v>0</v>
      </c>
      <c r="I35" s="116" t="b">
        <v>1</v>
      </c>
      <c r="J35" s="119" cm="1">
        <f t="array" ref="J35">_xlfn.IFS(LEN(A35)&gt;2,A36,SUM(E35:I35)=0,0,F35,$F$7*F35*E35,G35,$G$7*G35*E35,AND(H35,A35="Co"),$H$7*H35*E35,AND(H35,A35="Re"),$H$7*H35*E35,H35,$J$7*H35*E35,I35,$I$7*I35*E35)</f>
        <v>0</v>
      </c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5.75" customHeight="1" x14ac:dyDescent="0.9">
      <c r="A36" s="124" t="str">
        <f>'PLANTILLA V6'!A36</f>
        <v>Ma</v>
      </c>
      <c r="B36" s="124" t="str">
        <f>'PLANTILLA V6'!B36</f>
        <v>Base para taladro</v>
      </c>
      <c r="C36" s="125">
        <f>'PLANTILLA V6'!C36</f>
        <v>1</v>
      </c>
      <c r="D36" s="116" t="str">
        <f>'PLANTILLA V6'!D36</f>
        <v>pza</v>
      </c>
      <c r="E36" s="125">
        <v>0</v>
      </c>
      <c r="F36" s="116" t="b">
        <v>0</v>
      </c>
      <c r="G36" s="116" t="b">
        <v>0</v>
      </c>
      <c r="H36" s="116" t="b">
        <v>0</v>
      </c>
      <c r="I36" s="116" t="b">
        <v>1</v>
      </c>
      <c r="J36" s="119" cm="1">
        <f t="array" ref="J36">_xlfn.IFS(LEN(A36)&gt;2,A37,SUM(E36:I36)=0,0,F36,$F$7*F36*E36,G36,$G$7*G36*E36,AND(H36,A36="Co"),$H$7*H36*E36,AND(H36,A36="Re"),$H$7*H36*E36,H36,$J$7*H36*E36,I36,$I$7*I36*E36)</f>
        <v>0</v>
      </c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5.75" customHeight="1" x14ac:dyDescent="0.9">
      <c r="A37" s="124" t="str">
        <f>'PLANTILLA V6'!A37</f>
        <v>Ma</v>
      </c>
      <c r="B37" s="124" t="str">
        <f>'PLANTILLA V6'!B37</f>
        <v>Prensas de ajuste rápido de 6"</v>
      </c>
      <c r="C37" s="125">
        <f>'PLANTILLA V6'!C37</f>
        <v>4</v>
      </c>
      <c r="D37" s="116" t="str">
        <f>'PLANTILLA V6'!D37</f>
        <v>pza</v>
      </c>
      <c r="E37" s="125">
        <v>0</v>
      </c>
      <c r="F37" s="116" t="b">
        <v>0</v>
      </c>
      <c r="G37" s="116" t="b">
        <v>0</v>
      </c>
      <c r="H37" s="116" t="b">
        <v>0</v>
      </c>
      <c r="I37" s="116" t="b">
        <v>1</v>
      </c>
      <c r="J37" s="119" cm="1">
        <f t="array" ref="J37">_xlfn.IFS(LEN(A37)&gt;2,A38,SUM(E37:I37)=0,0,F37,$F$7*F37*E37,G37,$G$7*G37*E37,AND(H37,A37="Co"),$H$7*H37*E37,AND(H37,A37="Re"),$H$7*H37*E37,H37,$J$7*H37*E37,I37,$I$7*I37*E37)</f>
        <v>0</v>
      </c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5.75" customHeight="1" x14ac:dyDescent="0.9">
      <c r="A38" s="124" t="str">
        <f>'PLANTILLA V6'!A38</f>
        <v>Ma</v>
      </c>
      <c r="B38" s="124" t="str">
        <f>'PLANTILLA V6'!B38</f>
        <v>Juego de 13 brocas de alta velocidad para madera (medidas: 1/16”, 5/64", 3/32", 7/64", 1/8", 9/64", 5/32", 11/64", 3/16", 13/64", 7/32", 1/4" y 5/16”)</v>
      </c>
      <c r="C38" s="125">
        <f>'PLANTILLA V6'!C38</f>
        <v>1</v>
      </c>
      <c r="D38" s="116" t="str">
        <f>'PLANTILLA V6'!D38</f>
        <v>pza</v>
      </c>
      <c r="E38" s="125">
        <v>0</v>
      </c>
      <c r="F38" s="116" t="b">
        <v>0</v>
      </c>
      <c r="G38" s="116" t="b">
        <v>0</v>
      </c>
      <c r="H38" s="116" t="b">
        <v>0</v>
      </c>
      <c r="I38" s="116" t="b">
        <v>1</v>
      </c>
      <c r="J38" s="119" cm="1">
        <f t="array" ref="J38">_xlfn.IFS(LEN(A38)&gt;2,A39,SUM(E38:I38)=0,0,F38,$F$7*F38*E38,G38,$G$7*G38*E38,AND(H38,A38="Co"),$H$7*H38*E38,AND(H38,A38="Re"),$H$7*H38*E38,H38,$J$7*H38*E38,I38,$I$7*I38*E38)</f>
        <v>0</v>
      </c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5.75" customHeight="1" x14ac:dyDescent="0.9">
      <c r="A39" s="124">
        <f>'PLANTILLA V6'!A39</f>
        <v>0</v>
      </c>
      <c r="B39" s="124">
        <f>'PLANTILLA V6'!B39</f>
        <v>0</v>
      </c>
      <c r="C39" s="125">
        <f>'PLANTILLA V6'!C39</f>
        <v>1</v>
      </c>
      <c r="D39" s="116" t="str">
        <f>'PLANTILLA V6'!D39</f>
        <v>pza</v>
      </c>
      <c r="E39" s="125">
        <v>0</v>
      </c>
      <c r="F39" s="116" t="b">
        <v>0</v>
      </c>
      <c r="G39" s="116" t="b">
        <v>0</v>
      </c>
      <c r="H39" s="116" t="b">
        <v>0</v>
      </c>
      <c r="I39" s="116" t="b">
        <v>0</v>
      </c>
      <c r="J39" s="119" cm="1">
        <f t="array" ref="J39">_xlfn.IFS(LEN(A39)&gt;2,A40,SUM(E39:I39)=0,0,F39,$F$7*F39*E39,G39,$G$7*G39*E39,AND(H39,A39="Co"),$H$7*H39*E39,AND(H39,A39="Re"),$H$7*H39*E39,H39,$J$7*H39*E39,I39,$I$7*I39*E39)</f>
        <v>0</v>
      </c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5.75" customHeight="1" x14ac:dyDescent="0.9">
      <c r="A40" s="124">
        <f>'PLANTILLA V6'!A40</f>
        <v>0</v>
      </c>
      <c r="B40" s="124">
        <f>'PLANTILLA V6'!B40</f>
        <v>0</v>
      </c>
      <c r="C40" s="125">
        <f>'PLANTILLA V6'!C40</f>
        <v>1</v>
      </c>
      <c r="D40" s="116" t="str">
        <f>'PLANTILLA V6'!D40</f>
        <v>pza</v>
      </c>
      <c r="E40" s="125">
        <v>0</v>
      </c>
      <c r="F40" s="116" t="b">
        <v>0</v>
      </c>
      <c r="G40" s="116" t="b">
        <v>0</v>
      </c>
      <c r="H40" s="116" t="b">
        <v>0</v>
      </c>
      <c r="I40" s="116" t="b">
        <v>0</v>
      </c>
      <c r="J40" s="119" cm="1">
        <f t="array" ref="J40">_xlfn.IFS(LEN(A40)&gt;2,A41,SUM(E40:I40)=0,0,F40,$F$7*F40*E40,G40,$G$7*G40*E40,AND(H40,A40="Co"),$H$7*H40*E40,AND(H40,A40="Re"),$H$7*H40*E40,H40,$J$7*H40*E40,I40,$I$7*I40*E40)</f>
        <v>0</v>
      </c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5.75" customHeight="1" x14ac:dyDescent="0.9">
      <c r="A41" s="124">
        <f>'PLANTILLA V6'!A41</f>
        <v>0</v>
      </c>
      <c r="B41" s="124">
        <f>'PLANTILLA V6'!B41</f>
        <v>0</v>
      </c>
      <c r="C41" s="125">
        <f>'PLANTILLA V6'!C41</f>
        <v>1</v>
      </c>
      <c r="D41" s="116" t="str">
        <f>'PLANTILLA V6'!D41</f>
        <v>pza</v>
      </c>
      <c r="E41" s="125">
        <v>0</v>
      </c>
      <c r="F41" s="116" t="b">
        <v>0</v>
      </c>
      <c r="G41" s="116" t="b">
        <v>0</v>
      </c>
      <c r="H41" s="116" t="b">
        <v>0</v>
      </c>
      <c r="I41" s="116" t="b">
        <v>0</v>
      </c>
      <c r="J41" s="119" cm="1">
        <f t="array" ref="J41">_xlfn.IFS(LEN(A41)&gt;2,A42,SUM(E41:I41)=0,0,F41,$F$7*F41*E41,G41,$G$7*G41*E41,AND(H41,A41="Co"),$H$7*H41*E41,AND(H41,A41="Re"),$H$7*H41*E41,H41,$J$7*H41*E41,I41,$I$7*I41*E41)</f>
        <v>0</v>
      </c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5.75" customHeight="1" x14ac:dyDescent="0.9">
      <c r="A42" s="124">
        <f>'PLANTILLA V6'!A42</f>
        <v>0</v>
      </c>
      <c r="B42" s="124">
        <f>'PLANTILLA V6'!B42</f>
        <v>0</v>
      </c>
      <c r="C42" s="125">
        <f>'PLANTILLA V6'!C42</f>
        <v>1</v>
      </c>
      <c r="D42" s="116" t="str">
        <f>'PLANTILLA V6'!D42</f>
        <v>pza</v>
      </c>
      <c r="E42" s="125">
        <v>0</v>
      </c>
      <c r="F42" s="116" t="b">
        <v>0</v>
      </c>
      <c r="G42" s="116" t="b">
        <v>0</v>
      </c>
      <c r="H42" s="116" t="b">
        <v>0</v>
      </c>
      <c r="I42" s="116" t="b">
        <v>0</v>
      </c>
      <c r="J42" s="119" cm="1">
        <f t="array" ref="J42">_xlfn.IFS(LEN(A42)&gt;2,A43,SUM(E42:I42)=0,0,F42,$F$7*F42*E42,G42,$G$7*G42*E42,AND(H42,A42="Co"),$H$7*H42*E42,AND(H42,A42="Re"),$H$7*H42*E42,H42,$J$7*H42*E42,I42,$I$7*I42*E42)</f>
        <v>0</v>
      </c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5.75" customHeight="1" x14ac:dyDescent="0.9">
      <c r="A43" s="124">
        <f>'PLANTILLA V6'!A43</f>
        <v>0</v>
      </c>
      <c r="B43" s="124">
        <f>'PLANTILLA V6'!B43</f>
        <v>0</v>
      </c>
      <c r="C43" s="125">
        <f>'PLANTILLA V6'!C43</f>
        <v>1</v>
      </c>
      <c r="D43" s="116" t="str">
        <f>'PLANTILLA V6'!D43</f>
        <v>pza</v>
      </c>
      <c r="E43" s="125">
        <v>0</v>
      </c>
      <c r="F43" s="116" t="b">
        <v>0</v>
      </c>
      <c r="G43" s="116" t="b">
        <v>0</v>
      </c>
      <c r="H43" s="116" t="b">
        <v>0</v>
      </c>
      <c r="I43" s="116" t="b">
        <v>0</v>
      </c>
      <c r="J43" s="119" cm="1">
        <f t="array" ref="J43">_xlfn.IFS(LEN(A43)&gt;2,A44,SUM(E43:I43)=0,0,F43,$F$7*F43*E43,G43,$G$7*G43*E43,AND(H43,A43="Co"),$H$7*H43*E43,AND(H43,A43="Re"),$H$7*H43*E43,H43,$J$7*H43*E43,I43,$I$7*I43*E43)</f>
        <v>0</v>
      </c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5.75" customHeight="1" x14ac:dyDescent="0.9">
      <c r="A44" s="124">
        <f>'PLANTILLA V6'!A44</f>
        <v>0</v>
      </c>
      <c r="B44" s="124">
        <f>'PLANTILLA V6'!B44</f>
        <v>0</v>
      </c>
      <c r="C44" s="125">
        <f>'PLANTILLA V6'!C44</f>
        <v>1</v>
      </c>
      <c r="D44" s="116" t="str">
        <f>'PLANTILLA V6'!D44</f>
        <v>pza</v>
      </c>
      <c r="E44" s="125">
        <v>0</v>
      </c>
      <c r="F44" s="116" t="b">
        <v>0</v>
      </c>
      <c r="G44" s="116" t="b">
        <v>0</v>
      </c>
      <c r="H44" s="116" t="b">
        <v>0</v>
      </c>
      <c r="I44" s="116" t="b">
        <v>0</v>
      </c>
      <c r="J44" s="119" cm="1">
        <f t="array" ref="J44">_xlfn.IFS(LEN(A44)&gt;2,A45,SUM(E44:I44)=0,0,F44,$F$7*F44*E44,G44,$G$7*G44*E44,AND(H44,A44="Co"),$H$7*H44*E44,AND(H44,A44="Re"),$H$7*H44*E44,H44,$J$7*H44*E44,I44,$I$7*I44*E44)</f>
        <v>0</v>
      </c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5.75" customHeight="1" x14ac:dyDescent="0.9">
      <c r="A45" s="124">
        <f>'PLANTILLA V6'!A45</f>
        <v>0</v>
      </c>
      <c r="B45" s="124">
        <f>'PLANTILLA V6'!B45</f>
        <v>0</v>
      </c>
      <c r="C45" s="125">
        <f>'PLANTILLA V6'!C45</f>
        <v>1</v>
      </c>
      <c r="D45" s="116" t="str">
        <f>'PLANTILLA V6'!D45</f>
        <v>pza</v>
      </c>
      <c r="E45" s="125">
        <v>0</v>
      </c>
      <c r="F45" s="116" t="b">
        <v>0</v>
      </c>
      <c r="G45" s="116" t="b">
        <v>0</v>
      </c>
      <c r="H45" s="116" t="b">
        <v>0</v>
      </c>
      <c r="I45" s="116" t="b">
        <v>0</v>
      </c>
      <c r="J45" s="119" cm="1">
        <f t="array" ref="J45">_xlfn.IFS(LEN(A45)&gt;2,A46,SUM(E45:I45)=0,0,F45,$F$7*F45*E45,G45,$G$7*G45*E45,AND(H45,A45="Co"),$H$7*H45*E45,AND(H45,A45="Re"),$H$7*H45*E45,H45,$J$7*H45*E45,I45,$I$7*I45*E45)</f>
        <v>0</v>
      </c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5.75" customHeight="1" x14ac:dyDescent="0.9">
      <c r="A46" s="124">
        <f>'PLANTILLA V6'!A46</f>
        <v>0</v>
      </c>
      <c r="B46" s="124">
        <f>'PLANTILLA V6'!B46</f>
        <v>0</v>
      </c>
      <c r="C46" s="125">
        <f>'PLANTILLA V6'!C46</f>
        <v>1</v>
      </c>
      <c r="D46" s="116" t="str">
        <f>'PLANTILLA V6'!D46</f>
        <v>pza</v>
      </c>
      <c r="E46" s="125">
        <v>0</v>
      </c>
      <c r="F46" s="116" t="b">
        <v>0</v>
      </c>
      <c r="G46" s="116" t="b">
        <v>0</v>
      </c>
      <c r="H46" s="116" t="b">
        <v>0</v>
      </c>
      <c r="I46" s="116" t="b">
        <v>0</v>
      </c>
      <c r="J46" s="119" cm="1">
        <f t="array" ref="J46">_xlfn.IFS(LEN(A46)&gt;2,A47,SUM(E46:I46)=0,0,F46,$F$7*F46*E46,G46,$G$7*G46*E46,AND(H46,A46="Co"),$H$7*H46*E46,AND(H46,A46="Re"),$H$7*H46*E46,H46,$J$7*H46*E46,I46,$I$7*I46*E46)</f>
        <v>0</v>
      </c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5.75" customHeight="1" x14ac:dyDescent="0.9">
      <c r="A47" s="124">
        <f>'PLANTILLA V6'!A47</f>
        <v>0</v>
      </c>
      <c r="B47" s="124">
        <f>'PLANTILLA V6'!B47</f>
        <v>0</v>
      </c>
      <c r="C47" s="125">
        <f>'PLANTILLA V6'!C47</f>
        <v>1</v>
      </c>
      <c r="D47" s="116" t="str">
        <f>'PLANTILLA V6'!D47</f>
        <v>pza</v>
      </c>
      <c r="E47" s="125">
        <v>0</v>
      </c>
      <c r="F47" s="116" t="b">
        <v>0</v>
      </c>
      <c r="G47" s="116" t="b">
        <v>0</v>
      </c>
      <c r="H47" s="116" t="b">
        <v>0</v>
      </c>
      <c r="I47" s="116" t="b">
        <v>0</v>
      </c>
      <c r="J47" s="119" cm="1">
        <f t="array" ref="J47">_xlfn.IFS(LEN(A47)&gt;2,A48,SUM(E47:I47)=0,0,F47,$F$7*F47*E47,G47,$G$7*G47*E47,AND(H47,A47="Co"),$H$7*H47*E47,AND(H47,A47="Re"),$H$7*H47*E47,H47,$J$7*H47*E47,I47,$I$7*I47*E47)</f>
        <v>0</v>
      </c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5.75" customHeight="1" x14ac:dyDescent="0.9">
      <c r="A48" s="124">
        <f>'PLANTILLA V6'!A48</f>
        <v>0</v>
      </c>
      <c r="B48" s="124">
        <f>'PLANTILLA V6'!B48</f>
        <v>0</v>
      </c>
      <c r="C48" s="125">
        <f>'PLANTILLA V6'!C48</f>
        <v>1</v>
      </c>
      <c r="D48" s="116" t="str">
        <f>'PLANTILLA V6'!D48</f>
        <v>pza</v>
      </c>
      <c r="E48" s="125">
        <v>0</v>
      </c>
      <c r="F48" s="116" t="b">
        <v>0</v>
      </c>
      <c r="G48" s="116" t="b">
        <v>0</v>
      </c>
      <c r="H48" s="116" t="b">
        <v>0</v>
      </c>
      <c r="I48" s="116" t="b">
        <v>0</v>
      </c>
      <c r="J48" s="119" cm="1">
        <f t="array" ref="J48">_xlfn.IFS(LEN(A48)&gt;2,A49,SUM(E48:I48)=0,0,F48,$F$7*F48*E48,G48,$G$7*G48*E48,AND(H48,A48="Co"),$H$7*H48*E48,AND(H48,A48="Re"),$H$7*H48*E48,H48,$J$7*H48*E48,I48,$I$7*I48*E48)</f>
        <v>0</v>
      </c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5.75" customHeight="1" x14ac:dyDescent="0.9">
      <c r="A49" s="124">
        <f>'PLANTILLA V6'!A49</f>
        <v>0</v>
      </c>
      <c r="B49" s="124">
        <f>'PLANTILLA V6'!B49</f>
        <v>0</v>
      </c>
      <c r="C49" s="125">
        <f>'PLANTILLA V6'!C49</f>
        <v>1</v>
      </c>
      <c r="D49" s="116" t="str">
        <f>'PLANTILLA V6'!D49</f>
        <v>pza</v>
      </c>
      <c r="E49" s="125">
        <v>0</v>
      </c>
      <c r="F49" s="116" t="b">
        <v>0</v>
      </c>
      <c r="G49" s="116" t="b">
        <v>0</v>
      </c>
      <c r="H49" s="116" t="b">
        <v>0</v>
      </c>
      <c r="I49" s="116" t="b">
        <v>0</v>
      </c>
      <c r="J49" s="119" cm="1">
        <f t="array" ref="J49">_xlfn.IFS(LEN(A49)&gt;2,A50,SUM(E49:I49)=0,0,F49,$F$7*F49*E49,G49,$G$7*G49*E49,AND(H49,A49="Co"),$H$7*H49*E49,AND(H49,A49="Re"),$H$7*H49*E49,H49,$J$7*H49*E49,I49,$I$7*I49*E49)</f>
        <v>0</v>
      </c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5.75" customHeight="1" x14ac:dyDescent="0.9">
      <c r="A50" s="124">
        <f>'PLANTILLA V6'!A50</f>
        <v>0</v>
      </c>
      <c r="B50" s="124">
        <f>'PLANTILLA V6'!B50</f>
        <v>0</v>
      </c>
      <c r="C50" s="125">
        <f>'PLANTILLA V6'!C50</f>
        <v>1</v>
      </c>
      <c r="D50" s="116" t="str">
        <f>'PLANTILLA V6'!D50</f>
        <v>pza</v>
      </c>
      <c r="E50" s="125">
        <v>0</v>
      </c>
      <c r="F50" s="116" t="b">
        <v>0</v>
      </c>
      <c r="G50" s="116" t="b">
        <v>0</v>
      </c>
      <c r="H50" s="116" t="b">
        <v>0</v>
      </c>
      <c r="I50" s="116" t="b">
        <v>0</v>
      </c>
      <c r="J50" s="119" cm="1">
        <f t="array" ref="J50">_xlfn.IFS(LEN(A50)&gt;2,A51,SUM(E50:I50)=0,0,F50,$F$7*F50*E50,G50,$G$7*G50*E50,AND(H50,A50="Co"),$H$7*H50*E50,AND(H50,A50="Re"),$H$7*H50*E50,H50,$J$7*H50*E50,I50,$I$7*I50*E50)</f>
        <v>0</v>
      </c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5.75" customHeight="1" x14ac:dyDescent="0.9">
      <c r="A51" s="124">
        <f>'PLANTILLA V6'!A51</f>
        <v>0</v>
      </c>
      <c r="B51" s="124">
        <f>'PLANTILLA V6'!B51</f>
        <v>0</v>
      </c>
      <c r="C51" s="125">
        <f>'PLANTILLA V6'!C51</f>
        <v>1</v>
      </c>
      <c r="D51" s="116" t="str">
        <f>'PLANTILLA V6'!D51</f>
        <v>pza</v>
      </c>
      <c r="E51" s="125">
        <v>0</v>
      </c>
      <c r="F51" s="116" t="b">
        <v>0</v>
      </c>
      <c r="G51" s="116" t="b">
        <v>0</v>
      </c>
      <c r="H51" s="116" t="b">
        <v>0</v>
      </c>
      <c r="I51" s="116" t="b">
        <v>0</v>
      </c>
      <c r="J51" s="119" cm="1">
        <f t="array" ref="J51">_xlfn.IFS(LEN(A51)&gt;2,A52,SUM(E51:I51)=0,0,F51,$F$7*F51*E51,G51,$G$7*G51*E51,AND(H51,A51="Co"),$H$7*H51*E51,AND(H51,A51="Re"),$H$7*H51*E51,H51,$J$7*H51*E51,I51,$I$7*I51*E51)</f>
        <v>0</v>
      </c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5.75" customHeight="1" x14ac:dyDescent="0.9">
      <c r="A52" s="124">
        <f>'PLANTILLA V6'!A52</f>
        <v>0</v>
      </c>
      <c r="B52" s="124">
        <f>'PLANTILLA V6'!B52</f>
        <v>0</v>
      </c>
      <c r="C52" s="125">
        <f>'PLANTILLA V6'!C52</f>
        <v>1</v>
      </c>
      <c r="D52" s="116" t="str">
        <f>'PLANTILLA V6'!D52</f>
        <v>pza</v>
      </c>
      <c r="E52" s="125">
        <v>0</v>
      </c>
      <c r="F52" s="116" t="b">
        <v>0</v>
      </c>
      <c r="G52" s="116" t="b">
        <v>0</v>
      </c>
      <c r="H52" s="116" t="b">
        <v>0</v>
      </c>
      <c r="I52" s="116" t="b">
        <v>0</v>
      </c>
      <c r="J52" s="119" cm="1">
        <f t="array" ref="J52">_xlfn.IFS(LEN(A52)&gt;2,A53,SUM(E52:I52)=0,0,F52,$F$7*F52*E52,G52,$G$7*G52*E52,AND(H52,A52="Co"),$H$7*H52*E52,AND(H52,A52="Re"),$H$7*H52*E52,H52,$J$7*H52*E52,I52,$I$7*I52*E52)</f>
        <v>0</v>
      </c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5.75" customHeight="1" x14ac:dyDescent="0.9">
      <c r="A53" s="172" t="str">
        <f>'PLANTILLA V6'!A53</f>
        <v>Herramientas manuales</v>
      </c>
      <c r="B53" s="141"/>
      <c r="C53" s="125">
        <f>'PLANTILLA V6'!C53</f>
        <v>0</v>
      </c>
      <c r="D53" s="116">
        <f>'PLANTILLA V6'!D53</f>
        <v>0</v>
      </c>
      <c r="E53" s="125">
        <v>0</v>
      </c>
      <c r="F53" s="116" t="b">
        <v>0</v>
      </c>
      <c r="G53" s="116" t="b">
        <v>0</v>
      </c>
      <c r="H53" s="116" t="b">
        <v>0</v>
      </c>
      <c r="I53" s="116" t="b">
        <v>0</v>
      </c>
      <c r="J53" s="123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5.75" customHeight="1" x14ac:dyDescent="0.9">
      <c r="A54" s="124" t="str">
        <f>'PLANTILLA V6'!A54</f>
        <v>Hm</v>
      </c>
      <c r="B54" s="124" t="str">
        <f>'PLANTILLA V6'!B54</f>
        <v>Flexómetro</v>
      </c>
      <c r="C54" s="125">
        <f>'PLANTILLA V6'!C54</f>
        <v>1</v>
      </c>
      <c r="D54" s="116" t="str">
        <f>'PLANTILLA V6'!D54</f>
        <v>pza</v>
      </c>
      <c r="E54" s="125">
        <v>0</v>
      </c>
      <c r="F54" s="116" t="b">
        <v>0</v>
      </c>
      <c r="G54" s="116" t="b">
        <v>0</v>
      </c>
      <c r="H54" s="116" t="b">
        <v>1</v>
      </c>
      <c r="I54" s="116" t="b">
        <v>0</v>
      </c>
      <c r="J54" s="119" cm="1">
        <f t="array" ref="J54">_xlfn.IFS(LEN(A54)&gt;2,A55,SUM(E54:I54)=0,0,F54,$F$7*F54*E54,G54,$G$7*G54*E54,AND(H54,A54="Co"),$H$7*H54*E54,AND(H54,A54="Re"),$H$7*H54*E54,H54,$J$7*H54*E54,I54,$I$7*I54*E54)</f>
        <v>0</v>
      </c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5.75" customHeight="1" x14ac:dyDescent="0.9">
      <c r="A55" s="124" t="str">
        <f>'PLANTILLA V6'!A55</f>
        <v>Hm</v>
      </c>
      <c r="B55" s="124" t="str">
        <f>'PLANTILLA V6'!B55</f>
        <v>Cúter</v>
      </c>
      <c r="C55" s="125">
        <f>'PLANTILLA V6'!C55</f>
        <v>1</v>
      </c>
      <c r="D55" s="116" t="str">
        <f>'PLANTILLA V6'!D55</f>
        <v>pza</v>
      </c>
      <c r="E55" s="125">
        <v>0</v>
      </c>
      <c r="F55" s="116" t="b">
        <v>0</v>
      </c>
      <c r="G55" s="116" t="b">
        <v>0</v>
      </c>
      <c r="H55" s="116" t="b">
        <v>1</v>
      </c>
      <c r="I55" s="116" t="b">
        <v>0</v>
      </c>
      <c r="J55" s="119" cm="1">
        <f t="array" ref="J55">_xlfn.IFS(LEN(A55)&gt;2,A56,SUM(E55:I55)=0,0,F55,$F$7*F55*E55,G55,$G$7*G55*E55,AND(H55,A55="Co"),$H$7*H55*E55,AND(H55,A55="Re"),$H$7*H55*E55,H55,$J$7*H55*E55,I55,$I$7*I55*E55)</f>
        <v>0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5.75" customHeight="1" x14ac:dyDescent="0.9">
      <c r="A56" s="124" t="str">
        <f>'PLANTILLA V6'!A56</f>
        <v>Hm</v>
      </c>
      <c r="B56" s="124" t="str">
        <f>'PLANTILLA V6'!B56</f>
        <v>Pistola de silicón</v>
      </c>
      <c r="C56" s="125">
        <f>'PLANTILLA V6'!C56</f>
        <v>1</v>
      </c>
      <c r="D56" s="116" t="str">
        <f>'PLANTILLA V6'!D56</f>
        <v>pza</v>
      </c>
      <c r="E56" s="125">
        <v>0</v>
      </c>
      <c r="F56" s="116" t="b">
        <v>0</v>
      </c>
      <c r="G56" s="116" t="b">
        <v>0</v>
      </c>
      <c r="H56" s="116" t="b">
        <v>1</v>
      </c>
      <c r="I56" s="116" t="b">
        <v>0</v>
      </c>
      <c r="J56" s="119" cm="1">
        <f t="array" ref="J56">_xlfn.IFS(LEN(A56)&gt;2,A57,SUM(E56:I56)=0,0,F56,$F$7*F56*E56,G56,$G$7*G56*E56,AND(H56,A56="Co"),$H$7*H56*E56,AND(H56,A56="Re"),$H$7*H56*E56,H56,$J$7*H56*E56,I56,$I$7*I56*E56)</f>
        <v>0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5.75" customHeight="1" x14ac:dyDescent="0.9">
      <c r="A57" s="124" t="str">
        <f>'PLANTILLA V6'!A57</f>
        <v>Hm</v>
      </c>
      <c r="B57" s="124" t="str">
        <f>'PLANTILLA V6'!B57</f>
        <v>Desarmador plano</v>
      </c>
      <c r="C57" s="125">
        <f>'PLANTILLA V6'!C57</f>
        <v>1</v>
      </c>
      <c r="D57" s="116" t="str">
        <f>'PLANTILLA V6'!D57</f>
        <v>pza</v>
      </c>
      <c r="E57" s="125">
        <v>0</v>
      </c>
      <c r="F57" s="116" t="b">
        <v>0</v>
      </c>
      <c r="G57" s="116" t="b">
        <v>0</v>
      </c>
      <c r="H57" s="116" t="b">
        <v>1</v>
      </c>
      <c r="I57" s="116" t="b">
        <v>0</v>
      </c>
      <c r="J57" s="119" cm="1">
        <f t="array" ref="J57">_xlfn.IFS(LEN(A57)&gt;2,A58,SUM(E57:I57)=0,0,F57,$F$7*F57*E57,G57,$G$7*G57*E57,AND(H57,A57="Co"),$H$7*H57*E57,AND(H57,A57="Re"),$H$7*H57*E57,H57,$J$7*H57*E57,I57,$I$7*I57*E57)</f>
        <v>0</v>
      </c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5.75" customHeight="1" x14ac:dyDescent="0.9">
      <c r="A58" s="124" t="str">
        <f>'PLANTILLA V6'!A58</f>
        <v>Hm</v>
      </c>
      <c r="B58" s="126" t="str">
        <f>'PLANTILLA V6'!B58</f>
        <v>Desarmador de cruz</v>
      </c>
      <c r="C58" s="125">
        <f>'PLANTILLA V6'!C58</f>
        <v>1</v>
      </c>
      <c r="D58" s="116" t="str">
        <f>'PLANTILLA V6'!D58</f>
        <v>pza</v>
      </c>
      <c r="E58" s="125">
        <v>0</v>
      </c>
      <c r="F58" s="116" t="b">
        <v>0</v>
      </c>
      <c r="G58" s="116" t="b">
        <v>0</v>
      </c>
      <c r="H58" s="116" t="b">
        <v>1</v>
      </c>
      <c r="I58" s="116" t="b">
        <v>0</v>
      </c>
      <c r="J58" s="119" cm="1">
        <f t="array" ref="J58">_xlfn.IFS(LEN(A58)&gt;2,A59,SUM(E58:I58)=0,0,F58,$F$7*F58*E58,G58,$G$7*G58*E58,AND(H58,A58="Co"),$H$7*H58*E58,AND(H58,A58="Re"),$H$7*H58*E58,H58,$J$7*H58*E58,I58,$I$7*I58*E58)</f>
        <v>0</v>
      </c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5.75" customHeight="1" x14ac:dyDescent="0.9">
      <c r="A59" s="124" t="str">
        <f>'PLANTILLA V6'!A59</f>
        <v>Hm</v>
      </c>
      <c r="B59" s="126" t="str">
        <f>'PLANTILLA V6'!B59</f>
        <v>Juego de puntas intercambiables para desarmador</v>
      </c>
      <c r="C59" s="125">
        <f>'PLANTILLA V6'!C59</f>
        <v>1</v>
      </c>
      <c r="D59" s="116" t="str">
        <f>'PLANTILLA V6'!D59</f>
        <v>juego</v>
      </c>
      <c r="E59" s="125">
        <v>0</v>
      </c>
      <c r="F59" s="116" t="b">
        <v>0</v>
      </c>
      <c r="G59" s="116" t="b">
        <v>0</v>
      </c>
      <c r="H59" s="116" t="b">
        <v>1</v>
      </c>
      <c r="I59" s="116" t="b">
        <v>0</v>
      </c>
      <c r="J59" s="119" cm="1">
        <f t="array" ref="J59">_xlfn.IFS(LEN(A59)&gt;2,A60,SUM(E59:I59)=0,0,F59,$F$7*F59*E59,G59,$G$7*G59*E59,AND(H59,A59="Co"),$H$7*H59*E59,AND(H59,A59="Re"),$H$7*H59*E59,H59,$J$7*H59*E59,I59,$I$7*I59*E59)</f>
        <v>0</v>
      </c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5.75" customHeight="1" x14ac:dyDescent="0.9">
      <c r="A60" s="124" t="str">
        <f>'PLANTILLA V6'!A60</f>
        <v>Hm</v>
      </c>
      <c r="B60" s="124" t="str">
        <f>'PLANTILLA V6'!B60</f>
        <v>Pinzas de punta</v>
      </c>
      <c r="C60" s="125">
        <f>'PLANTILLA V6'!C60</f>
        <v>1</v>
      </c>
      <c r="D60" s="116" t="str">
        <f>'PLANTILLA V6'!D60</f>
        <v>pza</v>
      </c>
      <c r="E60" s="125">
        <v>0</v>
      </c>
      <c r="F60" s="116" t="b">
        <v>0</v>
      </c>
      <c r="G60" s="116" t="b">
        <v>0</v>
      </c>
      <c r="H60" s="116" t="b">
        <v>1</v>
      </c>
      <c r="I60" s="116" t="b">
        <v>0</v>
      </c>
      <c r="J60" s="119" cm="1">
        <f t="array" ref="J60">_xlfn.IFS(LEN(A60)&gt;2,A61,SUM(E60:I60)=0,0,F60,$F$7*F60*E60,G60,$G$7*G60*E60,AND(H60,A60="Co"),$H$7*H60*E60,AND(H60,A60="Re"),$H$7*H60*E60,H60,$J$7*H60*E60,I60,$I$7*I60*E60)</f>
        <v>0</v>
      </c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5.75" customHeight="1" x14ac:dyDescent="0.9">
      <c r="A61" s="124" t="str">
        <f>'PLANTILLA V6'!A61</f>
        <v>Hm</v>
      </c>
      <c r="B61" s="124" t="str">
        <f>'PLANTILLA V6'!B61</f>
        <v>Pinzas de corte</v>
      </c>
      <c r="C61" s="125">
        <f>'PLANTILLA V6'!C61</f>
        <v>1</v>
      </c>
      <c r="D61" s="116" t="str">
        <f>'PLANTILLA V6'!D61</f>
        <v>pza</v>
      </c>
      <c r="E61" s="125">
        <v>0</v>
      </c>
      <c r="F61" s="116" t="b">
        <v>0</v>
      </c>
      <c r="G61" s="116" t="b">
        <v>0</v>
      </c>
      <c r="H61" s="116" t="b">
        <v>1</v>
      </c>
      <c r="I61" s="116" t="b">
        <v>0</v>
      </c>
      <c r="J61" s="119" cm="1">
        <f t="array" ref="J61">_xlfn.IFS(LEN(A61)&gt;2,A62,SUM(E61:I61)=0,0,F61,$F$7*F61*E61,G61,$G$7*G61*E61,AND(H61,A61="Co"),$H$7*H61*E61,AND(H61,A61="Re"),$H$7*H61*E61,H61,$J$7*H61*E61,I61,$I$7*I61*E61)</f>
        <v>0</v>
      </c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5.75" customHeight="1" x14ac:dyDescent="0.9">
      <c r="A62" s="124" t="str">
        <f>'PLANTILLA V6'!A62</f>
        <v>Hm</v>
      </c>
      <c r="B62" s="124" t="str">
        <f>'PLANTILLA V6'!B62</f>
        <v>Pinceles (delgado, mediano y grueso)</v>
      </c>
      <c r="C62" s="125">
        <f>'PLANTILLA V6'!C62</f>
        <v>1</v>
      </c>
      <c r="D62" s="116" t="str">
        <f>'PLANTILLA V6'!D62</f>
        <v>juego</v>
      </c>
      <c r="E62" s="125">
        <v>0</v>
      </c>
      <c r="F62" s="116" t="b">
        <v>0</v>
      </c>
      <c r="G62" s="116" t="b">
        <v>0</v>
      </c>
      <c r="H62" s="116" t="b">
        <v>1</v>
      </c>
      <c r="I62" s="116" t="b">
        <v>0</v>
      </c>
      <c r="J62" s="119" cm="1">
        <f t="array" ref="J62">_xlfn.IFS(LEN(A62)&gt;2,A63,SUM(E62:I62)=0,0,F62,$F$7*F62*E62,G62,$G$7*G62*E62,AND(H62,A62="Co"),$H$7*H62*E62,AND(H62,A62="Re"),$H$7*H62*E62,H62,$J$7*H62*E62,I62,$I$7*I62*E62)</f>
        <v>0</v>
      </c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5.75" customHeight="1" x14ac:dyDescent="0.9">
      <c r="A63" s="120">
        <f>'PLANTILLA V6'!A63</f>
        <v>0</v>
      </c>
      <c r="B63" s="116">
        <f>'PLANTILLA V6'!B63</f>
        <v>0</v>
      </c>
      <c r="C63" s="125">
        <f>'PLANTILLA V6'!C63</f>
        <v>1</v>
      </c>
      <c r="D63" s="116" t="str">
        <f>'PLANTILLA V6'!D63</f>
        <v>pza</v>
      </c>
      <c r="E63" s="125">
        <v>0</v>
      </c>
      <c r="F63" s="116" t="b">
        <v>0</v>
      </c>
      <c r="G63" s="116" t="b">
        <v>0</v>
      </c>
      <c r="H63" s="116" t="b">
        <v>0</v>
      </c>
      <c r="I63" s="116" t="b">
        <v>0</v>
      </c>
      <c r="J63" s="119" cm="1">
        <f t="array" ref="J63">_xlfn.IFS(LEN(A63)&gt;2,A64,SUM(E63:I63)=0,0,F63,$F$7*F63*E63,G63,$G$7*G63*E63,AND(H63,A63="Co"),$H$7*H63*E63,AND(H63,A63="Re"),$H$7*H63*E63,H63,$J$7*H63*E63,I63,$I$7*I63*E63)</f>
        <v>0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5.75" customHeight="1" x14ac:dyDescent="0.9">
      <c r="A64" s="120">
        <f>'PLANTILLA V6'!A64</f>
        <v>0</v>
      </c>
      <c r="B64" s="116">
        <f>'PLANTILLA V6'!B64</f>
        <v>0</v>
      </c>
      <c r="C64" s="125">
        <f>'PLANTILLA V6'!C64</f>
        <v>1</v>
      </c>
      <c r="D64" s="116" t="str">
        <f>'PLANTILLA V6'!D64</f>
        <v>pza</v>
      </c>
      <c r="E64" s="125">
        <v>0</v>
      </c>
      <c r="F64" s="116" t="b">
        <v>0</v>
      </c>
      <c r="G64" s="116" t="b">
        <v>0</v>
      </c>
      <c r="H64" s="116" t="b">
        <v>0</v>
      </c>
      <c r="I64" s="116" t="b">
        <v>0</v>
      </c>
      <c r="J64" s="119" cm="1">
        <f t="array" ref="J64">_xlfn.IFS(LEN(A64)&gt;2,A65,SUM(E64:I64)=0,0,F64,$F$7*F64*E64,G64,$G$7*G64*E64,AND(H64,A64="Co"),$H$7*H64*E64,AND(H64,A64="Re"),$H$7*H64*E64,H64,$J$7*H64*E64,I64,$I$7*I64*E64)</f>
        <v>0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5.75" customHeight="1" x14ac:dyDescent="0.9">
      <c r="A65" s="120">
        <f>'PLANTILLA V6'!A65</f>
        <v>0</v>
      </c>
      <c r="B65" s="116">
        <f>'PLANTILLA V6'!B65</f>
        <v>0</v>
      </c>
      <c r="C65" s="125">
        <f>'PLANTILLA V6'!C65</f>
        <v>1</v>
      </c>
      <c r="D65" s="116" t="str">
        <f>'PLANTILLA V6'!D65</f>
        <v>pza</v>
      </c>
      <c r="E65" s="125">
        <v>0</v>
      </c>
      <c r="F65" s="116" t="b">
        <v>0</v>
      </c>
      <c r="G65" s="116" t="b">
        <v>0</v>
      </c>
      <c r="H65" s="116" t="b">
        <v>0</v>
      </c>
      <c r="I65" s="116" t="b">
        <v>0</v>
      </c>
      <c r="J65" s="119" cm="1">
        <f t="array" ref="J65">_xlfn.IFS(LEN(A65)&gt;2,A66,SUM(E65:I65)=0,0,F65,$F$7*F65*E65,G65,$G$7*G65*E65,AND(H65,A65="Co"),$H$7*H65*E65,AND(H65,A65="Re"),$H$7*H65*E65,H65,$J$7*H65*E65,I65,$I$7*I65*E65)</f>
        <v>0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5.75" customHeight="1" x14ac:dyDescent="0.9">
      <c r="A66" s="120">
        <f>'PLANTILLA V6'!A66</f>
        <v>0</v>
      </c>
      <c r="B66" s="116">
        <f>'PLANTILLA V6'!B66</f>
        <v>0</v>
      </c>
      <c r="C66" s="125">
        <f>'PLANTILLA V6'!C66</f>
        <v>1</v>
      </c>
      <c r="D66" s="116" t="str">
        <f>'PLANTILLA V6'!D66</f>
        <v>pza</v>
      </c>
      <c r="E66" s="125">
        <v>0</v>
      </c>
      <c r="F66" s="116" t="b">
        <v>0</v>
      </c>
      <c r="G66" s="116" t="b">
        <v>0</v>
      </c>
      <c r="H66" s="116" t="b">
        <v>0</v>
      </c>
      <c r="I66" s="116" t="b">
        <v>0</v>
      </c>
      <c r="J66" s="119" cm="1">
        <f t="array" ref="J66">_xlfn.IFS(LEN(A66)&gt;2,A67,SUM(E66:I66)=0,0,F66,$F$7*F66*E66,G66,$G$7*G66*E66,AND(H66,A66="Co"),$H$7*H66*E66,AND(H66,A66="Re"),$H$7*H66*E66,H66,$J$7*H66*E66,I66,$I$7*I66*E66)</f>
        <v>0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5.75" customHeight="1" x14ac:dyDescent="0.9">
      <c r="A67" s="120">
        <f>'PLANTILLA V6'!A67</f>
        <v>0</v>
      </c>
      <c r="B67" s="116">
        <f>'PLANTILLA V6'!B67</f>
        <v>0</v>
      </c>
      <c r="C67" s="125">
        <f>'PLANTILLA V6'!C67</f>
        <v>1</v>
      </c>
      <c r="D67" s="116" t="str">
        <f>'PLANTILLA V6'!D67</f>
        <v>pza</v>
      </c>
      <c r="E67" s="125">
        <v>0</v>
      </c>
      <c r="F67" s="116" t="b">
        <v>0</v>
      </c>
      <c r="G67" s="116" t="b">
        <v>0</v>
      </c>
      <c r="H67" s="116" t="b">
        <v>0</v>
      </c>
      <c r="I67" s="116" t="b">
        <v>0</v>
      </c>
      <c r="J67" s="119" cm="1">
        <f t="array" ref="J67">_xlfn.IFS(LEN(A67)&gt;2,A68,SUM(E67:I67)=0,0,F67,$F$7*F67*E67,G67,$G$7*G67*E67,AND(H67,A67="Co"),$H$7*H67*E67,AND(H67,A67="Re"),$H$7*H67*E67,H67,$J$7*H67*E67,I67,$I$7*I67*E67)</f>
        <v>0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5.75" customHeight="1" x14ac:dyDescent="0.9">
      <c r="A68" s="120">
        <f>'PLANTILLA V6'!A68</f>
        <v>0</v>
      </c>
      <c r="B68" s="116">
        <f>'PLANTILLA V6'!B68</f>
        <v>0</v>
      </c>
      <c r="C68" s="125">
        <f>'PLANTILLA V6'!C68</f>
        <v>1</v>
      </c>
      <c r="D68" s="116" t="str">
        <f>'PLANTILLA V6'!D68</f>
        <v>pza</v>
      </c>
      <c r="E68" s="125">
        <v>0</v>
      </c>
      <c r="F68" s="116" t="b">
        <v>0</v>
      </c>
      <c r="G68" s="116" t="b">
        <v>0</v>
      </c>
      <c r="H68" s="116" t="b">
        <v>0</v>
      </c>
      <c r="I68" s="116" t="b">
        <v>0</v>
      </c>
      <c r="J68" s="119" cm="1">
        <f t="array" ref="J68">_xlfn.IFS(LEN(A68)&gt;2,A69,SUM(E68:I68)=0,0,F68,$F$7*F68*E68,G68,$G$7*G68*E68,AND(H68,A68="Co"),$H$7*H68*E68,AND(H68,A68="Re"),$H$7*H68*E68,H68,$J$7*H68*E68,I68,$I$7*I68*E68)</f>
        <v>0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5.75" customHeight="1" x14ac:dyDescent="0.9">
      <c r="A69" s="120">
        <f>'PLANTILLA V6'!A69</f>
        <v>0</v>
      </c>
      <c r="B69" s="116">
        <f>'PLANTILLA V6'!B69</f>
        <v>0</v>
      </c>
      <c r="C69" s="125">
        <f>'PLANTILLA V6'!C69</f>
        <v>1</v>
      </c>
      <c r="D69" s="116" t="str">
        <f>'PLANTILLA V6'!D69</f>
        <v>pza</v>
      </c>
      <c r="E69" s="125">
        <v>0</v>
      </c>
      <c r="F69" s="116" t="b">
        <v>0</v>
      </c>
      <c r="G69" s="116" t="b">
        <v>0</v>
      </c>
      <c r="H69" s="116" t="b">
        <v>0</v>
      </c>
      <c r="I69" s="116" t="b">
        <v>0</v>
      </c>
      <c r="J69" s="119" cm="1">
        <f t="array" ref="J69">_xlfn.IFS(LEN(A69)&gt;2,A70,SUM(E69:I69)=0,0,F69,$F$7*F69*E69,G69,$G$7*G69*E69,AND(H69,A69="Co"),$H$7*H69*E69,AND(H69,A69="Re"),$H$7*H69*E69,H69,$J$7*H69*E69,I69,$I$7*I69*E69)</f>
        <v>0</v>
      </c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5.75" customHeight="1" x14ac:dyDescent="0.9">
      <c r="A70" s="120">
        <f>'PLANTILLA V6'!A70</f>
        <v>0</v>
      </c>
      <c r="B70" s="116">
        <f>'PLANTILLA V6'!B70</f>
        <v>0</v>
      </c>
      <c r="C70" s="125">
        <f>'PLANTILLA V6'!C70</f>
        <v>1</v>
      </c>
      <c r="D70" s="116" t="str">
        <f>'PLANTILLA V6'!D70</f>
        <v>pza</v>
      </c>
      <c r="E70" s="125">
        <v>0</v>
      </c>
      <c r="F70" s="116" t="b">
        <v>0</v>
      </c>
      <c r="G70" s="116" t="b">
        <v>0</v>
      </c>
      <c r="H70" s="116" t="b">
        <v>0</v>
      </c>
      <c r="I70" s="116" t="b">
        <v>0</v>
      </c>
      <c r="J70" s="119" cm="1">
        <f t="array" ref="J70">_xlfn.IFS(LEN(A70)&gt;2,A71,SUM(E70:I70)=0,0,F70,$F$7*F70*E70,G70,$G$7*G70*E70,AND(H70,A70="Co"),$H$7*H70*E70,AND(H70,A70="Re"),$H$7*H70*E70,H70,$J$7*H70*E70,I70,$I$7*I70*E70)</f>
        <v>0</v>
      </c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5.75" customHeight="1" x14ac:dyDescent="0.9">
      <c r="A71" s="120">
        <f>'PLANTILLA V6'!A71</f>
        <v>0</v>
      </c>
      <c r="B71" s="116">
        <f>'PLANTILLA V6'!B71</f>
        <v>0</v>
      </c>
      <c r="C71" s="125">
        <f>'PLANTILLA V6'!C71</f>
        <v>1</v>
      </c>
      <c r="D71" s="116" t="str">
        <f>'PLANTILLA V6'!D71</f>
        <v>pza</v>
      </c>
      <c r="E71" s="125">
        <v>0</v>
      </c>
      <c r="F71" s="116" t="b">
        <v>0</v>
      </c>
      <c r="G71" s="116" t="b">
        <v>0</v>
      </c>
      <c r="H71" s="116" t="b">
        <v>0</v>
      </c>
      <c r="I71" s="116" t="b">
        <v>0</v>
      </c>
      <c r="J71" s="119" cm="1">
        <f t="array" ref="J71">_xlfn.IFS(LEN(A71)&gt;2,A72,SUM(E71:I71)=0,0,F71,$F$7*F71*E71,G71,$G$7*G71*E71,AND(H71,A71="Co"),$H$7*H71*E71,AND(H71,A71="Re"),$H$7*H71*E71,H71,$J$7*H71*E71,I71,$I$7*I71*E71)</f>
        <v>0</v>
      </c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5.75" customHeight="1" x14ac:dyDescent="0.9">
      <c r="A72" s="120">
        <f>'PLANTILLA V6'!A72</f>
        <v>0</v>
      </c>
      <c r="B72" s="116">
        <f>'PLANTILLA V6'!B72</f>
        <v>0</v>
      </c>
      <c r="C72" s="125">
        <f>'PLANTILLA V6'!C72</f>
        <v>1</v>
      </c>
      <c r="D72" s="116" t="str">
        <f>'PLANTILLA V6'!D72</f>
        <v>pza</v>
      </c>
      <c r="E72" s="125">
        <v>0</v>
      </c>
      <c r="F72" s="116" t="b">
        <v>0</v>
      </c>
      <c r="G72" s="116" t="b">
        <v>0</v>
      </c>
      <c r="H72" s="116" t="b">
        <v>0</v>
      </c>
      <c r="I72" s="116" t="b">
        <v>0</v>
      </c>
      <c r="J72" s="119" cm="1">
        <f t="array" ref="J72">_xlfn.IFS(LEN(A72)&gt;2,A73,SUM(E72:I72)=0,0,F72,$F$7*F72*E72,G72,$G$7*G72*E72,AND(H72,A72="Co"),$H$7*H72*E72,AND(H72,A72="Re"),$H$7*H72*E72,H72,$J$7*H72*E72,I72,$I$7*I72*E72)</f>
        <v>0</v>
      </c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5.75" customHeight="1" x14ac:dyDescent="0.9">
      <c r="A73" s="120">
        <f>'PLANTILLA V6'!A73</f>
        <v>0</v>
      </c>
      <c r="B73" s="116">
        <f>'PLANTILLA V6'!B73</f>
        <v>0</v>
      </c>
      <c r="C73" s="125">
        <f>'PLANTILLA V6'!C73</f>
        <v>1</v>
      </c>
      <c r="D73" s="116" t="str">
        <f>'PLANTILLA V6'!D73</f>
        <v>pza</v>
      </c>
      <c r="E73" s="125">
        <v>0</v>
      </c>
      <c r="F73" s="116" t="b">
        <v>0</v>
      </c>
      <c r="G73" s="116" t="b">
        <v>0</v>
      </c>
      <c r="H73" s="116" t="b">
        <v>0</v>
      </c>
      <c r="I73" s="116" t="b">
        <v>0</v>
      </c>
      <c r="J73" s="119" cm="1">
        <f t="array" ref="J73">_xlfn.IFS(LEN(A73)&gt;2,A74,SUM(E73:I73)=0,0,F73,$F$7*F73*E73,G73,$G$7*G73*E73,AND(H73,A73="Co"),$H$7*H73*E73,AND(H73,A73="Re"),$H$7*H73*E73,H73,$J$7*H73*E73,I73,$I$7*I73*E73)</f>
        <v>0</v>
      </c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5.75" customHeight="1" x14ac:dyDescent="0.9">
      <c r="A74" s="120">
        <f>'PLANTILLA V6'!A74</f>
        <v>0</v>
      </c>
      <c r="B74" s="116">
        <f>'PLANTILLA V6'!B74</f>
        <v>0</v>
      </c>
      <c r="C74" s="125">
        <f>'PLANTILLA V6'!C74</f>
        <v>1</v>
      </c>
      <c r="D74" s="116" t="str">
        <f>'PLANTILLA V6'!D74</f>
        <v>pza</v>
      </c>
      <c r="E74" s="125">
        <v>0</v>
      </c>
      <c r="F74" s="116" t="b">
        <v>0</v>
      </c>
      <c r="G74" s="116" t="b">
        <v>0</v>
      </c>
      <c r="H74" s="116" t="b">
        <v>0</v>
      </c>
      <c r="I74" s="116" t="b">
        <v>0</v>
      </c>
      <c r="J74" s="119" cm="1">
        <f t="array" ref="J74">_xlfn.IFS(LEN(A74)&gt;2,A75,SUM(E74:I74)=0,0,F74,$F$7*F74*E74,G74,$G$7*G74*E74,AND(H74,A74="Co"),$H$7*H74*E74,AND(H74,A74="Re"),$H$7*H74*E74,H74,$J$7*H74*E74,I74,$I$7*I74*E74)</f>
        <v>0</v>
      </c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5.75" customHeight="1" x14ac:dyDescent="0.9">
      <c r="A75" s="120">
        <f>'PLANTILLA V6'!A75</f>
        <v>0</v>
      </c>
      <c r="B75" s="116">
        <f>'PLANTILLA V6'!B75</f>
        <v>0</v>
      </c>
      <c r="C75" s="125">
        <f>'PLANTILLA V6'!C75</f>
        <v>1</v>
      </c>
      <c r="D75" s="116" t="str">
        <f>'PLANTILLA V6'!D75</f>
        <v>pza</v>
      </c>
      <c r="E75" s="125">
        <v>0</v>
      </c>
      <c r="F75" s="116" t="b">
        <v>0</v>
      </c>
      <c r="G75" s="116" t="b">
        <v>0</v>
      </c>
      <c r="H75" s="116" t="b">
        <v>0</v>
      </c>
      <c r="I75" s="116" t="b">
        <v>0</v>
      </c>
      <c r="J75" s="119" cm="1">
        <f t="array" ref="J75">_xlfn.IFS(LEN(A75)&gt;2,A76,SUM(E75:I75)=0,0,F75,$F$7*F75*E75,G75,$G$7*G75*E75,AND(H75,A75="Co"),$H$7*H75*E75,AND(H75,A75="Re"),$H$7*H75*E75,H75,$J$7*H75*E75,I75,$I$7*I75*E75)</f>
        <v>0</v>
      </c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5.75" customHeight="1" x14ac:dyDescent="0.9">
      <c r="A76" s="120">
        <f>'PLANTILLA V6'!A76</f>
        <v>0</v>
      </c>
      <c r="B76" s="116">
        <f>'PLANTILLA V6'!B76</f>
        <v>0</v>
      </c>
      <c r="C76" s="125">
        <f>'PLANTILLA V6'!C76</f>
        <v>1</v>
      </c>
      <c r="D76" s="116" t="str">
        <f>'PLANTILLA V6'!D76</f>
        <v>pza</v>
      </c>
      <c r="E76" s="125">
        <v>0</v>
      </c>
      <c r="F76" s="116" t="b">
        <v>0</v>
      </c>
      <c r="G76" s="116" t="b">
        <v>0</v>
      </c>
      <c r="H76" s="116" t="b">
        <v>0</v>
      </c>
      <c r="I76" s="116" t="b">
        <v>0</v>
      </c>
      <c r="J76" s="119" cm="1">
        <f t="array" ref="J76">_xlfn.IFS(LEN(A76)&gt;2,A77,SUM(E76:I76)=0,0,F76,$F$7*F76*E76,G76,$G$7*G76*E76,AND(H76,A76="Co"),$H$7*H76*E76,AND(H76,A76="Re"),$H$7*H76*E76,H76,$J$7*H76*E76,I76,$I$7*I76*E76)</f>
        <v>0</v>
      </c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5.75" customHeight="1" x14ac:dyDescent="0.9">
      <c r="A77" s="171" t="str">
        <f>'PLANTILLA V6'!A77</f>
        <v>Electricidad y Electrónica</v>
      </c>
      <c r="B77" s="141"/>
      <c r="C77" s="125">
        <f>'PLANTILLA V6'!C77</f>
        <v>0</v>
      </c>
      <c r="D77" s="116">
        <f>'PLANTILLA V6'!D77</f>
        <v>0</v>
      </c>
      <c r="E77" s="125">
        <v>0</v>
      </c>
      <c r="F77" s="116" t="b">
        <v>0</v>
      </c>
      <c r="G77" s="116" t="b">
        <v>0</v>
      </c>
      <c r="H77" s="116" t="b">
        <v>0</v>
      </c>
      <c r="I77" s="116" t="b">
        <v>0</v>
      </c>
      <c r="J77" s="123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5.75" customHeight="1" x14ac:dyDescent="0.9">
      <c r="A78" s="124" t="str">
        <f>'PLANTILLA V6'!A78</f>
        <v>EE</v>
      </c>
      <c r="B78" s="124" t="str">
        <f>'PLANTILLA V6'!B78</f>
        <v>Juego de 10 cables tipo caiman- caiman</v>
      </c>
      <c r="C78" s="125">
        <f>'PLANTILLA V6'!C78</f>
        <v>1</v>
      </c>
      <c r="D78" s="116" t="str">
        <f>'PLANTILLA V6'!D78</f>
        <v>juego</v>
      </c>
      <c r="E78" s="125">
        <v>0</v>
      </c>
      <c r="F78" s="116" t="b">
        <v>0</v>
      </c>
      <c r="G78" s="116" t="b">
        <v>0</v>
      </c>
      <c r="H78" s="116" t="b">
        <v>1</v>
      </c>
      <c r="I78" s="116" t="b">
        <v>0</v>
      </c>
      <c r="J78" s="119" cm="1">
        <f t="array" ref="J78">_xlfn.IFS(LEN(A78)&gt;2,A79,SUM(E78:I78)=0,0,F78,$F$7*F78*E78,G78,$G$7*G78*E78,AND(H78,A78="Co"),$H$7*H78*E78,AND(H78,A78="Re"),$H$7*H78*E78,H78,$J$7*H78*E78,I78,$I$7*I78*E78)</f>
        <v>0</v>
      </c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5.75" customHeight="1" x14ac:dyDescent="0.9">
      <c r="A79" s="124" t="str">
        <f>'PLANTILLA V6'!A79</f>
        <v>EE</v>
      </c>
      <c r="B79" s="124" t="str">
        <f>'PLANTILLA V6'!B79</f>
        <v>Juegos de jumpers macho - hembra</v>
      </c>
      <c r="C79" s="125">
        <f>'PLANTILLA V6'!C79</f>
        <v>1</v>
      </c>
      <c r="D79" s="116" t="str">
        <f>'PLANTILLA V6'!D79</f>
        <v>juego</v>
      </c>
      <c r="E79" s="125">
        <v>0</v>
      </c>
      <c r="F79" s="116" t="b">
        <v>0</v>
      </c>
      <c r="G79" s="116" t="b">
        <v>0</v>
      </c>
      <c r="H79" s="116" t="b">
        <v>1</v>
      </c>
      <c r="I79" s="116" t="b">
        <v>0</v>
      </c>
      <c r="J79" s="119" cm="1">
        <f t="array" ref="J79">_xlfn.IFS(LEN(A79)&gt;2,A80,SUM(E79:I79)=0,0,F79,$F$7*F79*E79,G79,$G$7*G79*E79,AND(H79,A79="Co"),$H$7*H79*E79,AND(H79,A79="Re"),$H$7*H79*E79,H79,$J$7*H79*E79,I79,$I$7*I79*E79)</f>
        <v>0</v>
      </c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5.75" customHeight="1" x14ac:dyDescent="0.9">
      <c r="A80" s="124" t="str">
        <f>'PLANTILLA V6'!A80</f>
        <v>EE</v>
      </c>
      <c r="B80" s="124" t="str">
        <f>'PLANTILLA V6'!B80</f>
        <v xml:space="preserve">Juegos de jumpers macho - macho </v>
      </c>
      <c r="C80" s="125">
        <f>'PLANTILLA V6'!C80</f>
        <v>1</v>
      </c>
      <c r="D80" s="116" t="str">
        <f>'PLANTILLA V6'!D80</f>
        <v>juego</v>
      </c>
      <c r="E80" s="125">
        <v>0</v>
      </c>
      <c r="F80" s="116" t="b">
        <v>0</v>
      </c>
      <c r="G80" s="116" t="b">
        <v>0</v>
      </c>
      <c r="H80" s="116" t="b">
        <v>1</v>
      </c>
      <c r="I80" s="116" t="b">
        <v>0</v>
      </c>
      <c r="J80" s="119" cm="1">
        <f t="array" ref="J80">_xlfn.IFS(LEN(A80)&gt;2,A81,SUM(E80:I80)=0,0,F80,$F$7*F80*E80,G80,$G$7*G80*E80,AND(H80,A80="Co"),$H$7*H80*E80,AND(H80,A80="Re"),$H$7*H80*E80,H80,$J$7*H80*E80,I80,$I$7*I80*E80)</f>
        <v>0</v>
      </c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5.75" customHeight="1" x14ac:dyDescent="0.9">
      <c r="A81" s="124" t="str">
        <f>'PLANTILLA V6'!A81</f>
        <v>EE</v>
      </c>
      <c r="B81" s="124" t="str">
        <f>'PLANTILLA V6'!B81</f>
        <v>Juegos de jumpers hembra - hembra</v>
      </c>
      <c r="C81" s="125">
        <f>'PLANTILLA V6'!C81</f>
        <v>1</v>
      </c>
      <c r="D81" s="116" t="str">
        <f>'PLANTILLA V6'!D81</f>
        <v>juego</v>
      </c>
      <c r="E81" s="125">
        <v>0</v>
      </c>
      <c r="F81" s="116" t="b">
        <v>0</v>
      </c>
      <c r="G81" s="116" t="b">
        <v>0</v>
      </c>
      <c r="H81" s="116" t="b">
        <v>1</v>
      </c>
      <c r="I81" s="116" t="b">
        <v>0</v>
      </c>
      <c r="J81" s="119" cm="1">
        <f t="array" ref="J81">_xlfn.IFS(LEN(A81)&gt;2,A82,SUM(E81:I81)=0,0,F81,$F$7*F81*E81,G81,$G$7*G81*E81,AND(H81,A81="Co"),$H$7*H81*E81,AND(H81,A81="Re"),$H$7*H81*E81,H81,$J$7*H81*E81,I81,$I$7*I81*E81)</f>
        <v>0</v>
      </c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5.75" customHeight="1" x14ac:dyDescent="0.9">
      <c r="A82" s="124" t="str">
        <f>'PLANTILLA V6'!A82</f>
        <v>EE</v>
      </c>
      <c r="B82" s="124" t="str">
        <f>'PLANTILLA V6'!B82</f>
        <v>Motor DC de 3V</v>
      </c>
      <c r="C82" s="125">
        <f>'PLANTILLA V6'!C82</f>
        <v>1</v>
      </c>
      <c r="D82" s="116" t="str">
        <f>'PLANTILLA V6'!D82</f>
        <v>pza</v>
      </c>
      <c r="E82" s="125">
        <v>0</v>
      </c>
      <c r="F82" s="116" t="b">
        <v>0</v>
      </c>
      <c r="G82" s="116" t="b">
        <v>0</v>
      </c>
      <c r="H82" s="116" t="b">
        <v>1</v>
      </c>
      <c r="I82" s="116" t="b">
        <v>0</v>
      </c>
      <c r="J82" s="119" cm="1">
        <f t="array" ref="J82">_xlfn.IFS(LEN(A82)&gt;2,A83,SUM(E82:I82)=0,0,F82,$F$7*F82*E82,G82,$G$7*G82*E82,AND(H82,A82="Co"),$H$7*H82*E82,AND(H82,A82="Re"),$H$7*H82*E82,H82,$J$7*H82*E82,I82,$I$7*I82*E82)</f>
        <v>0</v>
      </c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5.75" customHeight="1" x14ac:dyDescent="0.9">
      <c r="A83" s="124" t="str">
        <f>'PLANTILLA V6'!A83</f>
        <v>EE</v>
      </c>
      <c r="B83" s="124" t="str">
        <f>'PLANTILLA V6'!B83</f>
        <v>Motor DC de 5V</v>
      </c>
      <c r="C83" s="125">
        <f>'PLANTILLA V6'!C83</f>
        <v>1</v>
      </c>
      <c r="D83" s="116" t="str">
        <f>'PLANTILLA V6'!D83</f>
        <v>pza</v>
      </c>
      <c r="E83" s="125">
        <v>0</v>
      </c>
      <c r="F83" s="116" t="b">
        <v>0</v>
      </c>
      <c r="G83" s="116" t="b">
        <v>0</v>
      </c>
      <c r="H83" s="116" t="b">
        <v>1</v>
      </c>
      <c r="I83" s="116" t="b">
        <v>0</v>
      </c>
      <c r="J83" s="119" cm="1">
        <f t="array" ref="J83">_xlfn.IFS(LEN(A83)&gt;2,A84,SUM(E83:I83)=0,0,F83,$F$7*F83*E83,G83,$G$7*G83*E83,AND(H83,A83="Co"),$H$7*H83*E83,AND(H83,A83="Re"),$H$7*H83*E83,H83,$J$7*H83*E83,I83,$I$7*I83*E83)</f>
        <v>0</v>
      </c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5.75" customHeight="1" x14ac:dyDescent="0.9">
      <c r="A84" s="124" t="str">
        <f>'PLANTILLA V6'!A84</f>
        <v>EE</v>
      </c>
      <c r="B84" s="124" t="str">
        <f>'PLANTILLA V6'!B84</f>
        <v>Protoboard de 830 puntos</v>
      </c>
      <c r="C84" s="125">
        <f>'PLANTILLA V6'!C84</f>
        <v>1</v>
      </c>
      <c r="D84" s="116" t="str">
        <f>'PLANTILLA V6'!D84</f>
        <v>pza</v>
      </c>
      <c r="E84" s="125">
        <v>0</v>
      </c>
      <c r="F84" s="116" t="b">
        <v>0</v>
      </c>
      <c r="G84" s="116" t="b">
        <v>0</v>
      </c>
      <c r="H84" s="116" t="b">
        <v>1</v>
      </c>
      <c r="I84" s="116" t="b">
        <v>0</v>
      </c>
      <c r="J84" s="119" cm="1">
        <f t="array" ref="J84">_xlfn.IFS(LEN(A84)&gt;2,A85,SUM(E84:I84)=0,0,F84,$F$7*F84*E84,G84,$G$7*G84*E84,AND(H84,A84="Co"),$H$7*H84*E84,AND(H84,A84="Re"),$H$7*H84*E84,H84,$J$7*H84*E84,I84,$I$7*I84*E84)</f>
        <v>0</v>
      </c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5.75" customHeight="1" x14ac:dyDescent="0.9">
      <c r="A85" s="124" t="str">
        <f>'PLANTILLA V6'!A85</f>
        <v>EE</v>
      </c>
      <c r="B85" s="124" t="str">
        <f>'PLANTILLA V6'!B85</f>
        <v>Led de color blanco</v>
      </c>
      <c r="C85" s="125">
        <f>'PLANTILLA V6'!C85</f>
        <v>1</v>
      </c>
      <c r="D85" s="116" t="str">
        <f>'PLANTILLA V6'!D85</f>
        <v>pza</v>
      </c>
      <c r="E85" s="125">
        <v>0</v>
      </c>
      <c r="F85" s="116" t="b">
        <v>0</v>
      </c>
      <c r="G85" s="116" t="b">
        <v>0</v>
      </c>
      <c r="H85" s="116" t="b">
        <v>0</v>
      </c>
      <c r="I85" s="116" t="b">
        <v>0</v>
      </c>
      <c r="J85" s="119" cm="1">
        <f t="array" ref="J85">_xlfn.IFS(LEN(A85)&gt;2,A86,SUM(E85:I85)=0,0,F85,$F$7*F85*E85,G85,$G$7*G85*E85,AND(H85,A85="Co"),$H$7*H85*E85,AND(H85,A85="Re"),$H$7*H85*E85,H85,$J$7*H85*E85,I85,$I$7*I85*E85)</f>
        <v>0</v>
      </c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5.75" customHeight="1" x14ac:dyDescent="0.9">
      <c r="A86" s="124" t="str">
        <f>'PLANTILLA V6'!A86</f>
        <v>EE</v>
      </c>
      <c r="B86" s="126" t="str">
        <f>'PLANTILLA V6'!B86</f>
        <v>Led de color verde</v>
      </c>
      <c r="C86" s="125">
        <f>'PLANTILLA V6'!C86</f>
        <v>1</v>
      </c>
      <c r="D86" s="116" t="str">
        <f>'PLANTILLA V6'!D86</f>
        <v>pza</v>
      </c>
      <c r="E86" s="125">
        <v>0</v>
      </c>
      <c r="F86" s="116" t="b">
        <v>0</v>
      </c>
      <c r="G86" s="116" t="b">
        <v>0</v>
      </c>
      <c r="H86" s="116" t="b">
        <v>0</v>
      </c>
      <c r="I86" s="116" t="b">
        <v>0</v>
      </c>
      <c r="J86" s="119" cm="1">
        <f t="array" ref="J86">_xlfn.IFS(LEN(A86)&gt;2,A87,SUM(E86:I86)=0,0,F86,$F$7*F86*E86,G86,$G$7*G86*E86,AND(H86,A86="Co"),$H$7*H86*E86,AND(H86,A86="Re"),$H$7*H86*E86,H86,$J$7*H86*E86,I86,$I$7*I86*E86)</f>
        <v>0</v>
      </c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5.75" customHeight="1" x14ac:dyDescent="0.9">
      <c r="A87" s="124" t="str">
        <f>'PLANTILLA V6'!A87</f>
        <v>EE</v>
      </c>
      <c r="B87" s="126" t="str">
        <f>'PLANTILLA V6'!B87</f>
        <v>Led de color amarillo (ámbar)</v>
      </c>
      <c r="C87" s="125">
        <f>'PLANTILLA V6'!C87</f>
        <v>1</v>
      </c>
      <c r="D87" s="116" t="str">
        <f>'PLANTILLA V6'!D87</f>
        <v>pza</v>
      </c>
      <c r="E87" s="125">
        <v>0</v>
      </c>
      <c r="F87" s="116" t="b">
        <v>0</v>
      </c>
      <c r="G87" s="116" t="b">
        <v>0</v>
      </c>
      <c r="H87" s="116" t="b">
        <v>0</v>
      </c>
      <c r="I87" s="116" t="b">
        <v>0</v>
      </c>
      <c r="J87" s="119" cm="1">
        <f t="array" ref="J87">_xlfn.IFS(LEN(A87)&gt;2,A88,SUM(E87:I87)=0,0,F87,$F$7*F87*E87,G87,$G$7*G87*E87,AND(H87,A87="Co"),$H$7*H87*E87,AND(H87,A87="Re"),$H$7*H87*E87,H87,$J$7*H87*E87,I87,$I$7*I87*E87)</f>
        <v>0</v>
      </c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5.75" customHeight="1" x14ac:dyDescent="0.9">
      <c r="A88" s="124" t="str">
        <f>'PLANTILLA V6'!A88</f>
        <v>EE</v>
      </c>
      <c r="B88" s="124" t="str">
        <f>'PLANTILLA V6'!B88</f>
        <v>Led de color rojo</v>
      </c>
      <c r="C88" s="125">
        <f>'PLANTILLA V6'!C88</f>
        <v>1</v>
      </c>
      <c r="D88" s="116" t="str">
        <f>'PLANTILLA V6'!D88</f>
        <v>pza</v>
      </c>
      <c r="E88" s="125">
        <v>0</v>
      </c>
      <c r="F88" s="116" t="b">
        <v>0</v>
      </c>
      <c r="G88" s="116" t="b">
        <v>0</v>
      </c>
      <c r="H88" s="116" t="b">
        <v>0</v>
      </c>
      <c r="I88" s="116" t="b">
        <v>0</v>
      </c>
      <c r="J88" s="119" cm="1">
        <f t="array" ref="J88">_xlfn.IFS(LEN(A88)&gt;2,A89,SUM(E88:I88)=0,0,F88,$F$7*F88*E88,G88,$G$7*G88*E88,AND(H88,A88="Co"),$H$7*H88*E88,AND(H88,A88="Re"),$H$7*H88*E88,H88,$J$7*H88*E88,I88,$I$7*I88*E88)</f>
        <v>0</v>
      </c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5.75" customHeight="1" x14ac:dyDescent="0.9">
      <c r="A89" s="124" t="str">
        <f>'PLANTILLA V6'!A89</f>
        <v>EE</v>
      </c>
      <c r="B89" s="124" t="str">
        <f>'PLANTILLA V6'!B89</f>
        <v xml:space="preserve">Resistencia de 330 ohms </v>
      </c>
      <c r="C89" s="125">
        <f>'PLANTILLA V6'!C89</f>
        <v>1</v>
      </c>
      <c r="D89" s="116" t="str">
        <f>'PLANTILLA V6'!D89</f>
        <v>pza</v>
      </c>
      <c r="E89" s="125">
        <v>0</v>
      </c>
      <c r="F89" s="116" t="b">
        <v>0</v>
      </c>
      <c r="G89" s="116" t="b">
        <v>0</v>
      </c>
      <c r="H89" s="116" t="b">
        <v>0</v>
      </c>
      <c r="I89" s="116" t="b">
        <v>0</v>
      </c>
      <c r="J89" s="119" cm="1">
        <f t="array" ref="J89">_xlfn.IFS(LEN(A89)&gt;2,A90,SUM(E89:I89)=0,0,F89,$F$7*F89*E89,G89,$G$7*G89*E89,AND(H89,A89="Co"),$H$7*H89*E89,AND(H89,A89="Re"),$H$7*H89*E89,H89,$J$7*H89*E89,I89,$I$7*I89*E89)</f>
        <v>0</v>
      </c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5.75" customHeight="1" x14ac:dyDescent="0.9">
      <c r="A90" s="124" t="str">
        <f>'PLANTILLA V6'!A90</f>
        <v>EE</v>
      </c>
      <c r="B90" s="124" t="str">
        <f>'PLANTILLA V6'!B90</f>
        <v>Resistencia de 1K ohms</v>
      </c>
      <c r="C90" s="125">
        <f>'PLANTILLA V6'!C90</f>
        <v>1</v>
      </c>
      <c r="D90" s="116" t="str">
        <f>'PLANTILLA V6'!D90</f>
        <v>pza</v>
      </c>
      <c r="E90" s="125">
        <v>0</v>
      </c>
      <c r="F90" s="116" t="b">
        <v>0</v>
      </c>
      <c r="G90" s="116" t="b">
        <v>0</v>
      </c>
      <c r="H90" s="116" t="b">
        <v>0</v>
      </c>
      <c r="I90" s="116" t="b">
        <v>0</v>
      </c>
      <c r="J90" s="119" cm="1">
        <f t="array" ref="J90">_xlfn.IFS(LEN(A90)&gt;2,A91,SUM(E90:I90)=0,0,F90,$F$7*F90*E90,G90,$G$7*G90*E90,AND(H90,A90="Co"),$H$7*H90*E90,AND(H90,A90="Re"),$H$7*H90*E90,H90,$J$7*H90*E90,I90,$I$7*I90*E90)</f>
        <v>0</v>
      </c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5.75" customHeight="1" x14ac:dyDescent="0.9">
      <c r="A91" s="124" t="str">
        <f>'PLANTILLA V6'!A91</f>
        <v>EE</v>
      </c>
      <c r="B91" s="124" t="str">
        <f>'PLANTILLA V6'!B91</f>
        <v xml:space="preserve">Cinta de aislar color negro </v>
      </c>
      <c r="C91" s="125">
        <f>'PLANTILLA V6'!C91</f>
        <v>1</v>
      </c>
      <c r="D91" s="116" t="str">
        <f>'PLANTILLA V6'!D91</f>
        <v>rollo</v>
      </c>
      <c r="E91" s="125">
        <v>0</v>
      </c>
      <c r="F91" s="116" t="b">
        <v>0</v>
      </c>
      <c r="G91" s="116" t="b">
        <v>0</v>
      </c>
      <c r="H91" s="116" t="b">
        <v>0</v>
      </c>
      <c r="I91" s="116" t="b">
        <v>1</v>
      </c>
      <c r="J91" s="119" cm="1">
        <f t="array" ref="J91">_xlfn.IFS(LEN(A91)&gt;2,A92,SUM(E91:I91)=0,0,F91,$F$7*F91*E91,G91,$G$7*G91*E91,AND(H91,A91="Co"),$H$7*H91*E91,AND(H91,A91="Re"),$H$7*H91*E91,H91,$J$7*H91*E91,I91,$I$7*I91*E91)</f>
        <v>0</v>
      </c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5.75" customHeight="1" x14ac:dyDescent="0.9">
      <c r="A92" s="124" t="str">
        <f>'PLANTILLA V6'!A92</f>
        <v>EE</v>
      </c>
      <c r="B92" s="124" t="str">
        <f>'PLANTILLA V6'!B92</f>
        <v xml:space="preserve">Cinta de aislar color rojo </v>
      </c>
      <c r="C92" s="125">
        <f>'PLANTILLA V6'!C92</f>
        <v>1</v>
      </c>
      <c r="D92" s="116" t="str">
        <f>'PLANTILLA V6'!D92</f>
        <v>rollo</v>
      </c>
      <c r="E92" s="125">
        <v>0</v>
      </c>
      <c r="F92" s="116" t="b">
        <v>0</v>
      </c>
      <c r="G92" s="116" t="b">
        <v>0</v>
      </c>
      <c r="H92" s="116" t="b">
        <v>0</v>
      </c>
      <c r="I92" s="116" t="b">
        <v>1</v>
      </c>
      <c r="J92" s="119" cm="1">
        <f t="array" ref="J92">_xlfn.IFS(LEN(A92)&gt;2,A93,SUM(E92:I92)=0,0,F92,$F$7*F92*E92,G92,$G$7*G92*E92,AND(H92,A92="Co"),$H$7*H92*E92,AND(H92,A92="Re"),$H$7*H92*E92,H92,$J$7*H92*E92,I92,$I$7*I92*E92)</f>
        <v>0</v>
      </c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5.75" customHeight="1" x14ac:dyDescent="0.9">
      <c r="A93" s="124" t="str">
        <f>'PLANTILLA V6'!A93</f>
        <v>EE</v>
      </c>
      <c r="B93" s="124" t="str">
        <f>'PLANTILLA V6'!B93</f>
        <v>Push button</v>
      </c>
      <c r="C93" s="125">
        <f>'PLANTILLA V6'!C93</f>
        <v>1</v>
      </c>
      <c r="D93" s="116" t="str">
        <f>'PLANTILLA V6'!D93</f>
        <v>pza</v>
      </c>
      <c r="E93" s="125">
        <v>0</v>
      </c>
      <c r="F93" s="116" t="b">
        <v>0</v>
      </c>
      <c r="G93" s="116" t="b">
        <v>0</v>
      </c>
      <c r="H93" s="116" t="b">
        <v>0</v>
      </c>
      <c r="I93" s="116" t="b">
        <v>0</v>
      </c>
      <c r="J93" s="119" cm="1">
        <f t="array" ref="J93">_xlfn.IFS(LEN(A93)&gt;2,A94,SUM(E93:I93)=0,0,F93,$F$7*F93*E93,G93,$G$7*G93*E93,AND(H93,A93="Co"),$H$7*H93*E93,AND(H93,A93="Re"),$H$7*H93*E93,H93,$J$7*H93*E93,I93,$I$7*I93*E93)</f>
        <v>0</v>
      </c>
      <c r="K93" s="122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5.75" customHeight="1" x14ac:dyDescent="0.9">
      <c r="A94" s="124" t="str">
        <f>'PLANTILLA V6'!A94</f>
        <v>EE</v>
      </c>
      <c r="B94" s="124" t="str">
        <f>'PLANTILLA V6'!B94</f>
        <v>Cautín</v>
      </c>
      <c r="C94" s="125">
        <f>'PLANTILLA V6'!C94</f>
        <v>1</v>
      </c>
      <c r="D94" s="116" t="str">
        <f>'PLANTILLA V6'!D94</f>
        <v>pza</v>
      </c>
      <c r="E94" s="125">
        <v>0</v>
      </c>
      <c r="F94" s="116" t="b">
        <v>0</v>
      </c>
      <c r="G94" s="116" t="b">
        <v>0</v>
      </c>
      <c r="H94" s="116" t="b">
        <v>0</v>
      </c>
      <c r="I94" s="116" t="b">
        <v>0</v>
      </c>
      <c r="J94" s="119" cm="1">
        <f t="array" ref="J94">_xlfn.IFS(LEN(A94)&gt;2,A95,SUM(E94:I94)=0,0,F94,$F$7*F94*E94,G94,$G$7*G94*E94,AND(H94,A94="Co"),$H$7*H94*E94,AND(H94,A94="Re"),$H$7*H94*E94,H94,$J$7*H94*E94,I94,$I$7*I94*E94)</f>
        <v>0</v>
      </c>
      <c r="K94" s="122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5.75" customHeight="1" x14ac:dyDescent="0.9">
      <c r="A95" s="124" t="str">
        <f>'PLANTILLA V6'!A95</f>
        <v>EE</v>
      </c>
      <c r="B95" s="124" t="str">
        <f>'PLANTILLA V6'!B95</f>
        <v>Soldadura eléctronica</v>
      </c>
      <c r="C95" s="125">
        <f>'PLANTILLA V6'!C95</f>
        <v>1</v>
      </c>
      <c r="D95" s="116" t="str">
        <f>'PLANTILLA V6'!D95</f>
        <v>pza</v>
      </c>
      <c r="E95" s="125">
        <v>0</v>
      </c>
      <c r="F95" s="116" t="b">
        <v>0</v>
      </c>
      <c r="G95" s="116" t="b">
        <v>0</v>
      </c>
      <c r="H95" s="116" t="b">
        <v>0</v>
      </c>
      <c r="I95" s="116" t="b">
        <v>0</v>
      </c>
      <c r="J95" s="119" cm="1">
        <f t="array" ref="J95">_xlfn.IFS(LEN(A95)&gt;2,A96,SUM(E95:I95)=0,0,F95,$F$7*F95*E95,G95,$G$7*G95*E95,AND(H95,A95="Co"),$H$7*H95*E95,AND(H95,A95="Re"),$H$7*H95*E95,H95,$J$7*H95*E95,I95,$I$7*I95*E95)</f>
        <v>0</v>
      </c>
      <c r="K95" s="122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5.75" customHeight="1" x14ac:dyDescent="0.9">
      <c r="A96" s="124" t="str">
        <f>'PLANTILLA V6'!A96</f>
        <v>EE</v>
      </c>
      <c r="B96" s="124" t="str">
        <f>'PLANTILLA V6'!B96</f>
        <v>Pasta para soldar</v>
      </c>
      <c r="C96" s="125">
        <f>'PLANTILLA V6'!C96</f>
        <v>1</v>
      </c>
      <c r="D96" s="116" t="str">
        <f>'PLANTILLA V6'!D96</f>
        <v>pza</v>
      </c>
      <c r="E96" s="125">
        <v>0</v>
      </c>
      <c r="F96" s="116" t="b">
        <v>0</v>
      </c>
      <c r="G96" s="116" t="b">
        <v>0</v>
      </c>
      <c r="H96" s="116" t="b">
        <v>0</v>
      </c>
      <c r="I96" s="116" t="b">
        <v>0</v>
      </c>
      <c r="J96" s="119" cm="1">
        <f t="array" ref="J96">_xlfn.IFS(LEN(A96)&gt;2,A97,SUM(E96:I96)=0,0,F96,$F$7*F96*E96,G96,$G$7*G96*E96,AND(H96,A96="Co"),$H$7*H96*E96,AND(H96,A96="Re"),$H$7*H96*E96,H96,$J$7*H96*E96,I96,$I$7*I96*E96)</f>
        <v>0</v>
      </c>
      <c r="K96" s="122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5.75" customHeight="1" x14ac:dyDescent="0.9">
      <c r="A97" s="124" t="str">
        <f>'PLANTILLA V6'!A97</f>
        <v>EE</v>
      </c>
      <c r="B97" s="124">
        <f>'PLANTILLA V6'!B97</f>
        <v>0</v>
      </c>
      <c r="C97" s="125">
        <f>'PLANTILLA V6'!C97</f>
        <v>1</v>
      </c>
      <c r="D97" s="116" t="str">
        <f>'PLANTILLA V6'!D97</f>
        <v>pza</v>
      </c>
      <c r="E97" s="125">
        <v>0</v>
      </c>
      <c r="F97" s="116" t="b">
        <v>0</v>
      </c>
      <c r="G97" s="116" t="b">
        <v>0</v>
      </c>
      <c r="H97" s="116" t="b">
        <v>0</v>
      </c>
      <c r="I97" s="116" t="b">
        <v>0</v>
      </c>
      <c r="J97" s="119" cm="1">
        <f t="array" ref="J97">_xlfn.IFS(LEN(A97)&gt;2,A98,SUM(E97:I97)=0,0,F97,$F$7*F97*E97,G97,$G$7*G97*E97,AND(H97,A97="Co"),$H$7*H97*E97,AND(H97,A97="Re"),$H$7*H97*E97,H97,$J$7*H97*E97,I97,$I$7*I97*E97)</f>
        <v>0</v>
      </c>
      <c r="K97" s="122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5.75" customHeight="1" x14ac:dyDescent="0.9">
      <c r="A98" s="124">
        <f>'PLANTILLA V6'!A98</f>
        <v>0</v>
      </c>
      <c r="B98" s="124">
        <f>'PLANTILLA V6'!B98</f>
        <v>0</v>
      </c>
      <c r="C98" s="125">
        <f>'PLANTILLA V6'!C98</f>
        <v>1</v>
      </c>
      <c r="D98" s="116" t="str">
        <f>'PLANTILLA V6'!D98</f>
        <v>pza</v>
      </c>
      <c r="E98" s="125">
        <v>0</v>
      </c>
      <c r="F98" s="116" t="b">
        <v>0</v>
      </c>
      <c r="G98" s="116" t="b">
        <v>0</v>
      </c>
      <c r="H98" s="116" t="b">
        <v>0</v>
      </c>
      <c r="I98" s="116" t="b">
        <v>0</v>
      </c>
      <c r="J98" s="119" cm="1">
        <f t="array" ref="J98">_xlfn.IFS(LEN(A98)&gt;2,A99,SUM(E98:I98)=0,0,F98,$F$7*F98*E98,G98,$G$7*G98*E98,AND(H98,A98="Co"),$H$7*H98*E98,AND(H98,A98="Re"),$H$7*H98*E98,H98,$J$7*H98*E98,I98,$I$7*I98*E98)</f>
        <v>0</v>
      </c>
      <c r="K98" s="122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5.75" customHeight="1" x14ac:dyDescent="0.9">
      <c r="A99" s="124">
        <f>'PLANTILLA V6'!A99</f>
        <v>0</v>
      </c>
      <c r="B99" s="124">
        <f>'PLANTILLA V6'!B99</f>
        <v>0</v>
      </c>
      <c r="C99" s="125">
        <f>'PLANTILLA V6'!C99</f>
        <v>1</v>
      </c>
      <c r="D99" s="116" t="str">
        <f>'PLANTILLA V6'!D99</f>
        <v>pza</v>
      </c>
      <c r="E99" s="125">
        <v>0</v>
      </c>
      <c r="F99" s="116" t="b">
        <v>0</v>
      </c>
      <c r="G99" s="116" t="b">
        <v>0</v>
      </c>
      <c r="H99" s="116" t="b">
        <v>0</v>
      </c>
      <c r="I99" s="116" t="b">
        <v>0</v>
      </c>
      <c r="J99" s="119" cm="1">
        <f t="array" ref="J99">_xlfn.IFS(LEN(A99)&gt;2,A100,SUM(E99:I99)=0,0,F99,$F$7*F99*E99,G99,$G$7*G99*E99,AND(H99,A99="Co"),$H$7*H99*E99,AND(H99,A99="Re"),$H$7*H99*E99,H99,$J$7*H99*E99,I99,$I$7*I99*E99)</f>
        <v>0</v>
      </c>
      <c r="K99" s="122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5.75" customHeight="1" x14ac:dyDescent="0.9">
      <c r="A100" s="124">
        <f>'PLANTILLA V6'!A100</f>
        <v>0</v>
      </c>
      <c r="B100" s="124">
        <f>'PLANTILLA V6'!B100</f>
        <v>0</v>
      </c>
      <c r="C100" s="125">
        <f>'PLANTILLA V6'!C100</f>
        <v>1</v>
      </c>
      <c r="D100" s="116" t="str">
        <f>'PLANTILLA V6'!D100</f>
        <v>pza</v>
      </c>
      <c r="E100" s="125">
        <v>0</v>
      </c>
      <c r="F100" s="116" t="b">
        <v>0</v>
      </c>
      <c r="G100" s="116" t="b">
        <v>0</v>
      </c>
      <c r="H100" s="116" t="b">
        <v>0</v>
      </c>
      <c r="I100" s="116" t="b">
        <v>0</v>
      </c>
      <c r="J100" s="119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22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5.75" customHeight="1" x14ac:dyDescent="0.9">
      <c r="A101" s="124">
        <f>'PLANTILLA V6'!A101</f>
        <v>0</v>
      </c>
      <c r="B101" s="124">
        <f>'PLANTILLA V6'!B101</f>
        <v>0</v>
      </c>
      <c r="C101" s="125">
        <f>'PLANTILLA V6'!C101</f>
        <v>1</v>
      </c>
      <c r="D101" s="116" t="str">
        <f>'PLANTILLA V6'!D101</f>
        <v>pza</v>
      </c>
      <c r="E101" s="125">
        <v>0</v>
      </c>
      <c r="F101" s="116" t="b">
        <v>0</v>
      </c>
      <c r="G101" s="116" t="b">
        <v>0</v>
      </c>
      <c r="H101" s="116" t="b">
        <v>0</v>
      </c>
      <c r="I101" s="116" t="b">
        <v>0</v>
      </c>
      <c r="J101" s="119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22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5.75" customHeight="1" x14ac:dyDescent="0.9">
      <c r="A102" s="124">
        <f>'PLANTILLA V6'!A102</f>
        <v>0</v>
      </c>
      <c r="B102" s="124">
        <f>'PLANTILLA V6'!B102</f>
        <v>0</v>
      </c>
      <c r="C102" s="125">
        <f>'PLANTILLA V6'!C102</f>
        <v>1</v>
      </c>
      <c r="D102" s="116" t="str">
        <f>'PLANTILLA V6'!D102</f>
        <v>pza</v>
      </c>
      <c r="E102" s="125">
        <v>0</v>
      </c>
      <c r="F102" s="116" t="b">
        <v>0</v>
      </c>
      <c r="G102" s="116" t="b">
        <v>0</v>
      </c>
      <c r="H102" s="116" t="b">
        <v>0</v>
      </c>
      <c r="I102" s="116" t="b">
        <v>0</v>
      </c>
      <c r="J102" s="119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22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5.75" customHeight="1" x14ac:dyDescent="0.9">
      <c r="A103" s="124">
        <f>'PLANTILLA V6'!A103</f>
        <v>0</v>
      </c>
      <c r="B103" s="124">
        <f>'PLANTILLA V6'!B103</f>
        <v>0</v>
      </c>
      <c r="C103" s="125">
        <f>'PLANTILLA V6'!C103</f>
        <v>1</v>
      </c>
      <c r="D103" s="116" t="str">
        <f>'PLANTILLA V6'!D103</f>
        <v>pza</v>
      </c>
      <c r="E103" s="125">
        <v>0</v>
      </c>
      <c r="F103" s="116" t="b">
        <v>0</v>
      </c>
      <c r="G103" s="116" t="b">
        <v>0</v>
      </c>
      <c r="H103" s="116" t="b">
        <v>0</v>
      </c>
      <c r="I103" s="116" t="b">
        <v>0</v>
      </c>
      <c r="J103" s="119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22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5.75" customHeight="1" x14ac:dyDescent="0.9">
      <c r="A104" s="124">
        <f>'PLANTILLA V6'!A104</f>
        <v>0</v>
      </c>
      <c r="B104" s="124">
        <f>'PLANTILLA V6'!B104</f>
        <v>0</v>
      </c>
      <c r="C104" s="125">
        <f>'PLANTILLA V6'!C104</f>
        <v>1</v>
      </c>
      <c r="D104" s="116" t="str">
        <f>'PLANTILLA V6'!D104</f>
        <v>pza</v>
      </c>
      <c r="E104" s="125">
        <v>0</v>
      </c>
      <c r="F104" s="116" t="b">
        <v>0</v>
      </c>
      <c r="G104" s="116" t="b">
        <v>0</v>
      </c>
      <c r="H104" s="116" t="b">
        <v>0</v>
      </c>
      <c r="I104" s="116" t="b">
        <v>0</v>
      </c>
      <c r="J104" s="119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22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5.75" customHeight="1" x14ac:dyDescent="0.9">
      <c r="A105" s="124">
        <f>'PLANTILLA V6'!A105</f>
        <v>0</v>
      </c>
      <c r="B105" s="124">
        <f>'PLANTILLA V6'!B105</f>
        <v>0</v>
      </c>
      <c r="C105" s="125">
        <f>'PLANTILLA V6'!C105</f>
        <v>1</v>
      </c>
      <c r="D105" s="116" t="str">
        <f>'PLANTILLA V6'!D105</f>
        <v>pza</v>
      </c>
      <c r="E105" s="125">
        <v>0</v>
      </c>
      <c r="F105" s="116" t="b">
        <v>0</v>
      </c>
      <c r="G105" s="116" t="b">
        <v>0</v>
      </c>
      <c r="H105" s="116" t="b">
        <v>0</v>
      </c>
      <c r="I105" s="116" t="b">
        <v>0</v>
      </c>
      <c r="J105" s="119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22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5.75" customHeight="1" x14ac:dyDescent="0.9">
      <c r="A106" s="124">
        <f>'PLANTILLA V6'!A106</f>
        <v>0</v>
      </c>
      <c r="B106" s="124">
        <f>'PLANTILLA V6'!B106</f>
        <v>0</v>
      </c>
      <c r="C106" s="125">
        <f>'PLANTILLA V6'!C106</f>
        <v>1</v>
      </c>
      <c r="D106" s="116" t="str">
        <f>'PLANTILLA V6'!D106</f>
        <v>pza</v>
      </c>
      <c r="E106" s="125">
        <v>0</v>
      </c>
      <c r="F106" s="116" t="b">
        <v>0</v>
      </c>
      <c r="G106" s="116" t="b">
        <v>0</v>
      </c>
      <c r="H106" s="116" t="b">
        <v>0</v>
      </c>
      <c r="I106" s="116" t="b">
        <v>0</v>
      </c>
      <c r="J106" s="119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22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5.75" customHeight="1" x14ac:dyDescent="0.9">
      <c r="A107" s="124">
        <f>'PLANTILLA V6'!A107</f>
        <v>0</v>
      </c>
      <c r="B107" s="124">
        <f>'PLANTILLA V6'!B107</f>
        <v>0</v>
      </c>
      <c r="C107" s="125">
        <f>'PLANTILLA V6'!C107</f>
        <v>1</v>
      </c>
      <c r="D107" s="116" t="str">
        <f>'PLANTILLA V6'!D107</f>
        <v>pza</v>
      </c>
      <c r="E107" s="125">
        <v>0</v>
      </c>
      <c r="F107" s="116" t="b">
        <v>0</v>
      </c>
      <c r="G107" s="116" t="b">
        <v>0</v>
      </c>
      <c r="H107" s="116" t="b">
        <v>0</v>
      </c>
      <c r="I107" s="116" t="b">
        <v>0</v>
      </c>
      <c r="J107" s="119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22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5.75" customHeight="1" x14ac:dyDescent="0.9">
      <c r="A108" s="124">
        <f>'PLANTILLA V6'!A108</f>
        <v>0</v>
      </c>
      <c r="B108" s="124">
        <f>'PLANTILLA V6'!B108</f>
        <v>0</v>
      </c>
      <c r="C108" s="125">
        <f>'PLANTILLA V6'!C108</f>
        <v>1</v>
      </c>
      <c r="D108" s="116" t="str">
        <f>'PLANTILLA V6'!D108</f>
        <v>pza</v>
      </c>
      <c r="E108" s="125">
        <v>0</v>
      </c>
      <c r="F108" s="116" t="b">
        <v>0</v>
      </c>
      <c r="G108" s="116" t="b">
        <v>0</v>
      </c>
      <c r="H108" s="116" t="b">
        <v>0</v>
      </c>
      <c r="I108" s="116" t="b">
        <v>0</v>
      </c>
      <c r="J108" s="119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22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5.75" customHeight="1" x14ac:dyDescent="0.9">
      <c r="A109" s="172" t="str">
        <f>'PLANTILLA V6'!A109</f>
        <v>Baterías</v>
      </c>
      <c r="B109" s="141"/>
      <c r="C109" s="125">
        <f>'PLANTILLA V6'!C109</f>
        <v>0</v>
      </c>
      <c r="D109" s="116">
        <f>'PLANTILLA V6'!D109</f>
        <v>0</v>
      </c>
      <c r="E109" s="125">
        <v>0</v>
      </c>
      <c r="F109" s="116" t="b">
        <v>0</v>
      </c>
      <c r="G109" s="116" t="b">
        <v>0</v>
      </c>
      <c r="H109" s="116" t="b">
        <v>0</v>
      </c>
      <c r="I109" s="116" t="b">
        <v>0</v>
      </c>
      <c r="J109" s="123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22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5.75" customHeight="1" x14ac:dyDescent="0.9">
      <c r="A110" s="124" t="str">
        <f>'PLANTILLA V6'!A110</f>
        <v>Ba</v>
      </c>
      <c r="B110" s="124" t="str">
        <f>'PLANTILLA V6'!B110</f>
        <v>Batería recargable (AA)</v>
      </c>
      <c r="C110" s="125">
        <f>'PLANTILLA V6'!C110</f>
        <v>1</v>
      </c>
      <c r="D110" s="116" t="str">
        <f>'PLANTILLA V6'!D110</f>
        <v>pza</v>
      </c>
      <c r="E110" s="125">
        <v>0</v>
      </c>
      <c r="F110" s="116" t="b">
        <v>0</v>
      </c>
      <c r="G110" s="116" t="b">
        <v>0</v>
      </c>
      <c r="H110" s="116" t="b">
        <v>1</v>
      </c>
      <c r="I110" s="116" t="b">
        <v>0</v>
      </c>
      <c r="J110" s="119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5.75" customHeight="1" x14ac:dyDescent="0.9">
      <c r="A111" s="124" t="str">
        <f>'PLANTILLA V6'!A111</f>
        <v>Ba</v>
      </c>
      <c r="B111" s="124" t="str">
        <f>'PLANTILLA V6'!B111</f>
        <v>Batería recargable (AAA)</v>
      </c>
      <c r="C111" s="125">
        <f>'PLANTILLA V6'!C111</f>
        <v>1</v>
      </c>
      <c r="D111" s="116" t="str">
        <f>'PLANTILLA V6'!D111</f>
        <v>pza</v>
      </c>
      <c r="E111" s="125">
        <v>0</v>
      </c>
      <c r="F111" s="116" t="b">
        <v>0</v>
      </c>
      <c r="G111" s="116" t="b">
        <v>0</v>
      </c>
      <c r="H111" s="116" t="b">
        <v>1</v>
      </c>
      <c r="I111" s="116" t="b">
        <v>0</v>
      </c>
      <c r="J111" s="119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5.75" customHeight="1" x14ac:dyDescent="0.9">
      <c r="A112" s="124" t="str">
        <f>'PLANTILLA V6'!A112</f>
        <v>Ba</v>
      </c>
      <c r="B112" s="124" t="str">
        <f>'PLANTILLA V6'!B112</f>
        <v>Batería recargable 9V Volteck</v>
      </c>
      <c r="C112" s="125">
        <f>'PLANTILLA V6'!C112</f>
        <v>1</v>
      </c>
      <c r="D112" s="116" t="str">
        <f>'PLANTILLA V6'!D112</f>
        <v>pza</v>
      </c>
      <c r="E112" s="125">
        <v>0</v>
      </c>
      <c r="F112" s="116" t="b">
        <v>0</v>
      </c>
      <c r="G112" s="116" t="b">
        <v>0</v>
      </c>
      <c r="H112" s="116" t="b">
        <v>1</v>
      </c>
      <c r="I112" s="116" t="b">
        <v>0</v>
      </c>
      <c r="J112" s="119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5.75" customHeight="1" x14ac:dyDescent="0.9">
      <c r="A113" s="124" t="str">
        <f>'PLANTILLA V6'!A113</f>
        <v>Ba</v>
      </c>
      <c r="B113" s="124" t="str">
        <f>'PLANTILLA V6'!B113</f>
        <v>Baterías alcalinas AAA de 1.5 V (no recargable) para microbit</v>
      </c>
      <c r="C113" s="125">
        <f>'PLANTILLA V6'!C113</f>
        <v>1</v>
      </c>
      <c r="D113" s="116" t="str">
        <f>'PLANTILLA V6'!D113</f>
        <v>pza</v>
      </c>
      <c r="E113" s="125">
        <v>0</v>
      </c>
      <c r="F113" s="116" t="b">
        <v>0</v>
      </c>
      <c r="G113" s="116" t="b">
        <v>0</v>
      </c>
      <c r="H113" s="116" t="b">
        <v>1</v>
      </c>
      <c r="I113" s="116" t="b">
        <v>0</v>
      </c>
      <c r="J113" s="119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</row>
    <row r="114" spans="1:26" ht="15.75" customHeight="1" x14ac:dyDescent="0.9">
      <c r="A114" s="124" t="str">
        <f>'PLANTILLA V6'!A114</f>
        <v>Ba</v>
      </c>
      <c r="B114" s="124" t="str">
        <f>'PLANTILLA V6'!B114</f>
        <v>Batería de 3V tipo CR2032</v>
      </c>
      <c r="C114" s="125">
        <f>'PLANTILLA V6'!C114</f>
        <v>1</v>
      </c>
      <c r="D114" s="116" t="str">
        <f>'PLANTILLA V6'!D114</f>
        <v>pza</v>
      </c>
      <c r="E114" s="125">
        <v>0</v>
      </c>
      <c r="F114" s="116" t="b">
        <v>0</v>
      </c>
      <c r="G114" s="116" t="b">
        <v>0</v>
      </c>
      <c r="H114" s="116" t="b">
        <v>1</v>
      </c>
      <c r="I114" s="116" t="b">
        <v>0</v>
      </c>
      <c r="J114" s="119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5.75" customHeight="1" x14ac:dyDescent="0.9">
      <c r="A115" s="124" t="str">
        <f>'PLANTILLA V6'!A115</f>
        <v>Ba</v>
      </c>
      <c r="B115" s="124" t="str">
        <f>'PLANTILLA V6'!B115</f>
        <v>Cargador universal de pilas recargable (9V, AA y AAA)</v>
      </c>
      <c r="C115" s="125">
        <f>'PLANTILLA V6'!C115</f>
        <v>1</v>
      </c>
      <c r="D115" s="116" t="str">
        <f>'PLANTILLA V6'!D115</f>
        <v>pza</v>
      </c>
      <c r="E115" s="125">
        <v>0</v>
      </c>
      <c r="F115" s="116" t="b">
        <v>0</v>
      </c>
      <c r="G115" s="116" t="b">
        <v>0</v>
      </c>
      <c r="H115" s="116" t="b">
        <v>0</v>
      </c>
      <c r="I115" s="116" t="b">
        <v>1</v>
      </c>
      <c r="J115" s="119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5.75" customHeight="1" x14ac:dyDescent="0.9">
      <c r="A116" s="124" t="str">
        <f>'PLANTILLA V6'!A116</f>
        <v>Ba</v>
      </c>
      <c r="B116" s="124" t="str">
        <f>'PLANTILLA V6'!B116</f>
        <v>Portapilas "AA" en serie</v>
      </c>
      <c r="C116" s="125">
        <f>'PLANTILLA V6'!C116</f>
        <v>1</v>
      </c>
      <c r="D116" s="116" t="str">
        <f>'PLANTILLA V6'!D116</f>
        <v>pza</v>
      </c>
      <c r="E116" s="125">
        <v>0</v>
      </c>
      <c r="F116" s="116" t="b">
        <v>0</v>
      </c>
      <c r="G116" s="116" t="b">
        <v>0</v>
      </c>
      <c r="H116" s="116" t="b">
        <v>1</v>
      </c>
      <c r="I116" s="116" t="b">
        <v>0</v>
      </c>
      <c r="J116" s="119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5.75" customHeight="1" x14ac:dyDescent="0.9">
      <c r="A117" s="124" t="str">
        <f>'PLANTILLA V6'!A117</f>
        <v>Ba</v>
      </c>
      <c r="B117" s="124" t="str">
        <f>'PLANTILLA V6'!B117</f>
        <v>Broche para pila de 9V</v>
      </c>
      <c r="C117" s="125">
        <f>'PLANTILLA V6'!C117</f>
        <v>1</v>
      </c>
      <c r="D117" s="116" t="str">
        <f>'PLANTILLA V6'!D117</f>
        <v>pza</v>
      </c>
      <c r="E117" s="125">
        <v>0</v>
      </c>
      <c r="F117" s="116" t="b">
        <v>0</v>
      </c>
      <c r="G117" s="116" t="b">
        <v>0</v>
      </c>
      <c r="H117" s="116" t="b">
        <v>1</v>
      </c>
      <c r="I117" s="116" t="b">
        <v>0</v>
      </c>
      <c r="J117" s="119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5.75" customHeight="1" x14ac:dyDescent="0.9">
      <c r="A118" s="124" t="str">
        <f>'PLANTILLA V6'!A118</f>
        <v>Ba</v>
      </c>
      <c r="B118" s="124" t="str">
        <f>'PLANTILLA V6'!B118</f>
        <v>Pila CR2032 tipo moneda</v>
      </c>
      <c r="C118" s="125">
        <f>'PLANTILLA V6'!C118</f>
        <v>1</v>
      </c>
      <c r="D118" s="116" t="str">
        <f>'PLANTILLA V6'!D118</f>
        <v>pza</v>
      </c>
      <c r="E118" s="125">
        <v>0</v>
      </c>
      <c r="F118" s="116" t="b">
        <v>0</v>
      </c>
      <c r="G118" s="116" t="b">
        <v>0</v>
      </c>
      <c r="H118" s="116" t="b">
        <v>1</v>
      </c>
      <c r="I118" s="116" t="b">
        <v>0</v>
      </c>
      <c r="J118" s="119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25">
        <f>'PLANTILLA V6'!C119</f>
        <v>0</v>
      </c>
      <c r="D119" s="116">
        <f>'PLANTILLA V6'!D119</f>
        <v>0</v>
      </c>
      <c r="E119" s="125">
        <v>0</v>
      </c>
      <c r="F119" s="116" t="b">
        <v>0</v>
      </c>
      <c r="G119" s="116" t="b">
        <v>0</v>
      </c>
      <c r="H119" s="116" t="b">
        <v>0</v>
      </c>
      <c r="I119" s="116" t="b">
        <v>0</v>
      </c>
      <c r="J119" s="119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25">
        <f>'PLANTILLA V6'!C120</f>
        <v>0</v>
      </c>
      <c r="D120" s="116">
        <f>'PLANTILLA V6'!D120</f>
        <v>0</v>
      </c>
      <c r="E120" s="125">
        <v>0</v>
      </c>
      <c r="F120" s="116" t="b">
        <v>0</v>
      </c>
      <c r="G120" s="116" t="b">
        <v>0</v>
      </c>
      <c r="H120" s="116" t="b">
        <v>0</v>
      </c>
      <c r="I120" s="116" t="b">
        <v>0</v>
      </c>
      <c r="J120" s="119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25">
        <f>'PLANTILLA V6'!C121</f>
        <v>0</v>
      </c>
      <c r="D121" s="116">
        <f>'PLANTILLA V6'!D121</f>
        <v>0</v>
      </c>
      <c r="E121" s="125">
        <v>0</v>
      </c>
      <c r="F121" s="116" t="b">
        <v>0</v>
      </c>
      <c r="G121" s="116" t="b">
        <v>0</v>
      </c>
      <c r="H121" s="116" t="b">
        <v>0</v>
      </c>
      <c r="I121" s="116" t="b">
        <v>0</v>
      </c>
      <c r="J121" s="119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25">
        <f>'PLANTILLA V6'!C122</f>
        <v>0</v>
      </c>
      <c r="D122" s="116">
        <f>'PLANTILLA V6'!D122</f>
        <v>0</v>
      </c>
      <c r="E122" s="125">
        <v>0</v>
      </c>
      <c r="F122" s="116" t="b">
        <v>0</v>
      </c>
      <c r="G122" s="116" t="b">
        <v>0</v>
      </c>
      <c r="H122" s="116" t="b">
        <v>0</v>
      </c>
      <c r="I122" s="116" t="b">
        <v>0</v>
      </c>
      <c r="J122" s="119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25">
        <f>'PLANTILLA V6'!C123</f>
        <v>0</v>
      </c>
      <c r="D123" s="116">
        <f>'PLANTILLA V6'!D123</f>
        <v>0</v>
      </c>
      <c r="E123" s="125">
        <v>0</v>
      </c>
      <c r="F123" s="116" t="b">
        <v>0</v>
      </c>
      <c r="G123" s="116" t="b">
        <v>0</v>
      </c>
      <c r="H123" s="116" t="b">
        <v>0</v>
      </c>
      <c r="I123" s="116" t="b">
        <v>0</v>
      </c>
      <c r="J123" s="119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25">
        <f>'PLANTILLA V6'!C124</f>
        <v>0</v>
      </c>
      <c r="D124" s="116">
        <f>'PLANTILLA V6'!D124</f>
        <v>0</v>
      </c>
      <c r="E124" s="125">
        <v>0</v>
      </c>
      <c r="F124" s="116" t="b">
        <v>0</v>
      </c>
      <c r="G124" s="116" t="b">
        <v>0</v>
      </c>
      <c r="H124" s="116" t="b">
        <v>0</v>
      </c>
      <c r="I124" s="116" t="b">
        <v>0</v>
      </c>
      <c r="J124" s="119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25">
        <f>'PLANTILLA V6'!C125</f>
        <v>0</v>
      </c>
      <c r="D125" s="116">
        <f>'PLANTILLA V6'!D125</f>
        <v>0</v>
      </c>
      <c r="E125" s="125">
        <v>0</v>
      </c>
      <c r="F125" s="116" t="b">
        <v>0</v>
      </c>
      <c r="G125" s="116" t="b">
        <v>0</v>
      </c>
      <c r="H125" s="116" t="b">
        <v>0</v>
      </c>
      <c r="I125" s="116" t="b">
        <v>0</v>
      </c>
      <c r="J125" s="119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25">
        <f>'PLANTILLA V6'!C126</f>
        <v>0</v>
      </c>
      <c r="D126" s="116">
        <f>'PLANTILLA V6'!D126</f>
        <v>0</v>
      </c>
      <c r="E126" s="125">
        <v>0</v>
      </c>
      <c r="F126" s="116" t="b">
        <v>0</v>
      </c>
      <c r="G126" s="116" t="b">
        <v>0</v>
      </c>
      <c r="H126" s="116" t="b">
        <v>0</v>
      </c>
      <c r="I126" s="116" t="b">
        <v>0</v>
      </c>
      <c r="J126" s="119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25">
        <f>'PLANTILLA V6'!C127</f>
        <v>0</v>
      </c>
      <c r="D127" s="116">
        <f>'PLANTILLA V6'!D127</f>
        <v>0</v>
      </c>
      <c r="E127" s="125">
        <v>0</v>
      </c>
      <c r="F127" s="116" t="b">
        <v>0</v>
      </c>
      <c r="G127" s="116" t="b">
        <v>0</v>
      </c>
      <c r="H127" s="116" t="b">
        <v>0</v>
      </c>
      <c r="I127" s="116" t="b">
        <v>0</v>
      </c>
      <c r="J127" s="119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25">
        <f>'PLANTILLA V6'!C128</f>
        <v>0</v>
      </c>
      <c r="D128" s="116">
        <f>'PLANTILLA V6'!D128</f>
        <v>0</v>
      </c>
      <c r="E128" s="125">
        <v>0</v>
      </c>
      <c r="F128" s="116" t="b">
        <v>0</v>
      </c>
      <c r="G128" s="116" t="b">
        <v>0</v>
      </c>
      <c r="H128" s="116" t="b">
        <v>0</v>
      </c>
      <c r="I128" s="116" t="b">
        <v>0</v>
      </c>
      <c r="J128" s="119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25">
        <f>'PLANTILLA V6'!C129</f>
        <v>0</v>
      </c>
      <c r="D129" s="116">
        <f>'PLANTILLA V6'!D129</f>
        <v>0</v>
      </c>
      <c r="E129" s="125">
        <v>0</v>
      </c>
      <c r="F129" s="116" t="b">
        <v>0</v>
      </c>
      <c r="G129" s="116" t="b">
        <v>0</v>
      </c>
      <c r="H129" s="116" t="b">
        <v>0</v>
      </c>
      <c r="I129" s="116" t="b">
        <v>0</v>
      </c>
      <c r="J129" s="119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25">
        <f>'PLANTILLA V6'!C130</f>
        <v>0</v>
      </c>
      <c r="D130" s="116">
        <f>'PLANTILLA V6'!D130</f>
        <v>0</v>
      </c>
      <c r="E130" s="125">
        <v>0</v>
      </c>
      <c r="F130" s="116" t="b">
        <v>0</v>
      </c>
      <c r="G130" s="116" t="b">
        <v>0</v>
      </c>
      <c r="H130" s="116" t="b">
        <v>0</v>
      </c>
      <c r="I130" s="116" t="b">
        <v>0</v>
      </c>
      <c r="J130" s="119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25">
        <f>'PLANTILLA V6'!C131</f>
        <v>0</v>
      </c>
      <c r="D131" s="116">
        <f>'PLANTILLA V6'!D131</f>
        <v>0</v>
      </c>
      <c r="E131" s="125">
        <v>0</v>
      </c>
      <c r="F131" s="116" t="b">
        <v>0</v>
      </c>
      <c r="G131" s="116" t="b">
        <v>0</v>
      </c>
      <c r="H131" s="116" t="b">
        <v>0</v>
      </c>
      <c r="I131" s="116" t="b">
        <v>0</v>
      </c>
      <c r="J131" s="119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25">
        <f>'PLANTILLA V6'!C132</f>
        <v>0</v>
      </c>
      <c r="D132" s="116">
        <f>'PLANTILLA V6'!D132</f>
        <v>0</v>
      </c>
      <c r="E132" s="125">
        <v>0</v>
      </c>
      <c r="F132" s="116" t="b">
        <v>0</v>
      </c>
      <c r="G132" s="116" t="b">
        <v>0</v>
      </c>
      <c r="H132" s="116" t="b">
        <v>0</v>
      </c>
      <c r="I132" s="116" t="b">
        <v>0</v>
      </c>
      <c r="J132" s="119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25">
        <f>'PLANTILLA V6'!C133</f>
        <v>0</v>
      </c>
      <c r="D133" s="116">
        <f>'PLANTILLA V6'!D133</f>
        <v>0</v>
      </c>
      <c r="E133" s="125">
        <v>0</v>
      </c>
      <c r="F133" s="116" t="b">
        <v>0</v>
      </c>
      <c r="G133" s="116" t="b">
        <v>0</v>
      </c>
      <c r="H133" s="116" t="b">
        <v>0</v>
      </c>
      <c r="I133" s="116" t="b">
        <v>0</v>
      </c>
      <c r="J133" s="119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25">
        <f>'PLANTILLA V6'!C134</f>
        <v>0</v>
      </c>
      <c r="D134" s="116">
        <f>'PLANTILLA V6'!D134</f>
        <v>0</v>
      </c>
      <c r="E134" s="125">
        <v>0</v>
      </c>
      <c r="F134" s="116" t="b">
        <v>0</v>
      </c>
      <c r="G134" s="116" t="b">
        <v>0</v>
      </c>
      <c r="H134" s="116" t="b">
        <v>0</v>
      </c>
      <c r="I134" s="116" t="b">
        <v>0</v>
      </c>
      <c r="J134" s="119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25">
        <f>'PLANTILLA V6'!C135</f>
        <v>0</v>
      </c>
      <c r="D135" s="116">
        <f>'PLANTILLA V6'!D135</f>
        <v>0</v>
      </c>
      <c r="E135" s="125">
        <v>0</v>
      </c>
      <c r="F135" s="116" t="b">
        <v>0</v>
      </c>
      <c r="G135" s="116" t="b">
        <v>0</v>
      </c>
      <c r="H135" s="116" t="b">
        <v>0</v>
      </c>
      <c r="I135" s="116" t="b">
        <v>0</v>
      </c>
      <c r="J135" s="119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25">
        <f>'PLANTILLA V6'!C136</f>
        <v>0</v>
      </c>
      <c r="D136" s="116">
        <f>'PLANTILLA V6'!D136</f>
        <v>0</v>
      </c>
      <c r="E136" s="125">
        <v>0</v>
      </c>
      <c r="F136" s="116" t="b">
        <v>0</v>
      </c>
      <c r="G136" s="116" t="b">
        <v>0</v>
      </c>
      <c r="H136" s="116" t="b">
        <v>0</v>
      </c>
      <c r="I136" s="116" t="b">
        <v>0</v>
      </c>
      <c r="J136" s="119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25">
        <f>'PLANTILLA V6'!C137</f>
        <v>0</v>
      </c>
      <c r="D137" s="116">
        <f>'PLANTILLA V6'!D137</f>
        <v>0</v>
      </c>
      <c r="E137" s="125">
        <v>0</v>
      </c>
      <c r="F137" s="116" t="b">
        <v>0</v>
      </c>
      <c r="G137" s="116" t="b">
        <v>0</v>
      </c>
      <c r="H137" s="116" t="b">
        <v>0</v>
      </c>
      <c r="I137" s="116" t="b">
        <v>0</v>
      </c>
      <c r="J137" s="119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25">
        <f>'PLANTILLA V6'!C138</f>
        <v>0</v>
      </c>
      <c r="D138" s="116">
        <f>'PLANTILLA V6'!D138</f>
        <v>0</v>
      </c>
      <c r="E138" s="125">
        <v>0</v>
      </c>
      <c r="F138" s="116" t="b">
        <v>0</v>
      </c>
      <c r="G138" s="116" t="b">
        <v>0</v>
      </c>
      <c r="H138" s="116" t="b">
        <v>0</v>
      </c>
      <c r="I138" s="116" t="b">
        <v>0</v>
      </c>
      <c r="J138" s="119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1" t="str">
        <f>'PLANTILLA V6'!A139</f>
        <v>Seguridad y Orden</v>
      </c>
      <c r="B139" s="141"/>
      <c r="C139" s="125"/>
      <c r="D139" s="116"/>
      <c r="E139" s="125"/>
      <c r="F139" s="122"/>
      <c r="G139" s="122"/>
      <c r="H139" s="122"/>
      <c r="I139" s="122"/>
      <c r="J139" s="123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5.75" customHeight="1" x14ac:dyDescent="0.9">
      <c r="A140" s="124" t="str">
        <f>'PLANTILLA V6'!A140</f>
        <v>So</v>
      </c>
      <c r="B140" s="124" t="str">
        <f>'PLANTILLA V6'!B140</f>
        <v>Cubrebocas industrial N95 o similar</v>
      </c>
      <c r="C140" s="125">
        <f>'PLANTILLA V6'!C140</f>
        <v>1</v>
      </c>
      <c r="D140" s="116" t="str">
        <f>'PLANTILLA V6'!D140</f>
        <v>pza</v>
      </c>
      <c r="E140" s="125">
        <v>0</v>
      </c>
      <c r="F140" s="116" t="b">
        <v>1</v>
      </c>
      <c r="G140" s="116" t="b">
        <v>0</v>
      </c>
      <c r="H140" s="116" t="b">
        <v>0</v>
      </c>
      <c r="I140" s="116" t="b">
        <v>0</v>
      </c>
      <c r="J140" s="119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5.75" customHeight="1" x14ac:dyDescent="0.9">
      <c r="A141" s="124" t="str">
        <f>'PLANTILLA V6'!A141</f>
        <v>So</v>
      </c>
      <c r="B141" s="124" t="str">
        <f>'PLANTILLA V6'!B141</f>
        <v>Lentes de seguridad</v>
      </c>
      <c r="C141" s="125">
        <f>'PLANTILLA V6'!C141</f>
        <v>1</v>
      </c>
      <c r="D141" s="116" t="str">
        <f>'PLANTILLA V6'!D141</f>
        <v>pza</v>
      </c>
      <c r="E141" s="125">
        <v>0</v>
      </c>
      <c r="F141" s="116" t="b">
        <v>0</v>
      </c>
      <c r="G141" s="116" t="b">
        <v>0</v>
      </c>
      <c r="H141" s="116" t="b">
        <v>1</v>
      </c>
      <c r="I141" s="116" t="b">
        <v>0</v>
      </c>
      <c r="J141" s="119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5.75" customHeight="1" x14ac:dyDescent="0.9">
      <c r="A142" s="124" t="str">
        <f>'PLANTILLA V6'!A142</f>
        <v>So</v>
      </c>
      <c r="B142" s="124" t="str">
        <f>'PLANTILLA V6'!B142</f>
        <v>Guantes de seguridad</v>
      </c>
      <c r="C142" s="125">
        <f>'PLANTILLA V6'!C142</f>
        <v>1</v>
      </c>
      <c r="D142" s="116" t="str">
        <f>'PLANTILLA V6'!D142</f>
        <v>pza</v>
      </c>
      <c r="E142" s="125">
        <v>0</v>
      </c>
      <c r="F142" s="116" t="b">
        <v>0</v>
      </c>
      <c r="G142" s="116" t="b">
        <v>0</v>
      </c>
      <c r="H142" s="116" t="b">
        <v>1</v>
      </c>
      <c r="I142" s="116" t="b">
        <v>0</v>
      </c>
      <c r="J142" s="119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5.75" customHeight="1" x14ac:dyDescent="0.9">
      <c r="A143" s="124" t="str">
        <f>'PLANTILLA V6'!A143</f>
        <v>So</v>
      </c>
      <c r="B143" s="124" t="str">
        <f>'PLANTILLA V6'!B143</f>
        <v>Botiquín de primeros auxilios (caja con algodón, alcohol, gasas, antiséptico, agua oxigenada, vendas)</v>
      </c>
      <c r="C143" s="125">
        <f>'PLANTILLA V6'!C143</f>
        <v>1</v>
      </c>
      <c r="D143" s="116" t="str">
        <f>'PLANTILLA V6'!D143</f>
        <v>pza</v>
      </c>
      <c r="E143" s="125">
        <v>0</v>
      </c>
      <c r="F143" s="116" t="b">
        <v>0</v>
      </c>
      <c r="G143" s="116" t="b">
        <v>0</v>
      </c>
      <c r="H143" s="116" t="b">
        <v>0</v>
      </c>
      <c r="I143" s="116" t="b">
        <v>1</v>
      </c>
      <c r="J143" s="119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5.75" customHeight="1" x14ac:dyDescent="0.9">
      <c r="A144" s="124" t="str">
        <f>'PLANTILLA V6'!A144</f>
        <v>So</v>
      </c>
      <c r="B144" s="124" t="str">
        <f>'PLANTILLA V6'!B144</f>
        <v>Trapo de limpieza/franela</v>
      </c>
      <c r="C144" s="125">
        <f>'PLANTILLA V6'!C144</f>
        <v>1</v>
      </c>
      <c r="D144" s="116" t="str">
        <f>'PLANTILLA V6'!D144</f>
        <v>pza</v>
      </c>
      <c r="E144" s="125">
        <v>0</v>
      </c>
      <c r="F144" s="116" t="b">
        <v>0</v>
      </c>
      <c r="G144" s="116" t="b">
        <v>0</v>
      </c>
      <c r="H144" s="116" t="b">
        <v>1</v>
      </c>
      <c r="I144" s="116" t="b">
        <v>0</v>
      </c>
      <c r="J144" s="119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5.75" customHeight="1" x14ac:dyDescent="0.9">
      <c r="A145" s="124">
        <f>'PLANTILLA V6'!A145</f>
        <v>0</v>
      </c>
      <c r="B145" s="116">
        <f>'PLANTILLA V6'!B145</f>
        <v>0</v>
      </c>
      <c r="C145" s="125">
        <f>'PLANTILLA V6'!C145</f>
        <v>1</v>
      </c>
      <c r="D145" s="116" t="str">
        <f>'PLANTILLA V6'!D145</f>
        <v>pza</v>
      </c>
      <c r="E145" s="125">
        <v>0</v>
      </c>
      <c r="F145" s="116" t="b">
        <v>0</v>
      </c>
      <c r="G145" s="116" t="b">
        <v>0</v>
      </c>
      <c r="H145" s="116" t="b">
        <v>0</v>
      </c>
      <c r="I145" s="116" t="b">
        <v>0</v>
      </c>
      <c r="J145" s="119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5.75" customHeight="1" x14ac:dyDescent="0.9">
      <c r="A146" s="124">
        <f>'PLANTILLA V6'!A146</f>
        <v>0</v>
      </c>
      <c r="B146" s="116">
        <f>'PLANTILLA V6'!B146</f>
        <v>0</v>
      </c>
      <c r="C146" s="125">
        <f>'PLANTILLA V6'!C146</f>
        <v>1</v>
      </c>
      <c r="D146" s="116" t="str">
        <f>'PLANTILLA V6'!D146</f>
        <v>pza</v>
      </c>
      <c r="E146" s="125">
        <v>0</v>
      </c>
      <c r="F146" s="116" t="b">
        <v>0</v>
      </c>
      <c r="G146" s="116" t="b">
        <v>0</v>
      </c>
      <c r="H146" s="116" t="b">
        <v>0</v>
      </c>
      <c r="I146" s="116" t="b">
        <v>0</v>
      </c>
      <c r="J146" s="119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5.75" customHeight="1" x14ac:dyDescent="0.9">
      <c r="A147" s="124">
        <f>'PLANTILLA V6'!A147</f>
        <v>0</v>
      </c>
      <c r="B147" s="116">
        <f>'PLANTILLA V6'!B147</f>
        <v>0</v>
      </c>
      <c r="C147" s="125">
        <f>'PLANTILLA V6'!C147</f>
        <v>1</v>
      </c>
      <c r="D147" s="116" t="str">
        <f>'PLANTILLA V6'!D147</f>
        <v>pza</v>
      </c>
      <c r="E147" s="125">
        <v>0</v>
      </c>
      <c r="F147" s="116" t="b">
        <v>0</v>
      </c>
      <c r="G147" s="116" t="b">
        <v>0</v>
      </c>
      <c r="H147" s="116" t="b">
        <v>0</v>
      </c>
      <c r="I147" s="116" t="b">
        <v>0</v>
      </c>
      <c r="J147" s="119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5.75" customHeight="1" x14ac:dyDescent="0.9">
      <c r="A148" s="124">
        <f>'PLANTILLA V6'!A148</f>
        <v>0</v>
      </c>
      <c r="B148" s="116">
        <f>'PLANTILLA V6'!B148</f>
        <v>0</v>
      </c>
      <c r="C148" s="125">
        <f>'PLANTILLA V6'!C148</f>
        <v>1</v>
      </c>
      <c r="D148" s="116" t="str">
        <f>'PLANTILLA V6'!D148</f>
        <v>pza</v>
      </c>
      <c r="E148" s="125">
        <v>0</v>
      </c>
      <c r="F148" s="116" t="b">
        <v>0</v>
      </c>
      <c r="G148" s="116" t="b">
        <v>0</v>
      </c>
      <c r="H148" s="116" t="b">
        <v>0</v>
      </c>
      <c r="I148" s="116" t="b">
        <v>0</v>
      </c>
      <c r="J148" s="119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5.75" customHeight="1" x14ac:dyDescent="0.9">
      <c r="A149" s="124">
        <f>'PLANTILLA V6'!A149</f>
        <v>0</v>
      </c>
      <c r="B149" s="116">
        <f>'PLANTILLA V6'!B149</f>
        <v>0</v>
      </c>
      <c r="C149" s="125">
        <f>'PLANTILLA V6'!C149</f>
        <v>1</v>
      </c>
      <c r="D149" s="116" t="str">
        <f>'PLANTILLA V6'!D149</f>
        <v>pza</v>
      </c>
      <c r="E149" s="125">
        <v>0</v>
      </c>
      <c r="F149" s="116" t="b">
        <v>0</v>
      </c>
      <c r="G149" s="116" t="b">
        <v>0</v>
      </c>
      <c r="H149" s="116" t="b">
        <v>0</v>
      </c>
      <c r="I149" s="116" t="b">
        <v>0</v>
      </c>
      <c r="J149" s="119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5.75" customHeight="1" x14ac:dyDescent="0.9">
      <c r="A150" s="124">
        <f>'PLANTILLA V6'!A150</f>
        <v>0</v>
      </c>
      <c r="B150" s="116">
        <f>'PLANTILLA V6'!B150</f>
        <v>0</v>
      </c>
      <c r="C150" s="125">
        <f>'PLANTILLA V6'!C150</f>
        <v>1</v>
      </c>
      <c r="D150" s="116" t="str">
        <f>'PLANTILLA V6'!D150</f>
        <v>pza</v>
      </c>
      <c r="E150" s="125">
        <v>0</v>
      </c>
      <c r="F150" s="116" t="b">
        <v>0</v>
      </c>
      <c r="G150" s="116" t="b">
        <v>0</v>
      </c>
      <c r="H150" s="116" t="b">
        <v>0</v>
      </c>
      <c r="I150" s="116" t="b">
        <v>0</v>
      </c>
      <c r="J150" s="119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5.75" customHeight="1" x14ac:dyDescent="0.9">
      <c r="A151" s="124">
        <f>'PLANTILLA V6'!A151</f>
        <v>0</v>
      </c>
      <c r="B151" s="116">
        <f>'PLANTILLA V6'!B151</f>
        <v>0</v>
      </c>
      <c r="C151" s="125">
        <f>'PLANTILLA V6'!C151</f>
        <v>1</v>
      </c>
      <c r="D151" s="116" t="str">
        <f>'PLANTILLA V6'!D151</f>
        <v>pza</v>
      </c>
      <c r="E151" s="125">
        <v>0</v>
      </c>
      <c r="F151" s="116" t="b">
        <v>0</v>
      </c>
      <c r="G151" s="116" t="b">
        <v>0</v>
      </c>
      <c r="H151" s="116" t="b">
        <v>0</v>
      </c>
      <c r="I151" s="116" t="b">
        <v>0</v>
      </c>
      <c r="J151" s="119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5.75" customHeight="1" x14ac:dyDescent="0.9">
      <c r="A152" s="124">
        <f>'PLANTILLA V6'!A152</f>
        <v>0</v>
      </c>
      <c r="B152" s="116">
        <f>'PLANTILLA V6'!B152</f>
        <v>0</v>
      </c>
      <c r="C152" s="125">
        <f>'PLANTILLA V6'!C152</f>
        <v>1</v>
      </c>
      <c r="D152" s="116" t="str">
        <f>'PLANTILLA V6'!D152</f>
        <v>pza</v>
      </c>
      <c r="E152" s="125">
        <v>0</v>
      </c>
      <c r="F152" s="116" t="b">
        <v>0</v>
      </c>
      <c r="G152" s="116" t="b">
        <v>0</v>
      </c>
      <c r="H152" s="116" t="b">
        <v>0</v>
      </c>
      <c r="I152" s="116" t="b">
        <v>0</v>
      </c>
      <c r="J152" s="119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5.75" customHeight="1" x14ac:dyDescent="0.9">
      <c r="A153" s="124">
        <f>'PLANTILLA V6'!A153</f>
        <v>0</v>
      </c>
      <c r="B153" s="116">
        <f>'PLANTILLA V6'!B153</f>
        <v>0</v>
      </c>
      <c r="C153" s="125">
        <f>'PLANTILLA V6'!C153</f>
        <v>1</v>
      </c>
      <c r="D153" s="116" t="str">
        <f>'PLANTILLA V6'!D153</f>
        <v>pza</v>
      </c>
      <c r="E153" s="125">
        <v>0</v>
      </c>
      <c r="F153" s="116" t="b">
        <v>0</v>
      </c>
      <c r="G153" s="116" t="b">
        <v>0</v>
      </c>
      <c r="H153" s="116" t="b">
        <v>0</v>
      </c>
      <c r="I153" s="116" t="b">
        <v>0</v>
      </c>
      <c r="J153" s="119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5.75" customHeight="1" x14ac:dyDescent="0.9">
      <c r="A154" s="124">
        <f>'PLANTILLA V6'!A154</f>
        <v>0</v>
      </c>
      <c r="B154" s="116">
        <f>'PLANTILLA V6'!B154</f>
        <v>0</v>
      </c>
      <c r="C154" s="125">
        <f>'PLANTILLA V6'!C154</f>
        <v>1</v>
      </c>
      <c r="D154" s="116" t="str">
        <f>'PLANTILLA V6'!D154</f>
        <v>pza</v>
      </c>
      <c r="E154" s="125">
        <v>0</v>
      </c>
      <c r="F154" s="116" t="b">
        <v>0</v>
      </c>
      <c r="G154" s="116" t="b">
        <v>0</v>
      </c>
      <c r="H154" s="116" t="b">
        <v>0</v>
      </c>
      <c r="I154" s="116" t="b">
        <v>0</v>
      </c>
      <c r="J154" s="119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5.75" customHeight="1" x14ac:dyDescent="0.9">
      <c r="A155" s="124">
        <f>'PLANTILLA V6'!A155</f>
        <v>0</v>
      </c>
      <c r="B155" s="116">
        <f>'PLANTILLA V6'!B155</f>
        <v>0</v>
      </c>
      <c r="C155" s="125">
        <f>'PLANTILLA V6'!C155</f>
        <v>1</v>
      </c>
      <c r="D155" s="116" t="str">
        <f>'PLANTILLA V6'!D155</f>
        <v>pza</v>
      </c>
      <c r="E155" s="125">
        <v>0</v>
      </c>
      <c r="F155" s="116" t="b">
        <v>0</v>
      </c>
      <c r="G155" s="116" t="b">
        <v>0</v>
      </c>
      <c r="H155" s="116" t="b">
        <v>0</v>
      </c>
      <c r="I155" s="116" t="b">
        <v>0</v>
      </c>
      <c r="J155" s="119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5.75" customHeight="1" x14ac:dyDescent="0.9">
      <c r="A156" s="124">
        <f>'PLANTILLA V6'!A156</f>
        <v>0</v>
      </c>
      <c r="B156" s="116">
        <f>'PLANTILLA V6'!B156</f>
        <v>0</v>
      </c>
      <c r="C156" s="125">
        <f>'PLANTILLA V6'!C156</f>
        <v>1</v>
      </c>
      <c r="D156" s="116" t="str">
        <f>'PLANTILLA V6'!D156</f>
        <v>pza</v>
      </c>
      <c r="E156" s="125">
        <v>0</v>
      </c>
      <c r="F156" s="116" t="b">
        <v>0</v>
      </c>
      <c r="G156" s="116" t="b">
        <v>0</v>
      </c>
      <c r="H156" s="116" t="b">
        <v>0</v>
      </c>
      <c r="I156" s="116" t="b">
        <v>0</v>
      </c>
      <c r="J156" s="119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5.75" customHeight="1" x14ac:dyDescent="0.9">
      <c r="A157" s="124">
        <f>'PLANTILLA V6'!A157</f>
        <v>0</v>
      </c>
      <c r="B157" s="116">
        <f>'PLANTILLA V6'!B157</f>
        <v>0</v>
      </c>
      <c r="C157" s="125">
        <f>'PLANTILLA V6'!C157</f>
        <v>1</v>
      </c>
      <c r="D157" s="116" t="str">
        <f>'PLANTILLA V6'!D157</f>
        <v>pza</v>
      </c>
      <c r="E157" s="125">
        <v>0</v>
      </c>
      <c r="F157" s="116" t="b">
        <v>0</v>
      </c>
      <c r="G157" s="116" t="b">
        <v>0</v>
      </c>
      <c r="H157" s="116" t="b">
        <v>0</v>
      </c>
      <c r="I157" s="116" t="b">
        <v>0</v>
      </c>
      <c r="J157" s="119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5.75" customHeight="1" x14ac:dyDescent="0.9">
      <c r="A158" s="124">
        <f>'PLANTILLA V6'!A158</f>
        <v>0</v>
      </c>
      <c r="B158" s="116">
        <f>'PLANTILLA V6'!B158</f>
        <v>0</v>
      </c>
      <c r="C158" s="125">
        <f>'PLANTILLA V6'!C158</f>
        <v>1</v>
      </c>
      <c r="D158" s="116" t="str">
        <f>'PLANTILLA V6'!D158</f>
        <v>pza</v>
      </c>
      <c r="E158" s="125">
        <v>0</v>
      </c>
      <c r="F158" s="116" t="b">
        <v>0</v>
      </c>
      <c r="G158" s="116" t="b">
        <v>0</v>
      </c>
      <c r="H158" s="116" t="b">
        <v>0</v>
      </c>
      <c r="I158" s="116" t="b">
        <v>0</v>
      </c>
      <c r="J158" s="119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5.75" customHeight="1" x14ac:dyDescent="0.9">
      <c r="A159" s="124">
        <f>'PLANTILLA V6'!A159</f>
        <v>0</v>
      </c>
      <c r="B159" s="116">
        <f>'PLANTILLA V6'!B159</f>
        <v>0</v>
      </c>
      <c r="C159" s="125">
        <f>'PLANTILLA V6'!C159</f>
        <v>1</v>
      </c>
      <c r="D159" s="116" t="str">
        <f>'PLANTILLA V6'!D159</f>
        <v>pza</v>
      </c>
      <c r="E159" s="125">
        <v>0</v>
      </c>
      <c r="F159" s="116" t="b">
        <v>0</v>
      </c>
      <c r="G159" s="116" t="b">
        <v>0</v>
      </c>
      <c r="H159" s="116" t="b">
        <v>0</v>
      </c>
      <c r="I159" s="116" t="b">
        <v>0</v>
      </c>
      <c r="J159" s="119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5.75" customHeight="1" x14ac:dyDescent="0.9">
      <c r="A160" s="124">
        <f>'PLANTILLA V6'!A160</f>
        <v>0</v>
      </c>
      <c r="B160" s="116">
        <f>'PLANTILLA V6'!B160</f>
        <v>0</v>
      </c>
      <c r="C160" s="125">
        <f>'PLANTILLA V6'!C160</f>
        <v>1</v>
      </c>
      <c r="D160" s="116" t="str">
        <f>'PLANTILLA V6'!D160</f>
        <v>pza</v>
      </c>
      <c r="E160" s="125">
        <v>0</v>
      </c>
      <c r="F160" s="116" t="b">
        <v>0</v>
      </c>
      <c r="G160" s="116" t="b">
        <v>0</v>
      </c>
      <c r="H160" s="116" t="b">
        <v>0</v>
      </c>
      <c r="I160" s="116" t="b">
        <v>0</v>
      </c>
      <c r="J160" s="119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5.75" customHeight="1" x14ac:dyDescent="0.9">
      <c r="A161" s="171" t="str">
        <f>'PLANTILLA V6'!A161</f>
        <v>Estuche Individual</v>
      </c>
      <c r="B161" s="141"/>
      <c r="C161" s="125"/>
      <c r="D161" s="116"/>
      <c r="E161" s="125"/>
      <c r="F161" s="122"/>
      <c r="G161" s="122"/>
      <c r="H161" s="122"/>
      <c r="I161" s="122"/>
      <c r="J161" s="123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22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5.75" customHeight="1" x14ac:dyDescent="0.9">
      <c r="A162" s="124" t="str">
        <f>'PLANTILLA V6'!A162</f>
        <v>In</v>
      </c>
      <c r="B162" s="124" t="str">
        <f>'PLANTILLA V6'!B162</f>
        <v>Lápiz</v>
      </c>
      <c r="C162" s="125">
        <f>'PLANTILLA V6'!C162</f>
        <v>1</v>
      </c>
      <c r="D162" s="116" t="str">
        <f>'PLANTILLA V6'!D162</f>
        <v>pza</v>
      </c>
      <c r="E162" s="125">
        <v>0</v>
      </c>
      <c r="F162" s="116" t="b">
        <v>1</v>
      </c>
      <c r="G162" s="116" t="b">
        <v>0</v>
      </c>
      <c r="H162" s="116" t="b">
        <v>0</v>
      </c>
      <c r="I162" s="116" t="b">
        <v>0</v>
      </c>
      <c r="J162" s="119" cm="1">
        <f t="array" ref="J162">_xlfn.IFS(LEN(A162)&gt;2,A163,SUM(E162:I162)=0,0,F162,$F$7*F162*E162,G162,$G$7*G162*E162,AND(H162,A162="Co"),$H$7*H162*E162,AND(H162,A162="Re"),$H$7*H162*E162,H162,$J$7*H162*E162,I162,$I$7*I162*E162)</f>
        <v>0</v>
      </c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15.75" customHeight="1" x14ac:dyDescent="0.9">
      <c r="A163" s="124" t="str">
        <f>'PLANTILLA V6'!A163</f>
        <v>In</v>
      </c>
      <c r="B163" s="124" t="str">
        <f>'PLANTILLA V6'!B163</f>
        <v>Goma</v>
      </c>
      <c r="C163" s="125">
        <f>'PLANTILLA V6'!C163</f>
        <v>1</v>
      </c>
      <c r="D163" s="116" t="str">
        <f>'PLANTILLA V6'!D163</f>
        <v>pza</v>
      </c>
      <c r="E163" s="125">
        <v>0</v>
      </c>
      <c r="F163" s="116" t="b">
        <v>1</v>
      </c>
      <c r="G163" s="116" t="b">
        <v>0</v>
      </c>
      <c r="H163" s="116" t="b">
        <v>0</v>
      </c>
      <c r="I163" s="116" t="b">
        <v>0</v>
      </c>
      <c r="J163" s="119" cm="1">
        <f t="array" ref="J163">_xlfn.IFS(LEN(A163)&gt;2,A164,SUM(E163:I163)=0,0,F163,$F$7*F163*E163,G163,$G$7*G163*E163,AND(H163,A163="Co"),$H$7*H163*E163,AND(H163,A163="Re"),$H$7*H163*E163,H163,$J$7*H163*E163,I163,$I$7*I163*E163)</f>
        <v>0</v>
      </c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15.75" customHeight="1" x14ac:dyDescent="0.9">
      <c r="A164" s="124" t="str">
        <f>'PLANTILLA V6'!A164</f>
        <v>In</v>
      </c>
      <c r="B164" s="124" t="str">
        <f>'PLANTILLA V6'!B164</f>
        <v>Sacapuntas</v>
      </c>
      <c r="C164" s="125">
        <f>'PLANTILLA V6'!C164</f>
        <v>1</v>
      </c>
      <c r="D164" s="116" t="str">
        <f>'PLANTILLA V6'!D164</f>
        <v>pza</v>
      </c>
      <c r="E164" s="125">
        <v>0</v>
      </c>
      <c r="F164" s="116" t="b">
        <v>1</v>
      </c>
      <c r="G164" s="116" t="b">
        <v>0</v>
      </c>
      <c r="H164" s="116" t="b">
        <v>0</v>
      </c>
      <c r="I164" s="116" t="b">
        <v>0</v>
      </c>
      <c r="J164" s="119" cm="1">
        <f t="array" ref="J164">_xlfn.IFS(LEN(A164)&gt;2,A165,SUM(E164:I164)=0,0,F164,$F$7*F164*E164,G164,$G$7*G164*E164,AND(H164,A164="Co"),$H$7*H164*E164,AND(H164,A164="Re"),$H$7*H164*E164,H164,$J$7*H164*E164,I164,$I$7*I164*E164)</f>
        <v>0</v>
      </c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15.75" customHeight="1" x14ac:dyDescent="0.9">
      <c r="A165" s="124" t="str">
        <f>'PLANTILLA V6'!A165</f>
        <v>In</v>
      </c>
      <c r="B165" s="124" t="str">
        <f>'PLANTILLA V6'!B165</f>
        <v>Bolígrafo</v>
      </c>
      <c r="C165" s="125">
        <f>'PLANTILLA V6'!C165</f>
        <v>1</v>
      </c>
      <c r="D165" s="116" t="str">
        <f>'PLANTILLA V6'!D165</f>
        <v>pza</v>
      </c>
      <c r="E165" s="125">
        <v>0</v>
      </c>
      <c r="F165" s="116" t="b">
        <v>1</v>
      </c>
      <c r="G165" s="116" t="b">
        <v>0</v>
      </c>
      <c r="H165" s="116" t="b">
        <v>0</v>
      </c>
      <c r="I165" s="116" t="b">
        <v>0</v>
      </c>
      <c r="J165" s="119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5.75" customHeight="1" x14ac:dyDescent="0.9">
      <c r="A166" s="124" t="str">
        <f>'PLANTILLA V6'!A166</f>
        <v>In</v>
      </c>
      <c r="B166" s="124" t="str">
        <f>'PLANTILLA V6'!B166</f>
        <v>Tijeras</v>
      </c>
      <c r="C166" s="125">
        <f>'PLANTILLA V6'!C166</f>
        <v>1</v>
      </c>
      <c r="D166" s="116" t="str">
        <f>'PLANTILLA V6'!D166</f>
        <v>pza</v>
      </c>
      <c r="E166" s="125">
        <v>0</v>
      </c>
      <c r="F166" s="116" t="b">
        <v>1</v>
      </c>
      <c r="G166" s="116" t="b">
        <v>0</v>
      </c>
      <c r="H166" s="116" t="b">
        <v>0</v>
      </c>
      <c r="I166" s="116" t="b">
        <v>0</v>
      </c>
      <c r="J166" s="119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5.75" customHeight="1" x14ac:dyDescent="0.9">
      <c r="A167" s="124" t="str">
        <f>'PLANTILLA V6'!A167</f>
        <v>In</v>
      </c>
      <c r="B167" s="124" t="str">
        <f>'PLANTILLA V6'!B167</f>
        <v>Pegamento en barra (Pritt) de 8 g</v>
      </c>
      <c r="C167" s="125">
        <f>'PLANTILLA V6'!C167</f>
        <v>1</v>
      </c>
      <c r="D167" s="116" t="str">
        <f>'PLANTILLA V6'!D167</f>
        <v>pza</v>
      </c>
      <c r="E167" s="125">
        <v>0</v>
      </c>
      <c r="F167" s="116" t="b">
        <v>1</v>
      </c>
      <c r="G167" s="116" t="b">
        <v>0</v>
      </c>
      <c r="H167" s="116" t="b">
        <v>0</v>
      </c>
      <c r="I167" s="116" t="b">
        <v>0</v>
      </c>
      <c r="J167" s="119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15.75" customHeight="1" x14ac:dyDescent="0.9">
      <c r="A168" s="124" t="str">
        <f>'PLANTILLA V6'!A168</f>
        <v>In</v>
      </c>
      <c r="B168" s="124" t="str">
        <f>'PLANTILLA V6'!B168</f>
        <v>Caja de 12 colores de madera</v>
      </c>
      <c r="C168" s="125">
        <f>'PLANTILLA V6'!C168</f>
        <v>1</v>
      </c>
      <c r="D168" s="116" t="str">
        <f>'PLANTILLA V6'!D168</f>
        <v>caja</v>
      </c>
      <c r="E168" s="125">
        <v>0</v>
      </c>
      <c r="F168" s="116" t="b">
        <v>1</v>
      </c>
      <c r="G168" s="116" t="b">
        <v>0</v>
      </c>
      <c r="H168" s="116" t="b">
        <v>0</v>
      </c>
      <c r="I168" s="116" t="b">
        <v>0</v>
      </c>
      <c r="J168" s="119" cm="1">
        <f t="array" ref="J168">_xlfn.IFS(LEN(A168)&gt;2,A169,SUM(E168:I168)=0,0,F168,$F$7*F168*E168,G168,$G$7*G168*E168,AND(H168,A168="Co"),$H$7*H168*E168,AND(H168,A168="Re"),$H$7*H168*E168,H168,$J$7*H168*E168,I168,$I$7*I168*E168)</f>
        <v>0</v>
      </c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spans="1:26" ht="15.75" customHeight="1" x14ac:dyDescent="0.9">
      <c r="A169" s="124" t="str">
        <f>'PLANTILLA V6'!A169</f>
        <v>In</v>
      </c>
      <c r="B169" s="124" t="str">
        <f>'PLANTILLA V6'!B169</f>
        <v>Plumón marcador permanente punto fino (Sharpie)</v>
      </c>
      <c r="C169" s="125">
        <f>'PLANTILLA V6'!C169</f>
        <v>1</v>
      </c>
      <c r="D169" s="116" t="str">
        <f>'PLANTILLA V6'!D169</f>
        <v>pza</v>
      </c>
      <c r="E169" s="125">
        <v>0</v>
      </c>
      <c r="F169" s="116" t="b">
        <v>1</v>
      </c>
      <c r="G169" s="116" t="b">
        <v>0</v>
      </c>
      <c r="H169" s="116" t="b">
        <v>0</v>
      </c>
      <c r="I169" s="116" t="b">
        <v>0</v>
      </c>
      <c r="J169" s="119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5.75" customHeight="1" x14ac:dyDescent="0.9">
      <c r="A170" s="124" t="str">
        <f>'PLANTILLA V6'!A170</f>
        <v>In</v>
      </c>
      <c r="B170" s="124" t="str">
        <f>'PLANTILLA V6'!B170</f>
        <v xml:space="preserve">Juego de geometría (regla, escuadra 45°,  escuadra 60°, 1 compás, transportador) </v>
      </c>
      <c r="C170" s="125">
        <f>'PLANTILLA V6'!C170</f>
        <v>1</v>
      </c>
      <c r="D170" s="116" t="str">
        <f>'PLANTILLA V6'!D170</f>
        <v>juego</v>
      </c>
      <c r="E170" s="125">
        <v>0</v>
      </c>
      <c r="F170" s="116" t="b">
        <v>1</v>
      </c>
      <c r="G170" s="116" t="b">
        <v>0</v>
      </c>
      <c r="H170" s="116" t="b">
        <v>0</v>
      </c>
      <c r="I170" s="116" t="b">
        <v>0</v>
      </c>
      <c r="J170" s="119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5.75" customHeight="1" x14ac:dyDescent="0.9">
      <c r="A171" s="124" t="str">
        <f>'PLANTILLA V6'!A171</f>
        <v>In</v>
      </c>
      <c r="B171" s="124" t="str">
        <f>'PLANTILLA V6'!B171</f>
        <v>Plumón negro de base agua punta gruesa (aquacolor)</v>
      </c>
      <c r="C171" s="125">
        <f>'PLANTILLA V6'!C171</f>
        <v>1</v>
      </c>
      <c r="D171" s="116" t="str">
        <f>'PLANTILLA V6'!D171</f>
        <v>pza</v>
      </c>
      <c r="E171" s="125">
        <v>0</v>
      </c>
      <c r="F171" s="116" t="b">
        <v>0</v>
      </c>
      <c r="G171" s="116" t="b">
        <v>0</v>
      </c>
      <c r="H171" s="116" t="b">
        <v>0</v>
      </c>
      <c r="I171" s="116" t="b">
        <v>0</v>
      </c>
      <c r="J171" s="119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22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15.75" customHeight="1" x14ac:dyDescent="0.9">
      <c r="A172" s="124" t="str">
        <f>'PLANTILLA V6'!A172</f>
        <v>In</v>
      </c>
      <c r="B172" s="124" t="str">
        <f>'PLANTILLA V6'!B172</f>
        <v>Juego de crayones (10 piezas)</v>
      </c>
      <c r="C172" s="125">
        <f>'PLANTILLA V6'!C172</f>
        <v>1</v>
      </c>
      <c r="D172" s="116" t="str">
        <f>'PLANTILLA V6'!D172</f>
        <v>pza</v>
      </c>
      <c r="E172" s="125">
        <v>0</v>
      </c>
      <c r="F172" s="116" t="b">
        <v>0</v>
      </c>
      <c r="G172" s="116" t="b">
        <v>0</v>
      </c>
      <c r="H172" s="116" t="b">
        <v>0</v>
      </c>
      <c r="I172" s="116" t="b">
        <v>0</v>
      </c>
      <c r="J172" s="119" cm="1">
        <f t="array" ref="J172">_xlfn.IFS(LEN(A172)&gt;2,A173,SUM(E172:I172)=0,0,F172,$F$7*F172*E172,G172,$G$7*G172*E172,AND(H172,A172="Co"),$H$7*H172*E172,AND(H172,A172="Re"),$H$7*H172*E172,H172,$J$7*H172*E172,I172,$I$7*I172*E172)</f>
        <v>0</v>
      </c>
      <c r="K172" s="122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15.75" customHeight="1" x14ac:dyDescent="0.9">
      <c r="A173" s="124" t="str">
        <f>'PLANTILLA V6'!A173</f>
        <v>In</v>
      </c>
      <c r="B173" s="124" t="str">
        <f>'PLANTILLA V6'!B173</f>
        <v>Caja de plumones base agua punta gruesa (tipo aquacolor)</v>
      </c>
      <c r="C173" s="125">
        <f>'PLANTILLA V6'!C173</f>
        <v>1</v>
      </c>
      <c r="D173" s="116" t="str">
        <f>'PLANTILLA V6'!D173</f>
        <v>pza</v>
      </c>
      <c r="E173" s="125">
        <v>0</v>
      </c>
      <c r="F173" s="116" t="b">
        <v>0</v>
      </c>
      <c r="G173" s="116" t="b">
        <v>0</v>
      </c>
      <c r="H173" s="116" t="b">
        <v>0</v>
      </c>
      <c r="I173" s="116" t="b">
        <v>0</v>
      </c>
      <c r="J173" s="119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22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5.75" customHeight="1" x14ac:dyDescent="0.9">
      <c r="A174" s="124">
        <f>'PLANTILLA V6'!A174</f>
        <v>0</v>
      </c>
      <c r="B174" s="124">
        <f>'PLANTILLA V6'!B174</f>
        <v>0</v>
      </c>
      <c r="C174" s="125">
        <f>'PLANTILLA V6'!C174</f>
        <v>1</v>
      </c>
      <c r="D174" s="116" t="str">
        <f>'PLANTILLA V6'!D174</f>
        <v>pza</v>
      </c>
      <c r="E174" s="125">
        <v>0</v>
      </c>
      <c r="F174" s="116" t="b">
        <v>0</v>
      </c>
      <c r="G174" s="116" t="b">
        <v>0</v>
      </c>
      <c r="H174" s="116" t="b">
        <v>0</v>
      </c>
      <c r="I174" s="116" t="b">
        <v>0</v>
      </c>
      <c r="J174" s="119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22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5.75" customHeight="1" x14ac:dyDescent="0.9">
      <c r="A175" s="124">
        <f>'PLANTILLA V6'!A175</f>
        <v>0</v>
      </c>
      <c r="B175" s="124">
        <f>'PLANTILLA V6'!B175</f>
        <v>0</v>
      </c>
      <c r="C175" s="125">
        <f>'PLANTILLA V6'!C175</f>
        <v>1</v>
      </c>
      <c r="D175" s="116" t="str">
        <f>'PLANTILLA V6'!D175</f>
        <v>pza</v>
      </c>
      <c r="E175" s="125">
        <v>0</v>
      </c>
      <c r="F175" s="116" t="b">
        <v>0</v>
      </c>
      <c r="G175" s="116" t="b">
        <v>0</v>
      </c>
      <c r="H175" s="116" t="b">
        <v>0</v>
      </c>
      <c r="I175" s="116" t="b">
        <v>0</v>
      </c>
      <c r="J175" s="119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22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5.75" customHeight="1" x14ac:dyDescent="0.9">
      <c r="A176" s="124">
        <f>'PLANTILLA V6'!A176</f>
        <v>0</v>
      </c>
      <c r="B176" s="124">
        <f>'PLANTILLA V6'!B176</f>
        <v>0</v>
      </c>
      <c r="C176" s="125">
        <f>'PLANTILLA V6'!C176</f>
        <v>1</v>
      </c>
      <c r="D176" s="116" t="str">
        <f>'PLANTILLA V6'!D176</f>
        <v>pza</v>
      </c>
      <c r="E176" s="125">
        <v>0</v>
      </c>
      <c r="F176" s="116" t="b">
        <v>0</v>
      </c>
      <c r="G176" s="116" t="b">
        <v>0</v>
      </c>
      <c r="H176" s="116" t="b">
        <v>0</v>
      </c>
      <c r="I176" s="116" t="b">
        <v>0</v>
      </c>
      <c r="J176" s="119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22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5.75" customHeight="1" x14ac:dyDescent="0.9">
      <c r="A177" s="112">
        <f>'PLANTILLA V6'!A177</f>
        <v>0</v>
      </c>
      <c r="B177" s="124">
        <f>'PLANTILLA V6'!B177</f>
        <v>0</v>
      </c>
      <c r="C177" s="125">
        <f>'PLANTILLA V6'!C177</f>
        <v>1</v>
      </c>
      <c r="D177" s="116" t="str">
        <f>'PLANTILLA V6'!D177</f>
        <v>pza</v>
      </c>
      <c r="E177" s="125">
        <v>0</v>
      </c>
      <c r="F177" s="116" t="b">
        <v>0</v>
      </c>
      <c r="G177" s="116" t="b">
        <v>0</v>
      </c>
      <c r="H177" s="116" t="b">
        <v>0</v>
      </c>
      <c r="I177" s="116" t="b">
        <v>0</v>
      </c>
      <c r="J177" s="119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22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5.75" customHeight="1" x14ac:dyDescent="0.9">
      <c r="A178" s="112">
        <f>'PLANTILLA V6'!A178</f>
        <v>0</v>
      </c>
      <c r="B178" s="124">
        <f>'PLANTILLA V6'!B178</f>
        <v>0</v>
      </c>
      <c r="C178" s="125">
        <f>'PLANTILLA V6'!C178</f>
        <v>1</v>
      </c>
      <c r="D178" s="116" t="str">
        <f>'PLANTILLA V6'!D178</f>
        <v>pza</v>
      </c>
      <c r="E178" s="125">
        <v>0</v>
      </c>
      <c r="F178" s="116" t="b">
        <v>0</v>
      </c>
      <c r="G178" s="116" t="b">
        <v>0</v>
      </c>
      <c r="H178" s="116" t="b">
        <v>0</v>
      </c>
      <c r="I178" s="116" t="b">
        <v>0</v>
      </c>
      <c r="J178" s="119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22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5.75" customHeight="1" x14ac:dyDescent="0.9">
      <c r="A179" s="112">
        <f>'PLANTILLA V6'!A179</f>
        <v>0</v>
      </c>
      <c r="B179" s="124">
        <f>'PLANTILLA V6'!B179</f>
        <v>0</v>
      </c>
      <c r="C179" s="125">
        <f>'PLANTILLA V6'!C179</f>
        <v>1</v>
      </c>
      <c r="D179" s="116" t="str">
        <f>'PLANTILLA V6'!D179</f>
        <v>pza</v>
      </c>
      <c r="E179" s="125">
        <v>0</v>
      </c>
      <c r="F179" s="116" t="b">
        <v>0</v>
      </c>
      <c r="G179" s="116" t="b">
        <v>0</v>
      </c>
      <c r="H179" s="116" t="b">
        <v>0</v>
      </c>
      <c r="I179" s="116" t="b">
        <v>0</v>
      </c>
      <c r="J179" s="119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22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5.75" customHeight="1" x14ac:dyDescent="0.9">
      <c r="A180" s="112">
        <f>'PLANTILLA V6'!A180</f>
        <v>0</v>
      </c>
      <c r="B180" s="124">
        <f>'PLANTILLA V6'!B180</f>
        <v>0</v>
      </c>
      <c r="C180" s="125">
        <f>'PLANTILLA V6'!C180</f>
        <v>1</v>
      </c>
      <c r="D180" s="116" t="str">
        <f>'PLANTILLA V6'!D180</f>
        <v>pza</v>
      </c>
      <c r="E180" s="125">
        <v>0</v>
      </c>
      <c r="F180" s="116" t="b">
        <v>0</v>
      </c>
      <c r="G180" s="116" t="b">
        <v>0</v>
      </c>
      <c r="H180" s="116" t="b">
        <v>0</v>
      </c>
      <c r="I180" s="116" t="b">
        <v>0</v>
      </c>
      <c r="J180" s="119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22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5.75" customHeight="1" x14ac:dyDescent="0.9">
      <c r="A181" s="112">
        <f>'PLANTILLA V6'!A181</f>
        <v>0</v>
      </c>
      <c r="B181" s="124">
        <f>'PLANTILLA V6'!B181</f>
        <v>0</v>
      </c>
      <c r="C181" s="125">
        <f>'PLANTILLA V6'!C181</f>
        <v>1</v>
      </c>
      <c r="D181" s="116" t="str">
        <f>'PLANTILLA V6'!D181</f>
        <v>pza</v>
      </c>
      <c r="E181" s="125">
        <v>0</v>
      </c>
      <c r="F181" s="116" t="b">
        <v>0</v>
      </c>
      <c r="G181" s="116" t="b">
        <v>0</v>
      </c>
      <c r="H181" s="116" t="b">
        <v>0</v>
      </c>
      <c r="I181" s="116" t="b">
        <v>0</v>
      </c>
      <c r="J181" s="119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22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5.75" customHeight="1" x14ac:dyDescent="0.9">
      <c r="A182" s="112">
        <f>'PLANTILLA V6'!A182</f>
        <v>0</v>
      </c>
      <c r="B182" s="124">
        <f>'PLANTILLA V6'!B182</f>
        <v>0</v>
      </c>
      <c r="C182" s="125">
        <f>'PLANTILLA V6'!C182</f>
        <v>1</v>
      </c>
      <c r="D182" s="116" t="str">
        <f>'PLANTILLA V6'!D182</f>
        <v>pza</v>
      </c>
      <c r="E182" s="125">
        <v>0</v>
      </c>
      <c r="F182" s="116" t="b">
        <v>0</v>
      </c>
      <c r="G182" s="116" t="b">
        <v>0</v>
      </c>
      <c r="H182" s="116" t="b">
        <v>0</v>
      </c>
      <c r="I182" s="116" t="b">
        <v>0</v>
      </c>
      <c r="J182" s="119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22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5.75" customHeight="1" x14ac:dyDescent="0.9">
      <c r="A183" s="112">
        <f>'PLANTILLA V6'!A183</f>
        <v>0</v>
      </c>
      <c r="B183" s="124">
        <f>'PLANTILLA V6'!B183</f>
        <v>0</v>
      </c>
      <c r="C183" s="125">
        <f>'PLANTILLA V6'!C183</f>
        <v>1</v>
      </c>
      <c r="D183" s="116" t="str">
        <f>'PLANTILLA V6'!D183</f>
        <v>pza</v>
      </c>
      <c r="E183" s="125">
        <v>0</v>
      </c>
      <c r="F183" s="116" t="b">
        <v>0</v>
      </c>
      <c r="G183" s="116" t="b">
        <v>0</v>
      </c>
      <c r="H183" s="116" t="b">
        <v>0</v>
      </c>
      <c r="I183" s="116" t="b">
        <v>0</v>
      </c>
      <c r="J183" s="119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22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5.75" customHeight="1" x14ac:dyDescent="0.9">
      <c r="A184" s="112">
        <f>'PLANTILLA V6'!A184</f>
        <v>0</v>
      </c>
      <c r="B184" s="124">
        <f>'PLANTILLA V6'!B184</f>
        <v>0</v>
      </c>
      <c r="C184" s="125">
        <f>'PLANTILLA V6'!C184</f>
        <v>1</v>
      </c>
      <c r="D184" s="116" t="str">
        <f>'PLANTILLA V6'!D184</f>
        <v>pza</v>
      </c>
      <c r="E184" s="125">
        <v>0</v>
      </c>
      <c r="F184" s="116" t="b">
        <v>0</v>
      </c>
      <c r="G184" s="116" t="b">
        <v>0</v>
      </c>
      <c r="H184" s="116" t="b">
        <v>0</v>
      </c>
      <c r="I184" s="116" t="b">
        <v>0</v>
      </c>
      <c r="J184" s="119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22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5.75" customHeight="1" x14ac:dyDescent="0.9">
      <c r="A185" s="171" t="str">
        <f>'PLANTILLA V6'!A185</f>
        <v>Materiales Consumibles</v>
      </c>
      <c r="B185" s="141"/>
      <c r="C185" s="125">
        <f>'PLANTILLA V6'!C185</f>
        <v>0</v>
      </c>
      <c r="D185" s="116"/>
      <c r="E185" s="125"/>
      <c r="F185" s="116"/>
      <c r="G185" s="116"/>
      <c r="H185" s="116"/>
      <c r="I185" s="116"/>
      <c r="J185" s="123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22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5.75" customHeight="1" x14ac:dyDescent="0.9">
      <c r="A186" s="124" t="str">
        <f>'PLANTILLA V6'!A186</f>
        <v>Co</v>
      </c>
      <c r="B186" s="124" t="str">
        <f>'PLANTILLA V6'!B186</f>
        <v>MDF 3 mm de espesor de 30 x 30 cm</v>
      </c>
      <c r="C186" s="125">
        <f>'PLANTILLA V6'!C186</f>
        <v>1</v>
      </c>
      <c r="D186" s="116" t="str">
        <f>'PLANTILLA V6'!D186</f>
        <v>pza</v>
      </c>
      <c r="E186" s="125">
        <v>0</v>
      </c>
      <c r="F186" s="116" t="b">
        <v>0</v>
      </c>
      <c r="G186" s="116" t="b">
        <v>0</v>
      </c>
      <c r="H186" s="116" t="b">
        <v>0</v>
      </c>
      <c r="I186" s="116" t="b">
        <v>0</v>
      </c>
      <c r="J186" s="119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5.75" customHeight="1" x14ac:dyDescent="0.9">
      <c r="A187" s="124" t="str">
        <f>'PLANTILLA V6'!A187</f>
        <v>Co</v>
      </c>
      <c r="B187" s="124" t="str">
        <f>'PLANTILLA V6'!B187</f>
        <v>Cartulina blanca</v>
      </c>
      <c r="C187" s="125">
        <f>'PLANTILLA V6'!C187</f>
        <v>1</v>
      </c>
      <c r="D187" s="116" t="str">
        <f>'PLANTILLA V6'!D187</f>
        <v>pza</v>
      </c>
      <c r="E187" s="125">
        <v>0</v>
      </c>
      <c r="F187" s="116" t="b">
        <v>0</v>
      </c>
      <c r="G187" s="116" t="b">
        <v>0</v>
      </c>
      <c r="H187" s="116" t="b">
        <v>0</v>
      </c>
      <c r="I187" s="116" t="b">
        <v>0</v>
      </c>
      <c r="J187" s="119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5.75" customHeight="1" x14ac:dyDescent="0.9">
      <c r="A188" s="124" t="str">
        <f>'PLANTILLA V6'!A188</f>
        <v>Co</v>
      </c>
      <c r="B188" s="124" t="str">
        <f>'PLANTILLA V6'!B188</f>
        <v>Hojas blancas tamaño carta</v>
      </c>
      <c r="C188" s="125">
        <f>'PLANTILLA V6'!C188</f>
        <v>1</v>
      </c>
      <c r="D188" s="116" t="str">
        <f>'PLANTILLA V6'!D188</f>
        <v>hoja</v>
      </c>
      <c r="E188" s="125">
        <v>0</v>
      </c>
      <c r="F188" s="116" t="b">
        <v>0</v>
      </c>
      <c r="G188" s="116" t="b">
        <v>0</v>
      </c>
      <c r="H188" s="116" t="b">
        <v>0</v>
      </c>
      <c r="I188" s="116" t="b">
        <v>0</v>
      </c>
      <c r="J188" s="119" cm="1">
        <f t="array" ref="J188">_xlfn.IFS(LEN(A188)&gt;2,A189,SUM(E188:I188)=0,0,F188,$F$7*F188*E188,G188,$G$7*G188*E188,AND(H188,A188="Co"),$H$7*H188*E188,AND(H188,A188="Re"),$H$7*H188*E188,H188,$J$7*H188*E188,I188,$I$7*I188*E188)</f>
        <v>0</v>
      </c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</row>
    <row r="189" spans="1:26" ht="15.75" customHeight="1" x14ac:dyDescent="0.9">
      <c r="A189" s="124" t="str">
        <f>'PLANTILLA V6'!A189</f>
        <v>Co</v>
      </c>
      <c r="B189" s="124" t="str">
        <f>'PLANTILLA V6'!B189</f>
        <v>Hojas de colores (varios) tamaño carta</v>
      </c>
      <c r="C189" s="125">
        <f>'PLANTILLA V6'!C189</f>
        <v>1</v>
      </c>
      <c r="D189" s="116" t="str">
        <f>'PLANTILLA V6'!D189</f>
        <v>hoja</v>
      </c>
      <c r="E189" s="125">
        <v>0</v>
      </c>
      <c r="F189" s="116" t="b">
        <v>0</v>
      </c>
      <c r="G189" s="116" t="b">
        <v>0</v>
      </c>
      <c r="H189" s="116" t="b">
        <v>0</v>
      </c>
      <c r="I189" s="116" t="b">
        <v>0</v>
      </c>
      <c r="J189" s="119" cm="1">
        <f t="array" ref="J189">_xlfn.IFS(LEN(A189)&gt;2,A190,SUM(E189:I189)=0,0,F189,$F$7*F189*E189,G189,$G$7*G189*E189,AND(H189,A189="Co"),$H$7*H189*E189,AND(H189,A189="Re"),$H$7*H189*E189,H189,$J$7*H189*E189,I189,$I$7*I189*E189)</f>
        <v>0</v>
      </c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</row>
    <row r="190" spans="1:26" ht="15.75" customHeight="1" x14ac:dyDescent="0.9">
      <c r="A190" s="124" t="str">
        <f>'PLANTILLA V6'!A190</f>
        <v>Co</v>
      </c>
      <c r="B190" s="124" t="str">
        <f>'PLANTILLA V6'!B190</f>
        <v>Post-it</v>
      </c>
      <c r="C190" s="125">
        <f>'PLANTILLA V6'!C190</f>
        <v>1</v>
      </c>
      <c r="D190" s="116" t="str">
        <f>'PLANTILLA V6'!D190</f>
        <v>bloc de 100 hojas</v>
      </c>
      <c r="E190" s="125">
        <v>0</v>
      </c>
      <c r="F190" s="116" t="b">
        <v>0</v>
      </c>
      <c r="G190" s="116" t="b">
        <v>0</v>
      </c>
      <c r="H190" s="116" t="b">
        <v>0</v>
      </c>
      <c r="I190" s="116" t="b">
        <v>0</v>
      </c>
      <c r="J190" s="119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5.75" customHeight="1" x14ac:dyDescent="0.9">
      <c r="A191" s="124" t="str">
        <f>'PLANTILLA V6'!A191</f>
        <v>Co</v>
      </c>
      <c r="B191" s="124" t="str">
        <f>'PLANTILLA V6'!B191</f>
        <v>Fomi tamaño carta</v>
      </c>
      <c r="C191" s="125">
        <f>'PLANTILLA V6'!C191</f>
        <v>1</v>
      </c>
      <c r="D191" s="116" t="str">
        <f>'PLANTILLA V6'!D191</f>
        <v>hoja</v>
      </c>
      <c r="E191" s="125">
        <v>0</v>
      </c>
      <c r="F191" s="116" t="b">
        <v>0</v>
      </c>
      <c r="G191" s="116" t="b">
        <v>0</v>
      </c>
      <c r="H191" s="116" t="b">
        <v>0</v>
      </c>
      <c r="I191" s="116" t="b">
        <v>0</v>
      </c>
      <c r="J191" s="119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5.75" customHeight="1" x14ac:dyDescent="0.9">
      <c r="A192" s="124" t="str">
        <f>'PLANTILLA V6'!A192</f>
        <v>Co</v>
      </c>
      <c r="B192" s="124" t="str">
        <f>'PLANTILLA V6'!B192</f>
        <v>Papel aluminio</v>
      </c>
      <c r="C192" s="125">
        <f>'PLANTILLA V6'!C192</f>
        <v>1</v>
      </c>
      <c r="D192" s="116" t="str">
        <f>'PLANTILLA V6'!D192</f>
        <v>rollo</v>
      </c>
      <c r="E192" s="125">
        <v>0</v>
      </c>
      <c r="F192" s="116" t="b">
        <v>0</v>
      </c>
      <c r="G192" s="116" t="b">
        <v>0</v>
      </c>
      <c r="H192" s="116" t="b">
        <v>0</v>
      </c>
      <c r="I192" s="116" t="b">
        <v>0</v>
      </c>
      <c r="J192" s="119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5.75" customHeight="1" x14ac:dyDescent="0.9">
      <c r="A193" s="124" t="str">
        <f>'PLANTILLA V6'!A193</f>
        <v>Co</v>
      </c>
      <c r="B193" s="124" t="str">
        <f>'PLANTILLA V6'!B193</f>
        <v>Abatelenguas (palitos planos) 15 cm largo x 18 mm ancho</v>
      </c>
      <c r="C193" s="125">
        <f>'PLANTILLA V6'!C193</f>
        <v>1</v>
      </c>
      <c r="D193" s="116" t="str">
        <f>'PLANTILLA V6'!D193</f>
        <v>pza</v>
      </c>
      <c r="E193" s="125">
        <v>0</v>
      </c>
      <c r="F193" s="116" t="b">
        <v>0</v>
      </c>
      <c r="G193" s="116" t="b">
        <v>0</v>
      </c>
      <c r="H193" s="116" t="b">
        <v>0</v>
      </c>
      <c r="I193" s="116" t="b">
        <v>0</v>
      </c>
      <c r="J193" s="119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5.75" customHeight="1" x14ac:dyDescent="0.9">
      <c r="A194" s="124" t="str">
        <f>'PLANTILLA V6'!A194</f>
        <v>Co</v>
      </c>
      <c r="B194" s="124" t="str">
        <f>'PLANTILLA V6'!B194</f>
        <v xml:space="preserve">Palito de madera redondo 60 largo x 1 cm de diámetro </v>
      </c>
      <c r="C194" s="125">
        <f>'PLANTILLA V6'!C194</f>
        <v>1</v>
      </c>
      <c r="D194" s="116" t="str">
        <f>'PLANTILLA V6'!D194</f>
        <v>pza</v>
      </c>
      <c r="E194" s="125">
        <v>0</v>
      </c>
      <c r="F194" s="116" t="b">
        <v>0</v>
      </c>
      <c r="G194" s="116" t="b">
        <v>0</v>
      </c>
      <c r="H194" s="116" t="b">
        <v>0</v>
      </c>
      <c r="I194" s="116" t="b">
        <v>0</v>
      </c>
      <c r="J194" s="119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5.75" customHeight="1" x14ac:dyDescent="0.9">
      <c r="A195" s="124" t="str">
        <f>'PLANTILLA V6'!A195</f>
        <v>Co</v>
      </c>
      <c r="B195" s="124" t="str">
        <f>'PLANTILLA V6'!B195</f>
        <v xml:space="preserve">Palito de madera redondo 30 largo x 1 cm de diámetro  </v>
      </c>
      <c r="C195" s="125">
        <f>'PLANTILLA V6'!C195</f>
        <v>1</v>
      </c>
      <c r="D195" s="116" t="str">
        <f>'PLANTILLA V6'!D195</f>
        <v>pza</v>
      </c>
      <c r="E195" s="125">
        <v>0</v>
      </c>
      <c r="F195" s="116" t="b">
        <v>0</v>
      </c>
      <c r="G195" s="116" t="b">
        <v>0</v>
      </c>
      <c r="H195" s="116" t="b">
        <v>0</v>
      </c>
      <c r="I195" s="116" t="b">
        <v>0</v>
      </c>
      <c r="J195" s="119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5.75" customHeight="1" x14ac:dyDescent="0.9">
      <c r="A196" s="124" t="str">
        <f>'PLANTILLA V6'!A196</f>
        <v>Co</v>
      </c>
      <c r="B196" s="127" t="str">
        <f>'PLANTILLA V6'!B196</f>
        <v>Cuerda</v>
      </c>
      <c r="C196" s="125">
        <f>'PLANTILLA V6'!C196</f>
        <v>1</v>
      </c>
      <c r="D196" s="116" t="str">
        <f>'PLANTILLA V6'!D196</f>
        <v>metro</v>
      </c>
      <c r="E196" s="125">
        <v>0</v>
      </c>
      <c r="F196" s="116" t="b">
        <v>0</v>
      </c>
      <c r="G196" s="116" t="b">
        <v>0</v>
      </c>
      <c r="H196" s="116" t="b">
        <v>0</v>
      </c>
      <c r="I196" s="116" t="b">
        <v>0</v>
      </c>
      <c r="J196" s="119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5.75" customHeight="1" x14ac:dyDescent="0.9">
      <c r="A197" s="124" t="str">
        <f>'PLANTILLA V6'!A197</f>
        <v>Co</v>
      </c>
      <c r="B197" s="127" t="str">
        <f>'PLANTILLA V6'!B197</f>
        <v>Hilo de coser</v>
      </c>
      <c r="C197" s="125">
        <f>'PLANTILLA V6'!C197</f>
        <v>1</v>
      </c>
      <c r="D197" s="116" t="str">
        <f>'PLANTILLA V6'!D197</f>
        <v>carrete</v>
      </c>
      <c r="E197" s="125">
        <v>0</v>
      </c>
      <c r="F197" s="116" t="b">
        <v>0</v>
      </c>
      <c r="G197" s="116" t="b">
        <v>0</v>
      </c>
      <c r="H197" s="116" t="b">
        <v>0</v>
      </c>
      <c r="I197" s="116" t="b">
        <v>0</v>
      </c>
      <c r="J197" s="119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5.75" customHeight="1" x14ac:dyDescent="0.9">
      <c r="A198" s="124" t="str">
        <f>'PLANTILLA V6'!A198</f>
        <v>Co</v>
      </c>
      <c r="B198" s="127" t="str">
        <f>'PLANTILLA V6'!B198</f>
        <v>Estambre</v>
      </c>
      <c r="C198" s="125">
        <f>'PLANTILLA V6'!C198</f>
        <v>1</v>
      </c>
      <c r="D198" s="116" t="str">
        <f>'PLANTILLA V6'!D198</f>
        <v>metro</v>
      </c>
      <c r="E198" s="125">
        <v>0</v>
      </c>
      <c r="F198" s="116" t="b">
        <v>0</v>
      </c>
      <c r="G198" s="116" t="b">
        <v>0</v>
      </c>
      <c r="H198" s="116" t="b">
        <v>0</v>
      </c>
      <c r="I198" s="116" t="b">
        <v>0</v>
      </c>
      <c r="J198" s="119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5.75" customHeight="1" x14ac:dyDescent="0.9">
      <c r="A199" s="124" t="str">
        <f>'PLANTILLA V6'!A199</f>
        <v>Co</v>
      </c>
      <c r="B199" s="124" t="str">
        <f>'PLANTILLA V6'!B199</f>
        <v>Globos de tamaño # 9</v>
      </c>
      <c r="C199" s="125">
        <f>'PLANTILLA V6'!C199</f>
        <v>1</v>
      </c>
      <c r="D199" s="116" t="str">
        <f>'PLANTILLA V6'!D199</f>
        <v>pza</v>
      </c>
      <c r="E199" s="125">
        <v>0</v>
      </c>
      <c r="F199" s="116" t="b">
        <v>0</v>
      </c>
      <c r="G199" s="116" t="b">
        <v>0</v>
      </c>
      <c r="H199" s="116" t="b">
        <v>0</v>
      </c>
      <c r="I199" s="116" t="b">
        <v>0</v>
      </c>
      <c r="J199" s="119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5.75" customHeight="1" x14ac:dyDescent="0.9">
      <c r="A200" s="124" t="str">
        <f>'PLANTILLA V6'!A200</f>
        <v>Co</v>
      </c>
      <c r="B200" s="124" t="str">
        <f>'PLANTILLA V6'!B200</f>
        <v>Limpiapipas</v>
      </c>
      <c r="C200" s="125">
        <f>'PLANTILLA V6'!C200</f>
        <v>1</v>
      </c>
      <c r="D200" s="116" t="str">
        <f>'PLANTILLA V6'!D200</f>
        <v>pza</v>
      </c>
      <c r="E200" s="125">
        <v>0</v>
      </c>
      <c r="F200" s="116" t="b">
        <v>0</v>
      </c>
      <c r="G200" s="116" t="b">
        <v>0</v>
      </c>
      <c r="H200" s="116" t="b">
        <v>0</v>
      </c>
      <c r="I200" s="116" t="b">
        <v>0</v>
      </c>
      <c r="J200" s="119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5.75" customHeight="1" x14ac:dyDescent="0.9">
      <c r="A201" s="124" t="str">
        <f>'PLANTILLA V6'!A201</f>
        <v>Co</v>
      </c>
      <c r="B201" s="124" t="str">
        <f>'PLANTILLA V6'!B201</f>
        <v>Barra de plastilina 180 g</v>
      </c>
      <c r="C201" s="125">
        <f>'PLANTILLA V6'!C201</f>
        <v>1</v>
      </c>
      <c r="D201" s="116" t="str">
        <f>'PLANTILLA V6'!D201</f>
        <v>pza</v>
      </c>
      <c r="E201" s="125">
        <v>0</v>
      </c>
      <c r="F201" s="116" t="b">
        <v>0</v>
      </c>
      <c r="G201" s="116" t="b">
        <v>0</v>
      </c>
      <c r="H201" s="116" t="b">
        <v>0</v>
      </c>
      <c r="I201" s="116" t="b">
        <v>0</v>
      </c>
      <c r="J201" s="119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5.75" customHeight="1" x14ac:dyDescent="0.9">
      <c r="A202" s="124" t="str">
        <f>'PLANTILLA V6'!A202</f>
        <v>Co</v>
      </c>
      <c r="B202" s="124" t="str">
        <f>'PLANTILLA V6'!B202</f>
        <v>Paquete de 10 barritas de plastilina de colores</v>
      </c>
      <c r="C202" s="125">
        <f>'PLANTILLA V6'!C202</f>
        <v>1</v>
      </c>
      <c r="D202" s="116" t="str">
        <f>'PLANTILLA V6'!D202</f>
        <v>pza</v>
      </c>
      <c r="E202" s="125">
        <v>0</v>
      </c>
      <c r="F202" s="116" t="b">
        <v>0</v>
      </c>
      <c r="G202" s="116" t="b">
        <v>0</v>
      </c>
      <c r="H202" s="116" t="b">
        <v>0</v>
      </c>
      <c r="I202" s="116" t="b">
        <v>0</v>
      </c>
      <c r="J202" s="119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5.75" customHeight="1" x14ac:dyDescent="0.9">
      <c r="A203" s="124" t="str">
        <f>'PLANTILLA V6'!A203</f>
        <v>Co</v>
      </c>
      <c r="B203" s="124" t="str">
        <f>'PLANTILLA V6'!B203</f>
        <v>Fomi moldeable</v>
      </c>
      <c r="C203" s="125">
        <f>'PLANTILLA V6'!C203</f>
        <v>1</v>
      </c>
      <c r="D203" s="116" t="str">
        <f>'PLANTILLA V6'!D203</f>
        <v>bolsa</v>
      </c>
      <c r="E203" s="125">
        <v>0</v>
      </c>
      <c r="F203" s="116" t="b">
        <v>0</v>
      </c>
      <c r="G203" s="116" t="b">
        <v>0</v>
      </c>
      <c r="H203" s="116" t="b">
        <v>0</v>
      </c>
      <c r="I203" s="116" t="b">
        <v>0</v>
      </c>
      <c r="J203" s="119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5.75" customHeight="1" x14ac:dyDescent="0.9">
      <c r="A204" s="124" t="str">
        <f>'PLANTILLA V6'!A204</f>
        <v>Co</v>
      </c>
      <c r="B204" s="126" t="str">
        <f>'PLANTILLA V6'!B204</f>
        <v>Pasta para modelar</v>
      </c>
      <c r="C204" s="125">
        <f>'PLANTILLA V6'!C204</f>
        <v>1</v>
      </c>
      <c r="D204" s="116" t="str">
        <f>'PLANTILLA V6'!D204</f>
        <v>pza</v>
      </c>
      <c r="E204" s="125">
        <v>0</v>
      </c>
      <c r="F204" s="116" t="b">
        <v>0</v>
      </c>
      <c r="G204" s="116" t="b">
        <v>0</v>
      </c>
      <c r="H204" s="116" t="b">
        <v>0</v>
      </c>
      <c r="I204" s="116" t="b">
        <v>0</v>
      </c>
      <c r="J204" s="119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5.75" customHeight="1" x14ac:dyDescent="0.9">
      <c r="A205" s="124" t="str">
        <f>'PLANTILLA V6'!A205</f>
        <v>Co</v>
      </c>
      <c r="B205" s="124" t="str">
        <f>'PLANTILLA V6'!B205</f>
        <v>Silicón frío (bote de 250 ml)</v>
      </c>
      <c r="C205" s="125">
        <f>'PLANTILLA V6'!C205</f>
        <v>1</v>
      </c>
      <c r="D205" s="116" t="str">
        <f>'PLANTILLA V6'!D205</f>
        <v>pza</v>
      </c>
      <c r="E205" s="125">
        <v>0</v>
      </c>
      <c r="F205" s="116" t="b">
        <v>0</v>
      </c>
      <c r="G205" s="116" t="b">
        <v>0</v>
      </c>
      <c r="H205" s="116" t="b">
        <v>0</v>
      </c>
      <c r="I205" s="116" t="b">
        <v>0</v>
      </c>
      <c r="J205" s="119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5.75" customHeight="1" x14ac:dyDescent="0.9">
      <c r="A206" s="124" t="str">
        <f>'PLANTILLA V6'!A206</f>
        <v>Co</v>
      </c>
      <c r="B206" s="124" t="str">
        <f>'PLANTILLA V6'!B206</f>
        <v>Barra de silicón (tubito del diámetro de la pistola de silicón)</v>
      </c>
      <c r="C206" s="125">
        <f>'PLANTILLA V6'!C206</f>
        <v>1</v>
      </c>
      <c r="D206" s="116" t="str">
        <f>'PLANTILLA V6'!D206</f>
        <v>pza</v>
      </c>
      <c r="E206" s="125">
        <v>0</v>
      </c>
      <c r="F206" s="116" t="b">
        <v>0</v>
      </c>
      <c r="G206" s="116" t="b">
        <v>0</v>
      </c>
      <c r="H206" s="116" t="b">
        <v>0</v>
      </c>
      <c r="I206" s="116" t="b">
        <v>0</v>
      </c>
      <c r="J206" s="119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5.75" customHeight="1" x14ac:dyDescent="0.9">
      <c r="A207" s="124" t="str">
        <f>'PLANTILLA V6'!A207</f>
        <v>Co</v>
      </c>
      <c r="B207" s="124" t="str">
        <f>'PLANTILLA V6'!B207</f>
        <v>Pegamento blanco (Resistol) bote de 250 ml</v>
      </c>
      <c r="C207" s="125">
        <f>'PLANTILLA V6'!C207</f>
        <v>1</v>
      </c>
      <c r="D207" s="116" t="str">
        <f>'PLANTILLA V6'!D207</f>
        <v>pza</v>
      </c>
      <c r="E207" s="125">
        <v>0</v>
      </c>
      <c r="F207" s="116" t="b">
        <v>0</v>
      </c>
      <c r="G207" s="116" t="b">
        <v>0</v>
      </c>
      <c r="H207" s="116" t="b">
        <v>0</v>
      </c>
      <c r="I207" s="116" t="b">
        <v>0</v>
      </c>
      <c r="J207" s="119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5.75" customHeight="1" x14ac:dyDescent="0.9">
      <c r="A208" s="124" t="str">
        <f>'PLANTILLA V6'!A208</f>
        <v>Co</v>
      </c>
      <c r="B208" s="124" t="str">
        <f>'PLANTILLA V6'!B208</f>
        <v>Cinta adhesiva (masking tape 110 o cinta azul de pintor) 12 mm ancho x 50 m o similar</v>
      </c>
      <c r="C208" s="125">
        <f>'PLANTILLA V6'!C208</f>
        <v>1</v>
      </c>
      <c r="D208" s="116" t="str">
        <f>'PLANTILLA V6'!D208</f>
        <v>pza</v>
      </c>
      <c r="E208" s="125">
        <v>0</v>
      </c>
      <c r="F208" s="116" t="b">
        <v>0</v>
      </c>
      <c r="G208" s="116" t="b">
        <v>0</v>
      </c>
      <c r="H208" s="116" t="b">
        <v>0</v>
      </c>
      <c r="I208" s="116" t="b">
        <v>0</v>
      </c>
      <c r="J208" s="119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5.75" customHeight="1" x14ac:dyDescent="0.9">
      <c r="A209" s="124" t="str">
        <f>'PLANTILLA V6'!A209</f>
        <v>Co</v>
      </c>
      <c r="B209" s="124" t="str">
        <f>'PLANTILLA V6'!B209</f>
        <v>Cinta adhesiva transparente (diurex) 18 mm ancho x 33 m o similar</v>
      </c>
      <c r="C209" s="125">
        <f>'PLANTILLA V6'!C209</f>
        <v>1</v>
      </c>
      <c r="D209" s="116" t="str">
        <f>'PLANTILLA V6'!D209</f>
        <v>pza</v>
      </c>
      <c r="E209" s="125">
        <v>0</v>
      </c>
      <c r="F209" s="116" t="b">
        <v>0</v>
      </c>
      <c r="G209" s="116" t="b">
        <v>0</v>
      </c>
      <c r="H209" s="116" t="b">
        <v>0</v>
      </c>
      <c r="I209" s="116" t="b">
        <v>0</v>
      </c>
      <c r="J209" s="119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5.75" customHeight="1" x14ac:dyDescent="0.9">
      <c r="A210" s="124" t="str">
        <f>'PLANTILLA V6'!A210</f>
        <v>Co</v>
      </c>
      <c r="B210" s="124" t="str">
        <f>'PLANTILLA V6'!B210</f>
        <v>Liga grande #18 (8 cm largo aproximadamente)</v>
      </c>
      <c r="C210" s="125">
        <f>'PLANTILLA V6'!C210</f>
        <v>1</v>
      </c>
      <c r="D210" s="116" t="str">
        <f>'PLANTILLA V6'!D210</f>
        <v>pza</v>
      </c>
      <c r="E210" s="125">
        <v>0</v>
      </c>
      <c r="F210" s="116" t="b">
        <v>0</v>
      </c>
      <c r="G210" s="116" t="b">
        <v>0</v>
      </c>
      <c r="H210" s="116" t="b">
        <v>0</v>
      </c>
      <c r="I210" s="116" t="b">
        <v>0</v>
      </c>
      <c r="J210" s="119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15.75" customHeight="1" x14ac:dyDescent="0.9">
      <c r="A211" s="124" t="str">
        <f>'PLANTILLA V6'!A211</f>
        <v>Co</v>
      </c>
      <c r="B211" s="124" t="str">
        <f>'PLANTILLA V6'!B211</f>
        <v>Caja de 100 clips</v>
      </c>
      <c r="C211" s="125">
        <f>'PLANTILLA V6'!C211</f>
        <v>1</v>
      </c>
      <c r="D211" s="116" t="str">
        <f>'PLANTILLA V6'!D211</f>
        <v>pza</v>
      </c>
      <c r="E211" s="125">
        <v>0</v>
      </c>
      <c r="F211" s="116" t="b">
        <v>0</v>
      </c>
      <c r="G211" s="116" t="b">
        <v>0</v>
      </c>
      <c r="H211" s="116" t="b">
        <v>0</v>
      </c>
      <c r="I211" s="116" t="b">
        <v>0</v>
      </c>
      <c r="J211" s="119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5.75" customHeight="1" x14ac:dyDescent="0.9">
      <c r="A212" s="124" t="str">
        <f>'PLANTILLA V6'!A212</f>
        <v>Co</v>
      </c>
      <c r="B212" s="124" t="str">
        <f>'PLANTILLA V6'!B212</f>
        <v>Caja de 100 chinchetas</v>
      </c>
      <c r="C212" s="125">
        <f>'PLANTILLA V6'!C212</f>
        <v>1</v>
      </c>
      <c r="D212" s="116" t="str">
        <f>'PLANTILLA V6'!D212</f>
        <v>pza</v>
      </c>
      <c r="E212" s="125">
        <v>0</v>
      </c>
      <c r="F212" s="116" t="b">
        <v>0</v>
      </c>
      <c r="G212" s="116" t="b">
        <v>0</v>
      </c>
      <c r="H212" s="116" t="b">
        <v>0</v>
      </c>
      <c r="I212" s="116" t="b">
        <v>0</v>
      </c>
      <c r="J212" s="119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5.75" customHeight="1" x14ac:dyDescent="0.9">
      <c r="A213" s="124" t="str">
        <f>'PLANTILLA V6'!A213</f>
        <v>Co</v>
      </c>
      <c r="B213" s="124" t="str">
        <f>'PLANTILLA V6'!B213</f>
        <v>Caja de 12 crayolas de diferentes colores</v>
      </c>
      <c r="C213" s="125">
        <f>'PLANTILLA V6'!C213</f>
        <v>1</v>
      </c>
      <c r="D213" s="116" t="str">
        <f>'PLANTILLA V6'!D213</f>
        <v>pza</v>
      </c>
      <c r="E213" s="125">
        <v>0</v>
      </c>
      <c r="F213" s="116" t="b">
        <v>0</v>
      </c>
      <c r="G213" s="116" t="b">
        <v>0</v>
      </c>
      <c r="H213" s="116" t="b">
        <v>0</v>
      </c>
      <c r="I213" s="116" t="b">
        <v>0</v>
      </c>
      <c r="J213" s="119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5.75" customHeight="1" x14ac:dyDescent="0.9">
      <c r="A214" s="124" t="str">
        <f>'PLANTILLA V6'!A214</f>
        <v>Co</v>
      </c>
      <c r="B214" s="124" t="str">
        <f>'PLANTILLA V6'!B214</f>
        <v>Paquete de pinturas acrílicas 20 ml (blanco, negro, rojo, azul, amarillo)</v>
      </c>
      <c r="C214" s="125">
        <f>'PLANTILLA V6'!C214</f>
        <v>1</v>
      </c>
      <c r="D214" s="116" t="str">
        <f>'PLANTILLA V6'!D214</f>
        <v>pza</v>
      </c>
      <c r="E214" s="125">
        <v>0</v>
      </c>
      <c r="F214" s="116" t="b">
        <v>0</v>
      </c>
      <c r="G214" s="116" t="b">
        <v>0</v>
      </c>
      <c r="H214" s="116" t="b">
        <v>0</v>
      </c>
      <c r="I214" s="116" t="b">
        <v>0</v>
      </c>
      <c r="J214" s="119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5.75" customHeight="1" x14ac:dyDescent="0.9">
      <c r="A215" s="124" t="str">
        <f>'PLANTILLA V6'!A215</f>
        <v>Co</v>
      </c>
      <c r="B215" s="124" t="str">
        <f>'PLANTILLA V6'!B215</f>
        <v xml:space="preserve">1 paquete de 100 mondadientes </v>
      </c>
      <c r="C215" s="125">
        <f>'PLANTILLA V6'!C215</f>
        <v>1</v>
      </c>
      <c r="D215" s="116" t="str">
        <f>'PLANTILLA V6'!D215</f>
        <v>pza</v>
      </c>
      <c r="E215" s="125">
        <v>0</v>
      </c>
      <c r="F215" s="116" t="b">
        <v>0</v>
      </c>
      <c r="G215" s="116" t="b">
        <v>0</v>
      </c>
      <c r="H215" s="116" t="b">
        <v>0</v>
      </c>
      <c r="I215" s="116" t="b">
        <v>0</v>
      </c>
      <c r="J215" s="119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5.75" customHeight="1" x14ac:dyDescent="0.9">
      <c r="A216" s="124" t="str">
        <f>'PLANTILLA V6'!A216</f>
        <v>Co</v>
      </c>
      <c r="B216" s="124" t="str">
        <f>'PLANTILLA V6'!B216</f>
        <v>Sal de mesa</v>
      </c>
      <c r="C216" s="125">
        <f>'PLANTILLA V6'!C216</f>
        <v>1</v>
      </c>
      <c r="D216" s="116" t="str">
        <f>'PLANTILLA V6'!D216</f>
        <v>bolsita</v>
      </c>
      <c r="E216" s="125">
        <v>0</v>
      </c>
      <c r="F216" s="116" t="b">
        <v>0</v>
      </c>
      <c r="G216" s="116" t="b">
        <v>0</v>
      </c>
      <c r="H216" s="116" t="b">
        <v>0</v>
      </c>
      <c r="I216" s="116" t="b">
        <v>0</v>
      </c>
      <c r="J216" s="119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5.75" customHeight="1" x14ac:dyDescent="0.9">
      <c r="A217" s="124" t="str">
        <f>'PLANTILLA V6'!A217</f>
        <v>Co</v>
      </c>
      <c r="B217" s="124" t="str">
        <f>'PLANTILLA V6'!B217</f>
        <v>Hojas tamaño carta cuadriculadas</v>
      </c>
      <c r="C217" s="125">
        <f>'PLANTILLA V6'!C217</f>
        <v>1</v>
      </c>
      <c r="D217" s="116" t="str">
        <f>'PLANTILLA V6'!D217</f>
        <v>pza</v>
      </c>
      <c r="E217" s="125">
        <v>0</v>
      </c>
      <c r="F217" s="116" t="b">
        <v>0</v>
      </c>
      <c r="G217" s="116" t="b">
        <v>0</v>
      </c>
      <c r="H217" s="116" t="b">
        <v>0</v>
      </c>
      <c r="I217" s="116" t="b">
        <v>0</v>
      </c>
      <c r="J217" s="119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5.75" customHeight="1" x14ac:dyDescent="0.9">
      <c r="A218" s="124" t="str">
        <f>'PLANTILLA V6'!A218</f>
        <v>Co</v>
      </c>
      <c r="B218" s="116" t="str">
        <f>'PLANTILLA V6'!B218</f>
        <v>Tabla de madera de 3" de espesor de 30 cm x 30 cm (tabla de sacrificio)</v>
      </c>
      <c r="C218" s="125">
        <f>'PLANTILLA V6'!C218</f>
        <v>1</v>
      </c>
      <c r="D218" s="116" t="str">
        <f>'PLANTILLA V6'!D218</f>
        <v>pza</v>
      </c>
      <c r="E218" s="125">
        <v>0</v>
      </c>
      <c r="F218" s="116" t="b">
        <v>0</v>
      </c>
      <c r="G218" s="116" t="b">
        <v>0</v>
      </c>
      <c r="H218" s="116" t="b">
        <v>0</v>
      </c>
      <c r="I218" s="116" t="b">
        <v>0</v>
      </c>
      <c r="J218" s="119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5.75" customHeight="1" x14ac:dyDescent="0.9">
      <c r="A219" s="124" t="str">
        <f>'PLANTILLA V6'!A219</f>
        <v>Co</v>
      </c>
      <c r="B219" s="116" t="str">
        <f>'PLANTILLA V6'!B219</f>
        <v>Tabla salvacortes de 45 x 30 cm (recomendado opcional)</v>
      </c>
      <c r="C219" s="125">
        <f>'PLANTILLA V6'!C219</f>
        <v>1</v>
      </c>
      <c r="D219" s="116" t="str">
        <f>'PLANTILLA V6'!D219</f>
        <v>pza</v>
      </c>
      <c r="E219" s="125">
        <v>0</v>
      </c>
      <c r="F219" s="116" t="b">
        <v>0</v>
      </c>
      <c r="G219" s="116" t="b">
        <v>0</v>
      </c>
      <c r="H219" s="116" t="b">
        <v>0</v>
      </c>
      <c r="I219" s="116" t="b">
        <v>0</v>
      </c>
      <c r="J219" s="119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5.75" customHeight="1" x14ac:dyDescent="0.9">
      <c r="A220" s="124" t="str">
        <f>'PLANTILLA V6'!A220</f>
        <v>Co</v>
      </c>
      <c r="B220" s="116" t="str">
        <f>'PLANTILLA V6'!B220</f>
        <v>Cronómetro</v>
      </c>
      <c r="C220" s="125">
        <f>'PLANTILLA V6'!C220</f>
        <v>1</v>
      </c>
      <c r="D220" s="116" t="str">
        <f>'PLANTILLA V6'!D220</f>
        <v>pza</v>
      </c>
      <c r="E220" s="125">
        <v>0</v>
      </c>
      <c r="F220" s="116" t="b">
        <v>0</v>
      </c>
      <c r="G220" s="116" t="b">
        <v>0</v>
      </c>
      <c r="H220" s="116" t="b">
        <v>0</v>
      </c>
      <c r="I220" s="116" t="b">
        <v>0</v>
      </c>
      <c r="J220" s="119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5.75" customHeight="1" x14ac:dyDescent="0.9">
      <c r="A221" s="124" t="str">
        <f>'PLANTILLA V6'!A221</f>
        <v>Co</v>
      </c>
      <c r="B221" s="116" t="str">
        <f>'PLANTILLA V6'!B221</f>
        <v>Pliego de papel bond</v>
      </c>
      <c r="C221" s="125">
        <f>'PLANTILLA V6'!C221</f>
        <v>1</v>
      </c>
      <c r="D221" s="116" t="str">
        <f>'PLANTILLA V6'!D221</f>
        <v>pza</v>
      </c>
      <c r="E221" s="125">
        <v>0</v>
      </c>
      <c r="F221" s="116" t="b">
        <v>0</v>
      </c>
      <c r="G221" s="116" t="b">
        <v>0</v>
      </c>
      <c r="H221" s="116" t="b">
        <v>0</v>
      </c>
      <c r="I221" s="116" t="b">
        <v>0</v>
      </c>
      <c r="J221" s="119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5.75" customHeight="1" x14ac:dyDescent="0.9">
      <c r="A222" s="124" t="str">
        <f>'PLANTILLA V6'!A222</f>
        <v>Co</v>
      </c>
      <c r="B222" s="116" t="str">
        <f>'PLANTILLA V6'!B222</f>
        <v>Dado</v>
      </c>
      <c r="C222" s="125">
        <f>'PLANTILLA V6'!C222</f>
        <v>1</v>
      </c>
      <c r="D222" s="116" t="str">
        <f>'PLANTILLA V6'!D222</f>
        <v>pza</v>
      </c>
      <c r="E222" s="125">
        <v>0</v>
      </c>
      <c r="F222" s="116" t="b">
        <v>0</v>
      </c>
      <c r="G222" s="116" t="b">
        <v>0</v>
      </c>
      <c r="H222" s="116" t="b">
        <v>0</v>
      </c>
      <c r="I222" s="116" t="b">
        <v>0</v>
      </c>
      <c r="J222" s="119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5.75" customHeight="1" x14ac:dyDescent="0.9">
      <c r="A223" s="124" t="str">
        <f>'PLANTILLA V6'!A223</f>
        <v>Co</v>
      </c>
      <c r="B223" s="116" t="str">
        <f>'PLANTILLA V6'!B223</f>
        <v>Broche latonado tipo alemán de 16 mm de largo  (caja 100 piezas)</v>
      </c>
      <c r="C223" s="125">
        <f>'PLANTILLA V6'!C223</f>
        <v>1</v>
      </c>
      <c r="D223" s="116" t="str">
        <f>'PLANTILLA V6'!D223</f>
        <v>caja</v>
      </c>
      <c r="E223" s="125">
        <v>0</v>
      </c>
      <c r="F223" s="116" t="b">
        <v>0</v>
      </c>
      <c r="G223" s="116" t="b">
        <v>0</v>
      </c>
      <c r="H223" s="116" t="b">
        <v>0</v>
      </c>
      <c r="I223" s="116" t="b">
        <v>0</v>
      </c>
      <c r="J223" s="119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22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5.75" customHeight="1" x14ac:dyDescent="0.9">
      <c r="A224" s="124" t="str">
        <f>'PLANTILLA V6'!A224</f>
        <v>Co</v>
      </c>
      <c r="B224" s="116" t="str">
        <f>'PLANTILLA V6'!B224</f>
        <v>Broche Sujetadocumentos chico (3/4" o 19 mm)</v>
      </c>
      <c r="C224" s="125">
        <f>'PLANTILLA V6'!C224</f>
        <v>1</v>
      </c>
      <c r="D224" s="116" t="str">
        <f>'PLANTILLA V6'!D224</f>
        <v>pza</v>
      </c>
      <c r="E224" s="125">
        <v>0</v>
      </c>
      <c r="F224" s="116" t="b">
        <v>0</v>
      </c>
      <c r="G224" s="116" t="b">
        <v>0</v>
      </c>
      <c r="H224" s="116" t="b">
        <v>0</v>
      </c>
      <c r="I224" s="116" t="b">
        <v>0</v>
      </c>
      <c r="J224" s="119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22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5.75" customHeight="1" x14ac:dyDescent="0.9">
      <c r="A225" s="124" t="str">
        <f>'PLANTILLA V6'!A225</f>
        <v>Co</v>
      </c>
      <c r="B225" s="116" t="str">
        <f>'PLANTILLA V6'!B225</f>
        <v>Palito plano de madera medidas 0.7 X 7.5 cm.(tipo paleta de hielo)</v>
      </c>
      <c r="C225" s="125">
        <f>'PLANTILLA V6'!C225</f>
        <v>1</v>
      </c>
      <c r="D225" s="116" t="str">
        <f>'PLANTILLA V6'!D225</f>
        <v>pza</v>
      </c>
      <c r="E225" s="125">
        <v>0</v>
      </c>
      <c r="F225" s="116" t="b">
        <v>0</v>
      </c>
      <c r="G225" s="116" t="b">
        <v>0</v>
      </c>
      <c r="H225" s="116" t="b">
        <v>0</v>
      </c>
      <c r="I225" s="116" t="b">
        <v>0</v>
      </c>
      <c r="J225" s="119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22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5.75" customHeight="1" x14ac:dyDescent="0.9">
      <c r="A226" s="124" t="str">
        <f>'PLANTILLA V6'!A226</f>
        <v>Co</v>
      </c>
      <c r="B226" s="116" t="str">
        <f>'PLANTILLA V6'!B226</f>
        <v>Palito de madera redondo 30 largo x 3 mm de diámetro  (tipo brocheta)</v>
      </c>
      <c r="C226" s="125">
        <f>'PLANTILLA V6'!C226</f>
        <v>1</v>
      </c>
      <c r="D226" s="116" t="str">
        <f>'PLANTILLA V6'!D226</f>
        <v>pza</v>
      </c>
      <c r="E226" s="125">
        <v>0</v>
      </c>
      <c r="F226" s="116" t="b">
        <v>0</v>
      </c>
      <c r="G226" s="116" t="b">
        <v>0</v>
      </c>
      <c r="H226" s="116" t="b">
        <v>0</v>
      </c>
      <c r="I226" s="116" t="b">
        <v>0</v>
      </c>
      <c r="J226" s="119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22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5.75" customHeight="1" x14ac:dyDescent="0.9">
      <c r="A227" s="70" t="str">
        <f>'PLANTILLA V6'!A227</f>
        <v>Co</v>
      </c>
      <c r="B227" s="74" t="str">
        <f>'PLANTILLA V6'!B227</f>
        <v>Imán refrigerador</v>
      </c>
      <c r="C227" s="37">
        <f>'PLANTILLA V6'!C227</f>
        <v>1</v>
      </c>
      <c r="D227" s="74" t="str">
        <f>'PLANTILLA V6'!D227</f>
        <v>pza</v>
      </c>
      <c r="E227" s="37">
        <v>2</v>
      </c>
      <c r="F227" s="74" t="b">
        <v>0</v>
      </c>
      <c r="G227" s="74" t="b">
        <v>0</v>
      </c>
      <c r="H227" s="74" t="b">
        <v>1</v>
      </c>
      <c r="I227" s="74" t="b">
        <v>0</v>
      </c>
      <c r="J227" s="119" cm="1">
        <f t="array" ref="J227">_xlfn.IFS(LEN(A227)&gt;2,A228,SUM(E227:I227)=0,0,F227,$F$7*F227*E227,G227,$G$7*G227*E227,AND(H227,A227="Co"),$H$7*H227*E227,AND(H227,A227="Re"),$H$7*H227*E227,H227,$J$7*H227*E227,I227,$I$7*I227*E227)</f>
        <v>7</v>
      </c>
      <c r="K227" s="95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 x14ac:dyDescent="0.9">
      <c r="A228" s="124" t="str">
        <f>'PLANTILLA V6'!A228</f>
        <v>Co</v>
      </c>
      <c r="B228" s="116" t="str">
        <f>'PLANTILLA V6'!B228</f>
        <v>Paquete de Semillas tipo alpiste o Arroz</v>
      </c>
      <c r="C228" s="125">
        <f>'PLANTILLA V6'!C228</f>
        <v>1</v>
      </c>
      <c r="D228" s="116" t="str">
        <f>'PLANTILLA V6'!D228</f>
        <v>pza</v>
      </c>
      <c r="E228" s="125">
        <v>0</v>
      </c>
      <c r="F228" s="116" t="b">
        <v>0</v>
      </c>
      <c r="G228" s="116" t="b">
        <v>0</v>
      </c>
      <c r="H228" s="116" t="b">
        <v>0</v>
      </c>
      <c r="I228" s="116" t="b">
        <v>0</v>
      </c>
      <c r="J228" s="119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22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5.75" customHeight="1" x14ac:dyDescent="0.9">
      <c r="A229" s="124" t="str">
        <f>'PLANTILLA V6'!A229</f>
        <v>Co</v>
      </c>
      <c r="B229" s="116" t="str">
        <f>'PLANTILLA V6'!B229</f>
        <v>Palito de madera cuadrado</v>
      </c>
      <c r="C229" s="125">
        <f>'PLANTILLA V6'!C229</f>
        <v>1</v>
      </c>
      <c r="D229" s="116" t="str">
        <f>'PLANTILLA V6'!D229</f>
        <v>pza</v>
      </c>
      <c r="E229" s="125">
        <v>0</v>
      </c>
      <c r="F229" s="116" t="b">
        <v>0</v>
      </c>
      <c r="G229" s="116" t="b">
        <v>0</v>
      </c>
      <c r="H229" s="116" t="b">
        <v>0</v>
      </c>
      <c r="I229" s="116" t="b">
        <v>0</v>
      </c>
      <c r="J229" s="119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22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5.75" customHeight="1" x14ac:dyDescent="0.9">
      <c r="A230" s="124" t="str">
        <f>'PLANTILLA V6'!A230</f>
        <v>Co</v>
      </c>
      <c r="B230" s="116" t="str">
        <f>'PLANTILLA V6'!B230</f>
        <v xml:space="preserve">Clip mariposa grande </v>
      </c>
      <c r="C230" s="125">
        <f>'PLANTILLA V6'!C230</f>
        <v>1</v>
      </c>
      <c r="D230" s="116" t="str">
        <f>'PLANTILLA V6'!D230</f>
        <v>pza</v>
      </c>
      <c r="E230" s="125">
        <v>0</v>
      </c>
      <c r="F230" s="116" t="b">
        <v>0</v>
      </c>
      <c r="G230" s="116" t="b">
        <v>0</v>
      </c>
      <c r="H230" s="116" t="b">
        <v>0</v>
      </c>
      <c r="I230" s="116" t="b">
        <v>0</v>
      </c>
      <c r="J230" s="119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22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5.75" customHeight="1" x14ac:dyDescent="0.9">
      <c r="A231" s="124" t="str">
        <f>'PLANTILLA V6'!A231</f>
        <v>Co</v>
      </c>
      <c r="B231" s="116" t="str">
        <f>'PLANTILLA V6'!B231</f>
        <v>Sobre de correspondencia</v>
      </c>
      <c r="C231" s="125">
        <f>'PLANTILLA V6'!C231</f>
        <v>1</v>
      </c>
      <c r="D231" s="116" t="str">
        <f>'PLANTILLA V6'!D231</f>
        <v>pza</v>
      </c>
      <c r="E231" s="125">
        <v>0</v>
      </c>
      <c r="F231" s="116" t="b">
        <v>0</v>
      </c>
      <c r="G231" s="116" t="b">
        <v>0</v>
      </c>
      <c r="H231" s="116" t="b">
        <v>0</v>
      </c>
      <c r="I231" s="116" t="b">
        <v>0</v>
      </c>
      <c r="J231" s="119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22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5.75" customHeight="1" x14ac:dyDescent="0.9">
      <c r="A232" s="124" t="str">
        <f>'PLANTILLA V6'!A232</f>
        <v>Co</v>
      </c>
      <c r="B232" s="116" t="str">
        <f>'PLANTILLA V6'!B232</f>
        <v>Paleta de Acuarelas con pincel</v>
      </c>
      <c r="C232" s="125">
        <f>'PLANTILLA V6'!C232</f>
        <v>1</v>
      </c>
      <c r="D232" s="116" t="str">
        <f>'PLANTILLA V6'!D232</f>
        <v>pza</v>
      </c>
      <c r="E232" s="125">
        <v>0</v>
      </c>
      <c r="F232" s="116" t="b">
        <v>0</v>
      </c>
      <c r="G232" s="116" t="b">
        <v>0</v>
      </c>
      <c r="H232" s="116" t="b">
        <v>0</v>
      </c>
      <c r="I232" s="116" t="b">
        <v>0</v>
      </c>
      <c r="J232" s="119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22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5.75" customHeight="1" x14ac:dyDescent="0.9">
      <c r="A233" s="124" t="str">
        <f>'PLANTILLA V6'!A233</f>
        <v>Co</v>
      </c>
      <c r="B233" s="116" t="str">
        <f>'PLANTILLA V6'!B233</f>
        <v>Paquete de bicarbonato de sodio 100 g</v>
      </c>
      <c r="C233" s="125">
        <f>'PLANTILLA V6'!C233</f>
        <v>1</v>
      </c>
      <c r="D233" s="116" t="str">
        <f>'PLANTILLA V6'!D233</f>
        <v>pza</v>
      </c>
      <c r="E233" s="125">
        <v>0</v>
      </c>
      <c r="F233" s="116" t="b">
        <v>0</v>
      </c>
      <c r="G233" s="116" t="b">
        <v>0</v>
      </c>
      <c r="H233" s="116" t="b">
        <v>0</v>
      </c>
      <c r="I233" s="116" t="b">
        <v>0</v>
      </c>
      <c r="J233" s="119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22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5.75" customHeight="1" x14ac:dyDescent="0.9">
      <c r="A234" s="124" t="str">
        <f>'PLANTILLA V6'!A234</f>
        <v>Co</v>
      </c>
      <c r="B234" s="116" t="str">
        <f>'PLANTILLA V6'!B234</f>
        <v>Botella chica de Vinagre blanco 100 ml (aprox)</v>
      </c>
      <c r="C234" s="125">
        <f>'PLANTILLA V6'!C234</f>
        <v>1</v>
      </c>
      <c r="D234" s="116" t="str">
        <f>'PLANTILLA V6'!D234</f>
        <v>pza</v>
      </c>
      <c r="E234" s="125">
        <v>0</v>
      </c>
      <c r="F234" s="116" t="b">
        <v>0</v>
      </c>
      <c r="G234" s="116" t="b">
        <v>0</v>
      </c>
      <c r="H234" s="116" t="b">
        <v>0</v>
      </c>
      <c r="I234" s="116" t="b">
        <v>0</v>
      </c>
      <c r="J234" s="119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22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5.75" customHeight="1" x14ac:dyDescent="0.9">
      <c r="A235" s="124">
        <f>'PLANTILLA V6'!A235</f>
        <v>0</v>
      </c>
      <c r="B235" s="116">
        <f>'PLANTILLA V6'!B235</f>
        <v>0</v>
      </c>
      <c r="C235" s="125">
        <f>'PLANTILLA V6'!C235</f>
        <v>1</v>
      </c>
      <c r="D235" s="116" t="str">
        <f>'PLANTILLA V6'!D235</f>
        <v>pza</v>
      </c>
      <c r="E235" s="125">
        <v>0</v>
      </c>
      <c r="F235" s="116" t="b">
        <v>0</v>
      </c>
      <c r="G235" s="116" t="b">
        <v>0</v>
      </c>
      <c r="H235" s="116" t="b">
        <v>0</v>
      </c>
      <c r="I235" s="116" t="b">
        <v>0</v>
      </c>
      <c r="J235" s="119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22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5.75" customHeight="1" x14ac:dyDescent="0.9">
      <c r="A236" s="124">
        <f>'PLANTILLA V6'!A236</f>
        <v>0</v>
      </c>
      <c r="B236" s="116">
        <f>'PLANTILLA V6'!B236</f>
        <v>0</v>
      </c>
      <c r="C236" s="125">
        <f>'PLANTILLA V6'!C236</f>
        <v>1</v>
      </c>
      <c r="D236" s="116" t="str">
        <f>'PLANTILLA V6'!D236</f>
        <v>pza</v>
      </c>
      <c r="E236" s="125">
        <v>0</v>
      </c>
      <c r="F236" s="116" t="b">
        <v>0</v>
      </c>
      <c r="G236" s="116" t="b">
        <v>0</v>
      </c>
      <c r="H236" s="116" t="b">
        <v>0</v>
      </c>
      <c r="I236" s="116" t="b">
        <v>0</v>
      </c>
      <c r="J236" s="119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22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5.75" customHeight="1" x14ac:dyDescent="0.9">
      <c r="A237" s="124">
        <f>'PLANTILLA V6'!A237</f>
        <v>0</v>
      </c>
      <c r="B237" s="116">
        <f>'PLANTILLA V6'!B237</f>
        <v>0</v>
      </c>
      <c r="C237" s="125">
        <f>'PLANTILLA V6'!C237</f>
        <v>1</v>
      </c>
      <c r="D237" s="116" t="str">
        <f>'PLANTILLA V6'!D237</f>
        <v>pza</v>
      </c>
      <c r="E237" s="125">
        <v>0</v>
      </c>
      <c r="F237" s="116" t="b">
        <v>0</v>
      </c>
      <c r="G237" s="116" t="b">
        <v>0</v>
      </c>
      <c r="H237" s="116" t="b">
        <v>0</v>
      </c>
      <c r="I237" s="116" t="b">
        <v>0</v>
      </c>
      <c r="J237" s="119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22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5.75" customHeight="1" x14ac:dyDescent="0.9">
      <c r="A238" s="124">
        <f>'PLANTILLA V6'!A238</f>
        <v>0</v>
      </c>
      <c r="B238" s="116">
        <f>'PLANTILLA V6'!B238</f>
        <v>0</v>
      </c>
      <c r="C238" s="125">
        <f>'PLANTILLA V6'!C238</f>
        <v>1</v>
      </c>
      <c r="D238" s="116" t="str">
        <f>'PLANTILLA V6'!D238</f>
        <v>pza</v>
      </c>
      <c r="E238" s="125">
        <v>0</v>
      </c>
      <c r="F238" s="116" t="b">
        <v>0</v>
      </c>
      <c r="G238" s="116" t="b">
        <v>0</v>
      </c>
      <c r="H238" s="116" t="b">
        <v>0</v>
      </c>
      <c r="I238" s="116" t="b">
        <v>0</v>
      </c>
      <c r="J238" s="119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22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5.75" customHeight="1" x14ac:dyDescent="0.9">
      <c r="A239" s="124">
        <f>'PLANTILLA V6'!A239</f>
        <v>0</v>
      </c>
      <c r="B239" s="116">
        <f>'PLANTILLA V6'!B239</f>
        <v>0</v>
      </c>
      <c r="C239" s="125">
        <f>'PLANTILLA V6'!C239</f>
        <v>1</v>
      </c>
      <c r="D239" s="116" t="str">
        <f>'PLANTILLA V6'!D239</f>
        <v>pza</v>
      </c>
      <c r="E239" s="125">
        <v>0</v>
      </c>
      <c r="F239" s="116" t="b">
        <v>0</v>
      </c>
      <c r="G239" s="116" t="b">
        <v>0</v>
      </c>
      <c r="H239" s="116" t="b">
        <v>0</v>
      </c>
      <c r="I239" s="116" t="b">
        <v>0</v>
      </c>
      <c r="J239" s="119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22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5.75" customHeight="1" x14ac:dyDescent="0.9">
      <c r="A240" s="124">
        <f>'PLANTILLA V6'!A240</f>
        <v>0</v>
      </c>
      <c r="B240" s="116">
        <f>'PLANTILLA V6'!B240</f>
        <v>0</v>
      </c>
      <c r="C240" s="125">
        <f>'PLANTILLA V6'!C240</f>
        <v>1</v>
      </c>
      <c r="D240" s="116" t="str">
        <f>'PLANTILLA V6'!D240</f>
        <v>pza</v>
      </c>
      <c r="E240" s="125">
        <v>0</v>
      </c>
      <c r="F240" s="116" t="b">
        <v>0</v>
      </c>
      <c r="G240" s="116" t="b">
        <v>0</v>
      </c>
      <c r="H240" s="116" t="b">
        <v>0</v>
      </c>
      <c r="I240" s="116" t="b">
        <v>0</v>
      </c>
      <c r="J240" s="119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22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5.75" customHeight="1" x14ac:dyDescent="0.9">
      <c r="A241" s="124">
        <f>'PLANTILLA V6'!A241</f>
        <v>0</v>
      </c>
      <c r="B241" s="116">
        <f>'PLANTILLA V6'!B241</f>
        <v>0</v>
      </c>
      <c r="C241" s="125">
        <f>'PLANTILLA V6'!C241</f>
        <v>1</v>
      </c>
      <c r="D241" s="116" t="str">
        <f>'PLANTILLA V6'!D241</f>
        <v>pza</v>
      </c>
      <c r="E241" s="125">
        <v>0</v>
      </c>
      <c r="F241" s="116" t="b">
        <v>0</v>
      </c>
      <c r="G241" s="116" t="b">
        <v>0</v>
      </c>
      <c r="H241" s="116" t="b">
        <v>0</v>
      </c>
      <c r="I241" s="116" t="b">
        <v>0</v>
      </c>
      <c r="J241" s="119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22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5.75" customHeight="1" x14ac:dyDescent="0.9">
      <c r="A242" s="124">
        <f>'PLANTILLA V6'!A242</f>
        <v>0</v>
      </c>
      <c r="B242" s="116">
        <f>'PLANTILLA V6'!B242</f>
        <v>0</v>
      </c>
      <c r="C242" s="125">
        <f>'PLANTILLA V6'!C242</f>
        <v>1</v>
      </c>
      <c r="D242" s="116" t="str">
        <f>'PLANTILLA V6'!D242</f>
        <v>pza</v>
      </c>
      <c r="E242" s="125">
        <v>0</v>
      </c>
      <c r="F242" s="116" t="b">
        <v>0</v>
      </c>
      <c r="G242" s="116" t="b">
        <v>0</v>
      </c>
      <c r="H242" s="116" t="b">
        <v>0</v>
      </c>
      <c r="I242" s="116" t="b">
        <v>0</v>
      </c>
      <c r="J242" s="119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22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5.75" customHeight="1" x14ac:dyDescent="0.9">
      <c r="A243" s="124">
        <f>'PLANTILLA V6'!A243</f>
        <v>0</v>
      </c>
      <c r="B243" s="116">
        <f>'PLANTILLA V6'!B243</f>
        <v>0</v>
      </c>
      <c r="C243" s="125">
        <f>'PLANTILLA V6'!C243</f>
        <v>1</v>
      </c>
      <c r="D243" s="116" t="str">
        <f>'PLANTILLA V6'!D243</f>
        <v>pza</v>
      </c>
      <c r="E243" s="125">
        <v>0</v>
      </c>
      <c r="F243" s="116" t="b">
        <v>0</v>
      </c>
      <c r="G243" s="116" t="b">
        <v>0</v>
      </c>
      <c r="H243" s="116" t="b">
        <v>0</v>
      </c>
      <c r="I243" s="116" t="b">
        <v>0</v>
      </c>
      <c r="J243" s="119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22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5.75" customHeight="1" x14ac:dyDescent="0.9">
      <c r="A244" s="124">
        <f>'PLANTILLA V6'!A244</f>
        <v>0</v>
      </c>
      <c r="B244" s="116">
        <f>'PLANTILLA V6'!B244</f>
        <v>0</v>
      </c>
      <c r="C244" s="125">
        <f>'PLANTILLA V6'!C244</f>
        <v>1</v>
      </c>
      <c r="D244" s="116" t="str">
        <f>'PLANTILLA V6'!D244</f>
        <v>pza</v>
      </c>
      <c r="E244" s="125">
        <v>0</v>
      </c>
      <c r="F244" s="116" t="b">
        <v>0</v>
      </c>
      <c r="G244" s="116" t="b">
        <v>0</v>
      </c>
      <c r="H244" s="116" t="b">
        <v>0</v>
      </c>
      <c r="I244" s="116" t="b">
        <v>0</v>
      </c>
      <c r="J244" s="119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22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5.75" customHeight="1" x14ac:dyDescent="0.9">
      <c r="A245" s="124">
        <f>'PLANTILLA V6'!A245</f>
        <v>0</v>
      </c>
      <c r="B245" s="116">
        <f>'PLANTILLA V6'!B245</f>
        <v>0</v>
      </c>
      <c r="C245" s="125">
        <f>'PLANTILLA V6'!C245</f>
        <v>1</v>
      </c>
      <c r="D245" s="116" t="str">
        <f>'PLANTILLA V6'!D245</f>
        <v>pza</v>
      </c>
      <c r="E245" s="125">
        <v>0</v>
      </c>
      <c r="F245" s="116" t="b">
        <v>0</v>
      </c>
      <c r="G245" s="116" t="b">
        <v>0</v>
      </c>
      <c r="H245" s="116" t="b">
        <v>0</v>
      </c>
      <c r="I245" s="116" t="b">
        <v>0</v>
      </c>
      <c r="J245" s="119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22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5.75" customHeight="1" x14ac:dyDescent="0.9">
      <c r="A246" s="124">
        <f>'PLANTILLA V6'!A246</f>
        <v>0</v>
      </c>
      <c r="B246" s="116">
        <f>'PLANTILLA V6'!B246</f>
        <v>0</v>
      </c>
      <c r="C246" s="125">
        <f>'PLANTILLA V6'!C246</f>
        <v>1</v>
      </c>
      <c r="D246" s="116" t="str">
        <f>'PLANTILLA V6'!D246</f>
        <v>pza</v>
      </c>
      <c r="E246" s="125">
        <v>0</v>
      </c>
      <c r="F246" s="116" t="b">
        <v>0</v>
      </c>
      <c r="G246" s="116" t="b">
        <v>0</v>
      </c>
      <c r="H246" s="116" t="b">
        <v>0</v>
      </c>
      <c r="I246" s="116" t="b">
        <v>0</v>
      </c>
      <c r="J246" s="119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22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5.75" customHeight="1" x14ac:dyDescent="0.9">
      <c r="A247" s="124">
        <f>'PLANTILLA V6'!A247</f>
        <v>0</v>
      </c>
      <c r="B247" s="116">
        <f>'PLANTILLA V6'!B247</f>
        <v>0</v>
      </c>
      <c r="C247" s="125">
        <f>'PLANTILLA V6'!C247</f>
        <v>1</v>
      </c>
      <c r="D247" s="116" t="str">
        <f>'PLANTILLA V6'!D247</f>
        <v>pza</v>
      </c>
      <c r="E247" s="125">
        <v>0</v>
      </c>
      <c r="F247" s="116" t="b">
        <v>0</v>
      </c>
      <c r="G247" s="116" t="b">
        <v>0</v>
      </c>
      <c r="H247" s="116" t="b">
        <v>0</v>
      </c>
      <c r="I247" s="116" t="b">
        <v>0</v>
      </c>
      <c r="J247" s="119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22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5.75" customHeight="1" x14ac:dyDescent="0.9">
      <c r="A248" s="124">
        <f>'PLANTILLA V6'!A248</f>
        <v>0</v>
      </c>
      <c r="B248" s="116">
        <f>'PLANTILLA V6'!B248</f>
        <v>0</v>
      </c>
      <c r="C248" s="125">
        <f>'PLANTILLA V6'!C248</f>
        <v>1</v>
      </c>
      <c r="D248" s="116" t="str">
        <f>'PLANTILLA V6'!D248</f>
        <v>pza</v>
      </c>
      <c r="E248" s="125">
        <v>0</v>
      </c>
      <c r="F248" s="116" t="b">
        <v>0</v>
      </c>
      <c r="G248" s="116" t="b">
        <v>0</v>
      </c>
      <c r="H248" s="116" t="b">
        <v>0</v>
      </c>
      <c r="I248" s="116" t="b">
        <v>0</v>
      </c>
      <c r="J248" s="119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22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5.75" customHeight="1" x14ac:dyDescent="0.9">
      <c r="A249" s="124">
        <f>'PLANTILLA V6'!A249</f>
        <v>0</v>
      </c>
      <c r="B249" s="116">
        <f>'PLANTILLA V6'!B249</f>
        <v>0</v>
      </c>
      <c r="C249" s="125">
        <f>'PLANTILLA V6'!C249</f>
        <v>1</v>
      </c>
      <c r="D249" s="116" t="str">
        <f>'PLANTILLA V6'!D249</f>
        <v>pza</v>
      </c>
      <c r="E249" s="125">
        <v>0</v>
      </c>
      <c r="F249" s="116" t="b">
        <v>0</v>
      </c>
      <c r="G249" s="116" t="b">
        <v>0</v>
      </c>
      <c r="H249" s="116" t="b">
        <v>0</v>
      </c>
      <c r="I249" s="116" t="b">
        <v>0</v>
      </c>
      <c r="J249" s="119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22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5.75" customHeight="1" x14ac:dyDescent="0.9">
      <c r="A250" s="124">
        <f>'PLANTILLA V6'!A250</f>
        <v>0</v>
      </c>
      <c r="B250" s="116">
        <f>'PLANTILLA V6'!B250</f>
        <v>0</v>
      </c>
      <c r="C250" s="125">
        <f>'PLANTILLA V6'!C250</f>
        <v>1</v>
      </c>
      <c r="D250" s="116" t="str">
        <f>'PLANTILLA V6'!D250</f>
        <v>pza</v>
      </c>
      <c r="E250" s="125">
        <v>0</v>
      </c>
      <c r="F250" s="116" t="b">
        <v>0</v>
      </c>
      <c r="G250" s="116" t="b">
        <v>0</v>
      </c>
      <c r="H250" s="116" t="b">
        <v>0</v>
      </c>
      <c r="I250" s="116" t="b">
        <v>0</v>
      </c>
      <c r="J250" s="119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22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5.75" customHeight="1" x14ac:dyDescent="0.9">
      <c r="A251" s="124">
        <f>'PLANTILLA V6'!A251</f>
        <v>0</v>
      </c>
      <c r="B251" s="116">
        <f>'PLANTILLA V6'!B251</f>
        <v>0</v>
      </c>
      <c r="C251" s="125">
        <f>'PLANTILLA V6'!C251</f>
        <v>1</v>
      </c>
      <c r="D251" s="116" t="str">
        <f>'PLANTILLA V6'!D251</f>
        <v>pza</v>
      </c>
      <c r="E251" s="125">
        <v>0</v>
      </c>
      <c r="F251" s="116" t="b">
        <v>0</v>
      </c>
      <c r="G251" s="116" t="b">
        <v>0</v>
      </c>
      <c r="H251" s="116" t="b">
        <v>0</v>
      </c>
      <c r="I251" s="116" t="b">
        <v>0</v>
      </c>
      <c r="J251" s="119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22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5.75" customHeight="1" x14ac:dyDescent="0.9">
      <c r="A252" s="124">
        <f>'PLANTILLA V6'!A252</f>
        <v>0</v>
      </c>
      <c r="B252" s="116">
        <f>'PLANTILLA V6'!B252</f>
        <v>0</v>
      </c>
      <c r="C252" s="125">
        <f>'PLANTILLA V6'!C252</f>
        <v>1</v>
      </c>
      <c r="D252" s="116" t="str">
        <f>'PLANTILLA V6'!D252</f>
        <v>pza</v>
      </c>
      <c r="E252" s="125">
        <v>0</v>
      </c>
      <c r="F252" s="116" t="b">
        <v>0</v>
      </c>
      <c r="G252" s="116" t="b">
        <v>0</v>
      </c>
      <c r="H252" s="116" t="b">
        <v>0</v>
      </c>
      <c r="I252" s="116" t="b">
        <v>0</v>
      </c>
      <c r="J252" s="119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22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5.75" customHeight="1" x14ac:dyDescent="0.9">
      <c r="A253" s="124">
        <f>'PLANTILLA V6'!A253</f>
        <v>0</v>
      </c>
      <c r="B253" s="116">
        <f>'PLANTILLA V6'!B253</f>
        <v>0</v>
      </c>
      <c r="C253" s="125">
        <f>'PLANTILLA V6'!C253</f>
        <v>1</v>
      </c>
      <c r="D253" s="116" t="str">
        <f>'PLANTILLA V6'!D253</f>
        <v>pza</v>
      </c>
      <c r="E253" s="125">
        <v>0</v>
      </c>
      <c r="F253" s="116" t="b">
        <v>0</v>
      </c>
      <c r="G253" s="116" t="b">
        <v>0</v>
      </c>
      <c r="H253" s="116" t="b">
        <v>0</v>
      </c>
      <c r="I253" s="116" t="b">
        <v>0</v>
      </c>
      <c r="J253" s="119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22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5.75" customHeight="1" x14ac:dyDescent="0.9">
      <c r="A254" s="124">
        <f>'PLANTILLA V6'!A254</f>
        <v>0</v>
      </c>
      <c r="B254" s="116">
        <f>'PLANTILLA V6'!B254</f>
        <v>0</v>
      </c>
      <c r="C254" s="125">
        <f>'PLANTILLA V6'!C254</f>
        <v>1</v>
      </c>
      <c r="D254" s="116" t="str">
        <f>'PLANTILLA V6'!D254</f>
        <v>pza</v>
      </c>
      <c r="E254" s="125">
        <v>0</v>
      </c>
      <c r="F254" s="116" t="b">
        <v>0</v>
      </c>
      <c r="G254" s="116" t="b">
        <v>0</v>
      </c>
      <c r="H254" s="116" t="b">
        <v>0</v>
      </c>
      <c r="I254" s="116" t="b">
        <v>0</v>
      </c>
      <c r="J254" s="119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22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5.75" customHeight="1" x14ac:dyDescent="0.9">
      <c r="A255" s="124">
        <f>'PLANTILLA V6'!A255</f>
        <v>0</v>
      </c>
      <c r="B255" s="116">
        <f>'PLANTILLA V6'!B255</f>
        <v>0</v>
      </c>
      <c r="C255" s="125">
        <f>'PLANTILLA V6'!C255</f>
        <v>1</v>
      </c>
      <c r="D255" s="116" t="str">
        <f>'PLANTILLA V6'!D255</f>
        <v>pza</v>
      </c>
      <c r="E255" s="125">
        <v>0</v>
      </c>
      <c r="F255" s="116" t="b">
        <v>0</v>
      </c>
      <c r="G255" s="116" t="b">
        <v>0</v>
      </c>
      <c r="H255" s="116" t="b">
        <v>0</v>
      </c>
      <c r="I255" s="116" t="b">
        <v>0</v>
      </c>
      <c r="J255" s="119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22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5.75" customHeight="1" x14ac:dyDescent="0.9">
      <c r="A256" s="124">
        <f>'PLANTILLA V6'!A256</f>
        <v>0</v>
      </c>
      <c r="B256" s="116">
        <f>'PLANTILLA V6'!B256</f>
        <v>0</v>
      </c>
      <c r="C256" s="125">
        <f>'PLANTILLA V6'!C256</f>
        <v>1</v>
      </c>
      <c r="D256" s="116" t="str">
        <f>'PLANTILLA V6'!D256</f>
        <v>pza</v>
      </c>
      <c r="E256" s="125">
        <v>0</v>
      </c>
      <c r="F256" s="116" t="b">
        <v>0</v>
      </c>
      <c r="G256" s="116" t="b">
        <v>0</v>
      </c>
      <c r="H256" s="116" t="b">
        <v>0</v>
      </c>
      <c r="I256" s="116" t="b">
        <v>0</v>
      </c>
      <c r="J256" s="119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22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5.75" customHeight="1" x14ac:dyDescent="0.9">
      <c r="A257" s="124">
        <f>'PLANTILLA V6'!A257</f>
        <v>0</v>
      </c>
      <c r="B257" s="116">
        <f>'PLANTILLA V6'!B257</f>
        <v>0</v>
      </c>
      <c r="C257" s="125">
        <f>'PLANTILLA V6'!C257</f>
        <v>1</v>
      </c>
      <c r="D257" s="116" t="str">
        <f>'PLANTILLA V6'!D257</f>
        <v>pza</v>
      </c>
      <c r="E257" s="125">
        <v>0</v>
      </c>
      <c r="F257" s="116" t="b">
        <v>0</v>
      </c>
      <c r="G257" s="116" t="b">
        <v>0</v>
      </c>
      <c r="H257" s="116" t="b">
        <v>0</v>
      </c>
      <c r="I257" s="116" t="b">
        <v>0</v>
      </c>
      <c r="J257" s="119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22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5.75" customHeight="1" x14ac:dyDescent="0.9">
      <c r="A258" s="124">
        <f>'PLANTILLA V6'!A258</f>
        <v>0</v>
      </c>
      <c r="B258" s="116">
        <f>'PLANTILLA V6'!B258</f>
        <v>0</v>
      </c>
      <c r="C258" s="125">
        <f>'PLANTILLA V6'!C258</f>
        <v>1</v>
      </c>
      <c r="D258" s="116" t="str">
        <f>'PLANTILLA V6'!D258</f>
        <v>pza</v>
      </c>
      <c r="E258" s="125">
        <v>0</v>
      </c>
      <c r="F258" s="116" t="b">
        <v>0</v>
      </c>
      <c r="G258" s="116" t="b">
        <v>0</v>
      </c>
      <c r="H258" s="116" t="b">
        <v>0</v>
      </c>
      <c r="I258" s="116" t="b">
        <v>0</v>
      </c>
      <c r="J258" s="119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22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5.75" customHeight="1" x14ac:dyDescent="0.9">
      <c r="A259" s="124">
        <f>'PLANTILLA V6'!A259</f>
        <v>0</v>
      </c>
      <c r="B259" s="116">
        <f>'PLANTILLA V6'!B259</f>
        <v>0</v>
      </c>
      <c r="C259" s="125">
        <f>'PLANTILLA V6'!C259</f>
        <v>1</v>
      </c>
      <c r="D259" s="116" t="str">
        <f>'PLANTILLA V6'!D259</f>
        <v>pza</v>
      </c>
      <c r="E259" s="125">
        <v>0</v>
      </c>
      <c r="F259" s="116" t="b">
        <v>0</v>
      </c>
      <c r="G259" s="116" t="b">
        <v>0</v>
      </c>
      <c r="H259" s="116" t="b">
        <v>0</v>
      </c>
      <c r="I259" s="116" t="b">
        <v>0</v>
      </c>
      <c r="J259" s="119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22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5.75" customHeight="1" x14ac:dyDescent="0.9">
      <c r="A260" s="124">
        <f>'PLANTILLA V6'!A260</f>
        <v>0</v>
      </c>
      <c r="B260" s="116">
        <f>'PLANTILLA V6'!B260</f>
        <v>0</v>
      </c>
      <c r="C260" s="125">
        <f>'PLANTILLA V6'!C260</f>
        <v>1</v>
      </c>
      <c r="D260" s="116" t="str">
        <f>'PLANTILLA V6'!D260</f>
        <v>pza</v>
      </c>
      <c r="E260" s="125">
        <v>0</v>
      </c>
      <c r="F260" s="116" t="b">
        <v>0</v>
      </c>
      <c r="G260" s="116" t="b">
        <v>0</v>
      </c>
      <c r="H260" s="116" t="b">
        <v>0</v>
      </c>
      <c r="I260" s="116" t="b">
        <v>0</v>
      </c>
      <c r="J260" s="119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22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5.75" customHeight="1" x14ac:dyDescent="0.9">
      <c r="A261" s="124">
        <f>'PLANTILLA V6'!A261</f>
        <v>0</v>
      </c>
      <c r="B261" s="116">
        <f>'PLANTILLA V6'!B261</f>
        <v>0</v>
      </c>
      <c r="C261" s="125">
        <f>'PLANTILLA V6'!C261</f>
        <v>1</v>
      </c>
      <c r="D261" s="116" t="str">
        <f>'PLANTILLA V6'!D261</f>
        <v>pza</v>
      </c>
      <c r="E261" s="125">
        <v>0</v>
      </c>
      <c r="F261" s="116" t="b">
        <v>0</v>
      </c>
      <c r="G261" s="116" t="b">
        <v>0</v>
      </c>
      <c r="H261" s="116" t="b">
        <v>0</v>
      </c>
      <c r="I261" s="116" t="b">
        <v>0</v>
      </c>
      <c r="J261" s="119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22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5.75" customHeight="1" x14ac:dyDescent="0.9">
      <c r="A262" s="124">
        <f>'PLANTILLA V6'!A262</f>
        <v>0</v>
      </c>
      <c r="B262" s="116">
        <f>'PLANTILLA V6'!B262</f>
        <v>0</v>
      </c>
      <c r="C262" s="125">
        <f>'PLANTILLA V6'!C262</f>
        <v>1</v>
      </c>
      <c r="D262" s="116" t="str">
        <f>'PLANTILLA V6'!D262</f>
        <v>pza</v>
      </c>
      <c r="E262" s="125">
        <v>0</v>
      </c>
      <c r="F262" s="116" t="b">
        <v>0</v>
      </c>
      <c r="G262" s="116" t="b">
        <v>0</v>
      </c>
      <c r="H262" s="116" t="b">
        <v>0</v>
      </c>
      <c r="I262" s="116" t="b">
        <v>0</v>
      </c>
      <c r="J262" s="119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22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5.75" customHeight="1" x14ac:dyDescent="0.9">
      <c r="A263" s="124">
        <f>'PLANTILLA V6'!A263</f>
        <v>0</v>
      </c>
      <c r="B263" s="116">
        <f>'PLANTILLA V6'!B263</f>
        <v>0</v>
      </c>
      <c r="C263" s="125">
        <f>'PLANTILLA V6'!C263</f>
        <v>1</v>
      </c>
      <c r="D263" s="116" t="str">
        <f>'PLANTILLA V6'!D263</f>
        <v>pza</v>
      </c>
      <c r="E263" s="125">
        <v>0</v>
      </c>
      <c r="F263" s="116" t="b">
        <v>0</v>
      </c>
      <c r="G263" s="116" t="b">
        <v>0</v>
      </c>
      <c r="H263" s="116" t="b">
        <v>0</v>
      </c>
      <c r="I263" s="116" t="b">
        <v>0</v>
      </c>
      <c r="J263" s="119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22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5.75" customHeight="1" x14ac:dyDescent="0.9">
      <c r="A264" s="124">
        <f>'PLANTILLA V6'!A264</f>
        <v>0</v>
      </c>
      <c r="B264" s="116">
        <f>'PLANTILLA V6'!B264</f>
        <v>0</v>
      </c>
      <c r="C264" s="125">
        <f>'PLANTILLA V6'!C264</f>
        <v>1</v>
      </c>
      <c r="D264" s="116" t="str">
        <f>'PLANTILLA V6'!D264</f>
        <v>pza</v>
      </c>
      <c r="E264" s="125">
        <v>0</v>
      </c>
      <c r="F264" s="116" t="b">
        <v>0</v>
      </c>
      <c r="G264" s="116" t="b">
        <v>0</v>
      </c>
      <c r="H264" s="116" t="b">
        <v>0</v>
      </c>
      <c r="I264" s="116" t="b">
        <v>0</v>
      </c>
      <c r="J264" s="119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22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5.75" customHeight="1" x14ac:dyDescent="0.9">
      <c r="A265" s="124">
        <f>'PLANTILLA V6'!A265</f>
        <v>0</v>
      </c>
      <c r="B265" s="116">
        <f>'PLANTILLA V6'!B265</f>
        <v>0</v>
      </c>
      <c r="C265" s="125">
        <f>'PLANTILLA V6'!C265</f>
        <v>1</v>
      </c>
      <c r="D265" s="116" t="str">
        <f>'PLANTILLA V6'!D265</f>
        <v>pza</v>
      </c>
      <c r="E265" s="125">
        <v>0</v>
      </c>
      <c r="F265" s="116" t="b">
        <v>0</v>
      </c>
      <c r="G265" s="116" t="b">
        <v>0</v>
      </c>
      <c r="H265" s="116" t="b">
        <v>0</v>
      </c>
      <c r="I265" s="116" t="b">
        <v>0</v>
      </c>
      <c r="J265" s="119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22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5.75" customHeight="1" x14ac:dyDescent="0.9">
      <c r="A266" s="124">
        <f>'PLANTILLA V6'!A266</f>
        <v>0</v>
      </c>
      <c r="B266" s="116">
        <f>'PLANTILLA V6'!B266</f>
        <v>0</v>
      </c>
      <c r="C266" s="125">
        <f>'PLANTILLA V6'!C266</f>
        <v>1</v>
      </c>
      <c r="D266" s="116" t="str">
        <f>'PLANTILLA V6'!D266</f>
        <v>pza</v>
      </c>
      <c r="E266" s="125">
        <v>0</v>
      </c>
      <c r="F266" s="116" t="b">
        <v>0</v>
      </c>
      <c r="G266" s="116" t="b">
        <v>0</v>
      </c>
      <c r="H266" s="116" t="b">
        <v>0</v>
      </c>
      <c r="I266" s="116" t="b">
        <v>0</v>
      </c>
      <c r="J266" s="119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22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5.75" customHeight="1" x14ac:dyDescent="0.9">
      <c r="A267" s="124">
        <f>'PLANTILLA V6'!A267</f>
        <v>0</v>
      </c>
      <c r="B267" s="116">
        <f>'PLANTILLA V6'!B267</f>
        <v>0</v>
      </c>
      <c r="C267" s="125">
        <f>'PLANTILLA V6'!C267</f>
        <v>1</v>
      </c>
      <c r="D267" s="116" t="str">
        <f>'PLANTILLA V6'!D267</f>
        <v>pza</v>
      </c>
      <c r="E267" s="125">
        <v>0</v>
      </c>
      <c r="F267" s="116" t="b">
        <v>0</v>
      </c>
      <c r="G267" s="116" t="b">
        <v>0</v>
      </c>
      <c r="H267" s="116" t="b">
        <v>0</v>
      </c>
      <c r="I267" s="116" t="b">
        <v>0</v>
      </c>
      <c r="J267" s="119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22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5.75" customHeight="1" x14ac:dyDescent="0.9">
      <c r="A268" s="124">
        <f>'PLANTILLA V6'!A268</f>
        <v>0</v>
      </c>
      <c r="B268" s="116">
        <f>'PLANTILLA V6'!B268</f>
        <v>0</v>
      </c>
      <c r="C268" s="125">
        <f>'PLANTILLA V6'!C268</f>
        <v>1</v>
      </c>
      <c r="D268" s="116" t="str">
        <f>'PLANTILLA V6'!D268</f>
        <v>pza</v>
      </c>
      <c r="E268" s="125">
        <v>0</v>
      </c>
      <c r="F268" s="116" t="b">
        <v>0</v>
      </c>
      <c r="G268" s="116" t="b">
        <v>0</v>
      </c>
      <c r="H268" s="116" t="b">
        <v>0</v>
      </c>
      <c r="I268" s="116" t="b">
        <v>0</v>
      </c>
      <c r="J268" s="119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22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5.75" customHeight="1" x14ac:dyDescent="0.9">
      <c r="A269" s="112">
        <f>'PLANTILLA V6'!A269</f>
        <v>0</v>
      </c>
      <c r="B269" s="112">
        <f>'PLANTILLA V6'!B269</f>
        <v>0</v>
      </c>
      <c r="C269" s="125">
        <f>'PLANTILLA V6'!C269</f>
        <v>1</v>
      </c>
      <c r="D269" s="116" t="str">
        <f>'PLANTILLA V6'!D269</f>
        <v>pza</v>
      </c>
      <c r="E269" s="125">
        <v>0</v>
      </c>
      <c r="F269" s="116" t="b">
        <v>0</v>
      </c>
      <c r="G269" s="116" t="b">
        <v>0</v>
      </c>
      <c r="H269" s="116" t="b">
        <v>0</v>
      </c>
      <c r="I269" s="116" t="b">
        <v>0</v>
      </c>
      <c r="J269" s="119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22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5.75" customHeight="1" x14ac:dyDescent="0.9">
      <c r="A270" s="171" t="str">
        <f>'PLANTILLA V6'!A270</f>
        <v>Materiales de Reuso</v>
      </c>
      <c r="B270" s="141"/>
      <c r="C270" s="125">
        <f>'PLANTILLA V6'!C270</f>
        <v>1</v>
      </c>
      <c r="D270" s="116" t="str">
        <f>'PLANTILLA V6'!D270</f>
        <v>pza</v>
      </c>
      <c r="E270" s="125">
        <v>0</v>
      </c>
      <c r="F270" s="116" t="b">
        <v>0</v>
      </c>
      <c r="G270" s="116" t="b">
        <v>0</v>
      </c>
      <c r="H270" s="116" t="b">
        <v>0</v>
      </c>
      <c r="I270" s="116" t="b">
        <v>0</v>
      </c>
      <c r="J270" s="123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22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5.75" customHeight="1" x14ac:dyDescent="0.9">
      <c r="A271" s="124" t="str">
        <f>'PLANTILLA V6'!A271</f>
        <v>Re</v>
      </c>
      <c r="B271" s="124" t="str">
        <f>'PLANTILLA V6'!B271</f>
        <v>Cartón de 3 mm de espesor de 30 x 30 cm</v>
      </c>
      <c r="C271" s="125">
        <f>'PLANTILLA V6'!C271</f>
        <v>1</v>
      </c>
      <c r="D271" s="116" t="str">
        <f>'PLANTILLA V6'!D271</f>
        <v>pza</v>
      </c>
      <c r="E271" s="125">
        <v>0</v>
      </c>
      <c r="F271" s="116" t="b">
        <v>0</v>
      </c>
      <c r="G271" s="116" t="b">
        <v>0</v>
      </c>
      <c r="H271" s="116" t="b">
        <v>0</v>
      </c>
      <c r="I271" s="116" t="b">
        <v>0</v>
      </c>
      <c r="J271" s="119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5.75" customHeight="1" x14ac:dyDescent="0.9">
      <c r="A272" s="124" t="str">
        <f>'PLANTILLA V6'!A272</f>
        <v>Re</v>
      </c>
      <c r="B272" s="124" t="str">
        <f>'PLANTILLA V6'!B272</f>
        <v>Hojas de papel tamaño carta con un lado limpio</v>
      </c>
      <c r="C272" s="125">
        <f>'PLANTILLA V6'!C272</f>
        <v>1</v>
      </c>
      <c r="D272" s="116" t="str">
        <f>'PLANTILLA V6'!D272</f>
        <v>pza</v>
      </c>
      <c r="E272" s="125">
        <v>0</v>
      </c>
      <c r="F272" s="116" t="b">
        <v>0</v>
      </c>
      <c r="G272" s="116" t="b">
        <v>0</v>
      </c>
      <c r="H272" s="116" t="b">
        <v>0</v>
      </c>
      <c r="I272" s="116" t="b">
        <v>0</v>
      </c>
      <c r="J272" s="119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5.75" customHeight="1" x14ac:dyDescent="0.9">
      <c r="A273" s="124" t="str">
        <f>'PLANTILLA V6'!A273</f>
        <v>Re</v>
      </c>
      <c r="B273" s="124" t="str">
        <f>'PLANTILLA V6'!B273</f>
        <v>Bolsa de plástico oscura</v>
      </c>
      <c r="C273" s="125">
        <f>'PLANTILLA V6'!C273</f>
        <v>1</v>
      </c>
      <c r="D273" s="116" t="str">
        <f>'PLANTILLA V6'!D273</f>
        <v>pza</v>
      </c>
      <c r="E273" s="125">
        <v>0</v>
      </c>
      <c r="F273" s="116" t="b">
        <v>0</v>
      </c>
      <c r="G273" s="116" t="b">
        <v>0</v>
      </c>
      <c r="H273" s="116" t="b">
        <v>0</v>
      </c>
      <c r="I273" s="116" t="b">
        <v>0</v>
      </c>
      <c r="J273" s="119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5.75" customHeight="1" x14ac:dyDescent="0.9">
      <c r="A274" s="124" t="str">
        <f>'PLANTILLA V6'!A274</f>
        <v>Re</v>
      </c>
      <c r="B274" s="124" t="str">
        <f>'PLANTILLA V6'!B274</f>
        <v>Botella de PET de 250 ml</v>
      </c>
      <c r="C274" s="125">
        <f>'PLANTILLA V6'!C274</f>
        <v>1</v>
      </c>
      <c r="D274" s="116" t="str">
        <f>'PLANTILLA V6'!D274</f>
        <v>pza</v>
      </c>
      <c r="E274" s="125">
        <v>0</v>
      </c>
      <c r="F274" s="116" t="b">
        <v>0</v>
      </c>
      <c r="G274" s="116" t="b">
        <v>0</v>
      </c>
      <c r="H274" s="116" t="b">
        <v>0</v>
      </c>
      <c r="I274" s="116" t="b">
        <v>0</v>
      </c>
      <c r="J274" s="119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5.75" customHeight="1" x14ac:dyDescent="0.9">
      <c r="A275" s="124" t="str">
        <f>'PLANTILLA V6'!A275</f>
        <v>Re</v>
      </c>
      <c r="B275" s="124" t="str">
        <f>'PLANTILLA V6'!B275</f>
        <v>Botella de PET de 600 ml</v>
      </c>
      <c r="C275" s="125">
        <f>'PLANTILLA V6'!C275</f>
        <v>1</v>
      </c>
      <c r="D275" s="116" t="str">
        <f>'PLANTILLA V6'!D275</f>
        <v>pza</v>
      </c>
      <c r="E275" s="125">
        <v>0</v>
      </c>
      <c r="F275" s="116" t="b">
        <v>0</v>
      </c>
      <c r="G275" s="116" t="b">
        <v>0</v>
      </c>
      <c r="H275" s="116" t="b">
        <v>0</v>
      </c>
      <c r="I275" s="116" t="b">
        <v>0</v>
      </c>
      <c r="J275" s="119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5.75" customHeight="1" x14ac:dyDescent="0.9">
      <c r="A276" s="124" t="str">
        <f>'PLANTILLA V6'!A276</f>
        <v>Re</v>
      </c>
      <c r="B276" s="124" t="str">
        <f>'PLANTILLA V6'!B276</f>
        <v>Botella de PET de 1 l</v>
      </c>
      <c r="C276" s="125">
        <f>'PLANTILLA V6'!C276</f>
        <v>1</v>
      </c>
      <c r="D276" s="116" t="str">
        <f>'PLANTILLA V6'!D276</f>
        <v>pza</v>
      </c>
      <c r="E276" s="125">
        <v>0</v>
      </c>
      <c r="F276" s="116" t="b">
        <v>0</v>
      </c>
      <c r="G276" s="116" t="b">
        <v>0</v>
      </c>
      <c r="H276" s="116" t="b">
        <v>0</v>
      </c>
      <c r="I276" s="116" t="b">
        <v>0</v>
      </c>
      <c r="J276" s="119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5.75" customHeight="1" x14ac:dyDescent="0.9">
      <c r="A277" s="124" t="str">
        <f>'PLANTILLA V6'!A277</f>
        <v>Re</v>
      </c>
      <c r="B277" s="129" t="str">
        <f>'PLANTILLA V6'!B277</f>
        <v>Vaso de plástico desechable (250 ml)</v>
      </c>
      <c r="C277" s="125">
        <f>'PLANTILLA V6'!C277</f>
        <v>1</v>
      </c>
      <c r="D277" s="116" t="str">
        <f>'PLANTILLA V6'!D277</f>
        <v>pza</v>
      </c>
      <c r="E277" s="125">
        <v>0</v>
      </c>
      <c r="F277" s="116" t="b">
        <v>0</v>
      </c>
      <c r="G277" s="116" t="b">
        <v>0</v>
      </c>
      <c r="H277" s="116" t="b">
        <v>0</v>
      </c>
      <c r="I277" s="116" t="b">
        <v>0</v>
      </c>
      <c r="J277" s="119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5.75" customHeight="1" x14ac:dyDescent="0.9">
      <c r="A278" s="124" t="str">
        <f>'PLANTILLA V6'!A278</f>
        <v>Re</v>
      </c>
      <c r="B278" s="124" t="str">
        <f>'PLANTILLA V6'!B278</f>
        <v>Tetrapack de 250 ml</v>
      </c>
      <c r="C278" s="125">
        <f>'PLANTILLA V6'!C278</f>
        <v>1</v>
      </c>
      <c r="D278" s="116" t="str">
        <f>'PLANTILLA V6'!D278</f>
        <v>pza</v>
      </c>
      <c r="E278" s="125">
        <v>0</v>
      </c>
      <c r="F278" s="116" t="b">
        <v>0</v>
      </c>
      <c r="G278" s="116" t="b">
        <v>0</v>
      </c>
      <c r="H278" s="116" t="b">
        <v>0</v>
      </c>
      <c r="I278" s="116" t="b">
        <v>0</v>
      </c>
      <c r="J278" s="119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5.75" customHeight="1" x14ac:dyDescent="0.9">
      <c r="A279" s="124" t="str">
        <f>'PLANTILLA V6'!A279</f>
        <v>Re</v>
      </c>
      <c r="B279" s="124" t="str">
        <f>'PLANTILLA V6'!B279</f>
        <v>Tetrapack de 500 ml</v>
      </c>
      <c r="C279" s="125">
        <f>'PLANTILLA V6'!C279</f>
        <v>1</v>
      </c>
      <c r="D279" s="116" t="str">
        <f>'PLANTILLA V6'!D279</f>
        <v>pza</v>
      </c>
      <c r="E279" s="125">
        <v>0</v>
      </c>
      <c r="F279" s="116" t="b">
        <v>0</v>
      </c>
      <c r="G279" s="116" t="b">
        <v>0</v>
      </c>
      <c r="H279" s="116" t="b">
        <v>0</v>
      </c>
      <c r="I279" s="116" t="b">
        <v>0</v>
      </c>
      <c r="J279" s="119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5.75" customHeight="1" x14ac:dyDescent="0.9">
      <c r="A280" s="124" t="str">
        <f>'PLANTILLA V6'!A280</f>
        <v>Re</v>
      </c>
      <c r="B280" s="124" t="str">
        <f>'PLANTILLA V6'!B280</f>
        <v>Tetrapack de 1 l</v>
      </c>
      <c r="C280" s="125">
        <f>'PLANTILLA V6'!C280</f>
        <v>1</v>
      </c>
      <c r="D280" s="116" t="str">
        <f>'PLANTILLA V6'!D280</f>
        <v>pza</v>
      </c>
      <c r="E280" s="125">
        <v>0</v>
      </c>
      <c r="F280" s="116" t="b">
        <v>0</v>
      </c>
      <c r="G280" s="116" t="b">
        <v>0</v>
      </c>
      <c r="H280" s="116" t="b">
        <v>0</v>
      </c>
      <c r="I280" s="116" t="b">
        <v>0</v>
      </c>
      <c r="J280" s="119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5.75" customHeight="1" x14ac:dyDescent="0.9">
      <c r="A281" s="124" t="str">
        <f>'PLANTILLA V6'!A281</f>
        <v>Re</v>
      </c>
      <c r="B281" s="124" t="str">
        <f>'PLANTILLA V6'!B281</f>
        <v>Tubo de cartón de papel de baño</v>
      </c>
      <c r="C281" s="125">
        <f>'PLANTILLA V6'!C281</f>
        <v>1</v>
      </c>
      <c r="D281" s="116" t="str">
        <f>'PLANTILLA V6'!D281</f>
        <v>pza</v>
      </c>
      <c r="E281" s="125">
        <v>0</v>
      </c>
      <c r="F281" s="116" t="b">
        <v>0</v>
      </c>
      <c r="G281" s="116" t="b">
        <v>0</v>
      </c>
      <c r="H281" s="116" t="b">
        <v>0</v>
      </c>
      <c r="I281" s="116" t="b">
        <v>0</v>
      </c>
      <c r="J281" s="119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5.75" customHeight="1" x14ac:dyDescent="0.9">
      <c r="A282" s="124" t="str">
        <f>'PLANTILLA V6'!A282</f>
        <v>Re</v>
      </c>
      <c r="B282" s="124" t="str">
        <f>'PLANTILLA V6'!B282</f>
        <v>Periódico</v>
      </c>
      <c r="C282" s="125">
        <f>'PLANTILLA V6'!C282</f>
        <v>1</v>
      </c>
      <c r="D282" s="116" t="str">
        <f>'PLANTILLA V6'!D282</f>
        <v>pza</v>
      </c>
      <c r="E282" s="125">
        <v>0</v>
      </c>
      <c r="F282" s="116" t="b">
        <v>0</v>
      </c>
      <c r="G282" s="116" t="b">
        <v>0</v>
      </c>
      <c r="H282" s="116" t="b">
        <v>0</v>
      </c>
      <c r="I282" s="116" t="b">
        <v>0</v>
      </c>
      <c r="J282" s="119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5.75" customHeight="1" x14ac:dyDescent="0.9">
      <c r="A283" s="124" t="str">
        <f>'PLANTILLA V6'!A283</f>
        <v>Re</v>
      </c>
      <c r="B283" s="124" t="str">
        <f>'PLANTILLA V6'!B283</f>
        <v>Tela de reúso (tamaño de 1 playera aproximadamente)</v>
      </c>
      <c r="C283" s="125">
        <f>'PLANTILLA V6'!C283</f>
        <v>1</v>
      </c>
      <c r="D283" s="116" t="str">
        <f>'PLANTILLA V6'!D283</f>
        <v>pza</v>
      </c>
      <c r="E283" s="125">
        <v>0</v>
      </c>
      <c r="F283" s="116" t="b">
        <v>0</v>
      </c>
      <c r="G283" s="116" t="b">
        <v>0</v>
      </c>
      <c r="H283" s="116" t="b">
        <v>0</v>
      </c>
      <c r="I283" s="116" t="b">
        <v>0</v>
      </c>
      <c r="J283" s="119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5.75" customHeight="1" x14ac:dyDescent="0.9">
      <c r="A284" s="124" t="str">
        <f>'PLANTILLA V6'!A284</f>
        <v>Re</v>
      </c>
      <c r="B284" s="124" t="str">
        <f>'PLANTILLA V6'!B284</f>
        <v>Caja de cereal o cartón delgado (caja de 300 g) aproximadamente</v>
      </c>
      <c r="C284" s="125">
        <f>'PLANTILLA V6'!C284</f>
        <v>1</v>
      </c>
      <c r="D284" s="116" t="str">
        <f>'PLANTILLA V6'!D284</f>
        <v>pza</v>
      </c>
      <c r="E284" s="125">
        <v>0</v>
      </c>
      <c r="F284" s="116" t="b">
        <v>0</v>
      </c>
      <c r="G284" s="116" t="b">
        <v>0</v>
      </c>
      <c r="H284" s="116" t="b">
        <v>0</v>
      </c>
      <c r="I284" s="116" t="b">
        <v>0</v>
      </c>
      <c r="J284" s="119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5.75" customHeight="1" x14ac:dyDescent="0.9">
      <c r="A285" s="124" t="str">
        <f>'PLANTILLA V6'!A285</f>
        <v>Re</v>
      </c>
      <c r="B285" s="124" t="str">
        <f>'PLANTILLA V6'!B285</f>
        <v xml:space="preserve">Taparrosca de botella de PET 3 cm de diámetro </v>
      </c>
      <c r="C285" s="125">
        <f>'PLANTILLA V6'!C285</f>
        <v>1</v>
      </c>
      <c r="D285" s="116" t="str">
        <f>'PLANTILLA V6'!D285</f>
        <v>pza</v>
      </c>
      <c r="E285" s="125">
        <v>0</v>
      </c>
      <c r="F285" s="116" t="b">
        <v>0</v>
      </c>
      <c r="G285" s="116" t="b">
        <v>0</v>
      </c>
      <c r="H285" s="116" t="b">
        <v>0</v>
      </c>
      <c r="I285" s="116" t="b">
        <v>0</v>
      </c>
      <c r="J285" s="119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5.75" customHeight="1" x14ac:dyDescent="0.9">
      <c r="A286" s="124" t="str">
        <f>'PLANTILLA V6'!A286</f>
        <v>Re</v>
      </c>
      <c r="B286" s="124" t="str">
        <f>'PLANTILLA V6'!B286</f>
        <v>Taparrosca de 5 cm de diámetro aproximadamente (tipo garrafón)</v>
      </c>
      <c r="C286" s="125">
        <f>'PLANTILLA V6'!C286</f>
        <v>1</v>
      </c>
      <c r="D286" s="116" t="str">
        <f>'PLANTILLA V6'!D286</f>
        <v>pza</v>
      </c>
      <c r="E286" s="125">
        <v>0</v>
      </c>
      <c r="F286" s="116" t="b">
        <v>0</v>
      </c>
      <c r="G286" s="116" t="b">
        <v>0</v>
      </c>
      <c r="H286" s="116" t="b">
        <v>0</v>
      </c>
      <c r="I286" s="116" t="b">
        <v>0</v>
      </c>
      <c r="J286" s="119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5.75" customHeight="1" x14ac:dyDescent="0.9">
      <c r="A287" s="124" t="str">
        <f>'PLANTILLA V6'!A287</f>
        <v>Re</v>
      </c>
      <c r="B287" s="124" t="str">
        <f>'PLANTILLA V6'!B287</f>
        <v>Tapa de 10 cm de diámetro  aproximadamente</v>
      </c>
      <c r="C287" s="125">
        <f>'PLANTILLA V6'!C287</f>
        <v>1</v>
      </c>
      <c r="D287" s="116" t="str">
        <f>'PLANTILLA V6'!D287</f>
        <v>pza</v>
      </c>
      <c r="E287" s="125">
        <v>0</v>
      </c>
      <c r="F287" s="116" t="b">
        <v>0</v>
      </c>
      <c r="G287" s="116" t="b">
        <v>0</v>
      </c>
      <c r="H287" s="116" t="b">
        <v>0</v>
      </c>
      <c r="I287" s="116" t="b">
        <v>0</v>
      </c>
      <c r="J287" s="119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5.75" customHeight="1" x14ac:dyDescent="0.9">
      <c r="A288" s="124" t="str">
        <f>'PLANTILLA V6'!A288</f>
        <v>Re</v>
      </c>
      <c r="B288" s="124" t="str">
        <f>'PLANTILLA V6'!B288</f>
        <v>Lija para madera grado 60</v>
      </c>
      <c r="C288" s="125">
        <f>'PLANTILLA V6'!C288</f>
        <v>1</v>
      </c>
      <c r="D288" s="116" t="str">
        <f>'PLANTILLA V6'!D288</f>
        <v>pza</v>
      </c>
      <c r="E288" s="125">
        <v>0</v>
      </c>
      <c r="F288" s="116" t="b">
        <v>0</v>
      </c>
      <c r="G288" s="116" t="b">
        <v>0</v>
      </c>
      <c r="H288" s="116" t="b">
        <v>0</v>
      </c>
      <c r="I288" s="116" t="b">
        <v>0</v>
      </c>
      <c r="J288" s="119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5.75" customHeight="1" x14ac:dyDescent="0.9">
      <c r="A289" s="116" t="str">
        <f>'PLANTILLA V6'!A289</f>
        <v>Re</v>
      </c>
      <c r="B289" s="116" t="str">
        <f>'PLANTILLA V6'!B289</f>
        <v>Plato de plástico de 20 cm de diámetro (aproximadamente)</v>
      </c>
      <c r="C289" s="125">
        <f>'PLANTILLA V6'!C289</f>
        <v>1</v>
      </c>
      <c r="D289" s="116" t="str">
        <f>'PLANTILLA V6'!D289</f>
        <v>pza</v>
      </c>
      <c r="E289" s="125">
        <v>0</v>
      </c>
      <c r="F289" s="116" t="b">
        <v>0</v>
      </c>
      <c r="G289" s="116" t="b">
        <v>0</v>
      </c>
      <c r="H289" s="116" t="b">
        <v>0</v>
      </c>
      <c r="I289" s="116" t="b">
        <v>0</v>
      </c>
      <c r="J289" s="119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22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5.75" customHeight="1" x14ac:dyDescent="0.9">
      <c r="A290" s="116" t="str">
        <f>'PLANTILLA V6'!A290</f>
        <v>Re</v>
      </c>
      <c r="B290" s="116" t="str">
        <f>'PLANTILLA V6'!B290</f>
        <v>Envase redondo de plástico de 500 ml aprox (tipo crema o de yogurt)</v>
      </c>
      <c r="C290" s="125">
        <f>'PLANTILLA V6'!C290</f>
        <v>1</v>
      </c>
      <c r="D290" s="116" t="str">
        <f>'PLANTILLA V6'!D290</f>
        <v>pza</v>
      </c>
      <c r="E290" s="125">
        <v>0</v>
      </c>
      <c r="F290" s="116" t="b">
        <v>0</v>
      </c>
      <c r="G290" s="116" t="b">
        <v>0</v>
      </c>
      <c r="H290" s="116" t="b">
        <v>0</v>
      </c>
      <c r="I290" s="116" t="b">
        <v>0</v>
      </c>
      <c r="J290" s="119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5.75" customHeight="1" x14ac:dyDescent="0.9">
      <c r="A291" s="116" t="str">
        <f>'PLANTILLA V6'!A291</f>
        <v>Re</v>
      </c>
      <c r="B291" s="116" t="str">
        <f>'PLANTILLA V6'!B291</f>
        <v>Cajita rectangular pequeña tamaño aprox: 11 x 5 cm x 1 cm (tipo de medicamento)</v>
      </c>
      <c r="C291" s="125">
        <f>'PLANTILLA V6'!C291</f>
        <v>1</v>
      </c>
      <c r="D291" s="116" t="str">
        <f>'PLANTILLA V6'!D291</f>
        <v>pza</v>
      </c>
      <c r="E291" s="125">
        <v>0</v>
      </c>
      <c r="F291" s="116" t="b">
        <v>0</v>
      </c>
      <c r="G291" s="116" t="b">
        <v>0</v>
      </c>
      <c r="H291" s="116" t="b">
        <v>0</v>
      </c>
      <c r="I291" s="116" t="b">
        <v>0</v>
      </c>
      <c r="J291" s="119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5.75" customHeight="1" x14ac:dyDescent="0.9">
      <c r="A292" s="116" t="str">
        <f>'PLANTILLA V6'!A292</f>
        <v>Re</v>
      </c>
      <c r="B292" s="116" t="str">
        <f>'PLANTILLA V6'!B292</f>
        <v>Cajita cuadrada tamaño aprox: 11 cm (tipo Kleenex)</v>
      </c>
      <c r="C292" s="125">
        <f>'PLANTILLA V6'!C292</f>
        <v>1</v>
      </c>
      <c r="D292" s="116" t="str">
        <f>'PLANTILLA V6'!D292</f>
        <v>pza</v>
      </c>
      <c r="E292" s="125">
        <v>0</v>
      </c>
      <c r="F292" s="116" t="b">
        <v>0</v>
      </c>
      <c r="G292" s="116" t="b">
        <v>0</v>
      </c>
      <c r="H292" s="116" t="b">
        <v>0</v>
      </c>
      <c r="I292" s="116" t="b">
        <v>0</v>
      </c>
      <c r="J292" s="119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5.75" customHeight="1" x14ac:dyDescent="0.9">
      <c r="A293" s="116" t="str">
        <f>'PLANTILLA V6'!A293</f>
        <v>Re</v>
      </c>
      <c r="B293" s="116" t="str">
        <f>'PLANTILLA V6'!B293</f>
        <v>Popote</v>
      </c>
      <c r="C293" s="125">
        <f>'PLANTILLA V6'!C293</f>
        <v>1</v>
      </c>
      <c r="D293" s="116" t="str">
        <f>'PLANTILLA V6'!D293</f>
        <v>pza</v>
      </c>
      <c r="E293" s="125">
        <v>0</v>
      </c>
      <c r="F293" s="116" t="b">
        <v>0</v>
      </c>
      <c r="G293" s="116" t="b">
        <v>0</v>
      </c>
      <c r="H293" s="116" t="b">
        <v>0</v>
      </c>
      <c r="I293" s="116" t="b">
        <v>0</v>
      </c>
      <c r="J293" s="119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5.75" customHeight="1" x14ac:dyDescent="0.9">
      <c r="A294" s="116" t="str">
        <f>'PLANTILLA V6'!A294</f>
        <v>Re</v>
      </c>
      <c r="B294" s="116" t="str">
        <f>'PLANTILLA V6'!B294</f>
        <v>Plastinudos o cincho de alambre (tipo sujetador para pan)</v>
      </c>
      <c r="C294" s="125">
        <f>'PLANTILLA V6'!C294</f>
        <v>1</v>
      </c>
      <c r="D294" s="116" t="str">
        <f>'PLANTILLA V6'!D294</f>
        <v>pza</v>
      </c>
      <c r="E294" s="125">
        <v>0</v>
      </c>
      <c r="F294" s="116" t="b">
        <v>0</v>
      </c>
      <c r="G294" s="116" t="b">
        <v>0</v>
      </c>
      <c r="H294" s="116" t="b">
        <v>0</v>
      </c>
      <c r="I294" s="116" t="b">
        <v>0</v>
      </c>
      <c r="J294" s="119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5.75" customHeight="1" x14ac:dyDescent="0.9">
      <c r="A295" s="116" t="str">
        <f>'PLANTILLA V6'!A295</f>
        <v>Re</v>
      </c>
      <c r="B295" s="116" t="str">
        <f>'PLANTILLA V6'!B295</f>
        <v>Cuchara desechable</v>
      </c>
      <c r="C295" s="125">
        <f>'PLANTILLA V6'!C295</f>
        <v>1</v>
      </c>
      <c r="D295" s="116" t="str">
        <f>'PLANTILLA V6'!D295</f>
        <v>pza</v>
      </c>
      <c r="E295" s="125">
        <v>0</v>
      </c>
      <c r="F295" s="116" t="b">
        <v>0</v>
      </c>
      <c r="G295" s="116" t="b">
        <v>0</v>
      </c>
      <c r="H295" s="116" t="b">
        <v>0</v>
      </c>
      <c r="I295" s="116" t="b">
        <v>0</v>
      </c>
      <c r="J295" s="119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5.75" customHeight="1" x14ac:dyDescent="0.9">
      <c r="A296" s="116" t="str">
        <f>'PLANTILLA V6'!A296</f>
        <v>Re</v>
      </c>
      <c r="B296" s="116" t="str">
        <f>'PLANTILLA V6'!B296</f>
        <v>Caja de cartón de zapátos o similar</v>
      </c>
      <c r="C296" s="125">
        <f>'PLANTILLA V6'!C296</f>
        <v>1</v>
      </c>
      <c r="D296" s="116" t="str">
        <f>'PLANTILLA V6'!D296</f>
        <v>pza</v>
      </c>
      <c r="E296" s="125">
        <v>0</v>
      </c>
      <c r="F296" s="116" t="b">
        <v>0</v>
      </c>
      <c r="G296" s="116" t="b">
        <v>0</v>
      </c>
      <c r="H296" s="116" t="b">
        <v>0</v>
      </c>
      <c r="I296" s="116" t="b">
        <v>0</v>
      </c>
      <c r="J296" s="119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5.75" customHeight="1" x14ac:dyDescent="0.9">
      <c r="A297" s="116" t="str">
        <f>'PLANTILLA V6'!A297</f>
        <v>Re</v>
      </c>
      <c r="B297" s="116" t="str">
        <f>'PLANTILLA V6'!B297</f>
        <v xml:space="preserve">Caja de cartón de 3mm espesor de 65 x 55 x 35 cm aproximadamente </v>
      </c>
      <c r="C297" s="125">
        <f>'PLANTILLA V6'!C297</f>
        <v>1</v>
      </c>
      <c r="D297" s="116" t="str">
        <f>'PLANTILLA V6'!D297</f>
        <v>pza</v>
      </c>
      <c r="E297" s="125">
        <v>0</v>
      </c>
      <c r="F297" s="116" t="b">
        <v>0</v>
      </c>
      <c r="G297" s="116" t="b">
        <v>0</v>
      </c>
      <c r="H297" s="116" t="b">
        <v>0</v>
      </c>
      <c r="I297" s="116" t="b">
        <v>0</v>
      </c>
      <c r="J297" s="119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5.75" customHeight="1" x14ac:dyDescent="0.9">
      <c r="A298" s="116" t="str">
        <f>'PLANTILLA V6'!A298</f>
        <v>Re</v>
      </c>
      <c r="B298" s="116" t="str">
        <f>'PLANTILLA V6'!B298</f>
        <v>Lámina de cartón de 3mm de espesor de 95 x 65 cm</v>
      </c>
      <c r="C298" s="125">
        <f>'PLANTILLA V6'!C298</f>
        <v>1</v>
      </c>
      <c r="D298" s="116" t="str">
        <f>'PLANTILLA V6'!D298</f>
        <v>pza</v>
      </c>
      <c r="E298" s="125">
        <v>0</v>
      </c>
      <c r="F298" s="116" t="b">
        <v>0</v>
      </c>
      <c r="G298" s="116" t="b">
        <v>0</v>
      </c>
      <c r="H298" s="116" t="b">
        <v>0</v>
      </c>
      <c r="I298" s="116" t="b">
        <v>0</v>
      </c>
      <c r="J298" s="119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5.75" customHeight="1" x14ac:dyDescent="0.9">
      <c r="A299" s="116" t="str">
        <f>'PLANTILLA V6'!A299</f>
        <v>Re</v>
      </c>
      <c r="B299" s="116" t="str">
        <f>'PLANTILLA V6'!B299</f>
        <v>Hojas de plantas</v>
      </c>
      <c r="C299" s="125">
        <f>'PLANTILLA V6'!C299</f>
        <v>1</v>
      </c>
      <c r="D299" s="116" t="str">
        <f>'PLANTILLA V6'!D299</f>
        <v>pza</v>
      </c>
      <c r="E299" s="125">
        <v>0</v>
      </c>
      <c r="F299" s="116" t="b">
        <v>0</v>
      </c>
      <c r="G299" s="116" t="b">
        <v>0</v>
      </c>
      <c r="H299" s="116" t="b">
        <v>0</v>
      </c>
      <c r="I299" s="116" t="b">
        <v>0</v>
      </c>
      <c r="J299" s="119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5.75" customHeight="1" x14ac:dyDescent="0.9">
      <c r="A300" s="112" t="str">
        <f>'PLANTILLA V6'!A300</f>
        <v>Re</v>
      </c>
      <c r="B300" s="112" t="str">
        <f>'PLANTILLA V6'!B300</f>
        <v>Papel Kraft</v>
      </c>
      <c r="C300" s="125">
        <f>'PLANTILLA V6'!C300</f>
        <v>1</v>
      </c>
      <c r="D300" s="116" t="str">
        <f>'PLANTILLA V6'!D300</f>
        <v>metro</v>
      </c>
      <c r="E300" s="125">
        <v>0</v>
      </c>
      <c r="F300" s="116" t="b">
        <v>0</v>
      </c>
      <c r="G300" s="116" t="b">
        <v>0</v>
      </c>
      <c r="H300" s="116" t="b">
        <v>0</v>
      </c>
      <c r="I300" s="116" t="b">
        <v>0</v>
      </c>
      <c r="J300" s="119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22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5.75" customHeight="1" x14ac:dyDescent="0.9">
      <c r="A301" s="112" t="str">
        <f>'PLANTILLA V6'!A301</f>
        <v>Re</v>
      </c>
      <c r="B301" s="112">
        <f>'PLANTILLA V6'!B301</f>
        <v>0</v>
      </c>
      <c r="C301" s="125">
        <f>'PLANTILLA V6'!C301</f>
        <v>1</v>
      </c>
      <c r="D301" s="116" t="str">
        <f>'PLANTILLA V6'!D301</f>
        <v>pza</v>
      </c>
      <c r="E301" s="125">
        <v>0</v>
      </c>
      <c r="F301" s="116" t="b">
        <v>0</v>
      </c>
      <c r="G301" s="116" t="b">
        <v>0</v>
      </c>
      <c r="H301" s="116" t="b">
        <v>0</v>
      </c>
      <c r="I301" s="116" t="b">
        <v>0</v>
      </c>
      <c r="J301" s="119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22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5.75" customHeight="1" x14ac:dyDescent="0.9">
      <c r="A302" s="116">
        <f>'PLANTILLA V6'!A302</f>
        <v>0</v>
      </c>
      <c r="B302" s="116">
        <f>'PLANTILLA V6'!B302</f>
        <v>0</v>
      </c>
      <c r="C302" s="125">
        <f>'PLANTILLA V6'!C302</f>
        <v>1</v>
      </c>
      <c r="D302" s="116" t="str">
        <f>'PLANTILLA V6'!D302</f>
        <v>pza</v>
      </c>
      <c r="E302" s="125">
        <v>0</v>
      </c>
      <c r="F302" s="116" t="b">
        <v>0</v>
      </c>
      <c r="G302" s="116" t="b">
        <v>0</v>
      </c>
      <c r="H302" s="116" t="b">
        <v>0</v>
      </c>
      <c r="I302" s="116" t="b">
        <v>0</v>
      </c>
      <c r="J302" s="119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5.75" customHeight="1" x14ac:dyDescent="0.9">
      <c r="A303" s="116">
        <f>'PLANTILLA V6'!A303</f>
        <v>0</v>
      </c>
      <c r="B303" s="116">
        <f>'PLANTILLA V6'!B303</f>
        <v>0</v>
      </c>
      <c r="C303" s="125">
        <f>'PLANTILLA V6'!C303</f>
        <v>1</v>
      </c>
      <c r="D303" s="116" t="str">
        <f>'PLANTILLA V6'!D303</f>
        <v>pza</v>
      </c>
      <c r="E303" s="125">
        <v>0</v>
      </c>
      <c r="F303" s="116" t="b">
        <v>0</v>
      </c>
      <c r="G303" s="116" t="b">
        <v>0</v>
      </c>
      <c r="H303" s="116" t="b">
        <v>0</v>
      </c>
      <c r="I303" s="116" t="b">
        <v>0</v>
      </c>
      <c r="J303" s="119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5.75" customHeight="1" x14ac:dyDescent="0.9">
      <c r="A304" s="116">
        <f>'PLANTILLA V6'!A304</f>
        <v>0</v>
      </c>
      <c r="B304" s="116">
        <f>'PLANTILLA V6'!B304</f>
        <v>0</v>
      </c>
      <c r="C304" s="125">
        <f>'PLANTILLA V6'!C304</f>
        <v>1</v>
      </c>
      <c r="D304" s="116" t="str">
        <f>'PLANTILLA V6'!D304</f>
        <v>pza</v>
      </c>
      <c r="E304" s="125">
        <v>0</v>
      </c>
      <c r="F304" s="116" t="b">
        <v>0</v>
      </c>
      <c r="G304" s="116" t="b">
        <v>0</v>
      </c>
      <c r="H304" s="116" t="b">
        <v>0</v>
      </c>
      <c r="I304" s="116" t="b">
        <v>0</v>
      </c>
      <c r="J304" s="119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5.75" customHeight="1" x14ac:dyDescent="0.9">
      <c r="A305" s="116">
        <f>'PLANTILLA V6'!A305</f>
        <v>0</v>
      </c>
      <c r="B305" s="116">
        <f>'PLANTILLA V6'!B305</f>
        <v>0</v>
      </c>
      <c r="C305" s="125">
        <f>'PLANTILLA V6'!C305</f>
        <v>1</v>
      </c>
      <c r="D305" s="116" t="str">
        <f>'PLANTILLA V6'!D305</f>
        <v>pza</v>
      </c>
      <c r="E305" s="125">
        <v>0</v>
      </c>
      <c r="F305" s="116" t="b">
        <v>0</v>
      </c>
      <c r="G305" s="116" t="b">
        <v>0</v>
      </c>
      <c r="H305" s="116" t="b">
        <v>0</v>
      </c>
      <c r="I305" s="116" t="b">
        <v>0</v>
      </c>
      <c r="J305" s="119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5.75" customHeight="1" x14ac:dyDescent="0.9">
      <c r="A306" s="116">
        <f>'PLANTILLA V6'!A306</f>
        <v>0</v>
      </c>
      <c r="B306" s="116">
        <f>'PLANTILLA V6'!B306</f>
        <v>0</v>
      </c>
      <c r="C306" s="125">
        <f>'PLANTILLA V6'!C306</f>
        <v>1</v>
      </c>
      <c r="D306" s="116" t="str">
        <f>'PLANTILLA V6'!D306</f>
        <v>pza</v>
      </c>
      <c r="E306" s="125">
        <v>0</v>
      </c>
      <c r="F306" s="116" t="b">
        <v>0</v>
      </c>
      <c r="G306" s="116" t="b">
        <v>0</v>
      </c>
      <c r="H306" s="116" t="b">
        <v>0</v>
      </c>
      <c r="I306" s="116" t="b">
        <v>0</v>
      </c>
      <c r="J306" s="119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5.75" customHeight="1" x14ac:dyDescent="0.9">
      <c r="A307" s="116">
        <f>'PLANTILLA V6'!A307</f>
        <v>0</v>
      </c>
      <c r="B307" s="116">
        <f>'PLANTILLA V6'!B307</f>
        <v>0</v>
      </c>
      <c r="C307" s="125">
        <f>'PLANTILLA V6'!C307</f>
        <v>1</v>
      </c>
      <c r="D307" s="116" t="str">
        <f>'PLANTILLA V6'!D307</f>
        <v>pza</v>
      </c>
      <c r="E307" s="125">
        <v>0</v>
      </c>
      <c r="F307" s="116" t="b">
        <v>0</v>
      </c>
      <c r="G307" s="116" t="b">
        <v>0</v>
      </c>
      <c r="H307" s="116" t="b">
        <v>0</v>
      </c>
      <c r="I307" s="116" t="b">
        <v>0</v>
      </c>
      <c r="J307" s="119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5.75" customHeight="1" x14ac:dyDescent="0.9">
      <c r="A308" s="116">
        <f>'PLANTILLA V6'!A308</f>
        <v>0</v>
      </c>
      <c r="B308" s="116">
        <f>'PLANTILLA V6'!B308</f>
        <v>0</v>
      </c>
      <c r="C308" s="125">
        <f>'PLANTILLA V6'!C308</f>
        <v>1</v>
      </c>
      <c r="D308" s="116" t="str">
        <f>'PLANTILLA V6'!D308</f>
        <v>pza</v>
      </c>
      <c r="E308" s="125">
        <v>0</v>
      </c>
      <c r="F308" s="116" t="b">
        <v>0</v>
      </c>
      <c r="G308" s="116" t="b">
        <v>0</v>
      </c>
      <c r="H308" s="116" t="b">
        <v>0</v>
      </c>
      <c r="I308" s="116" t="b">
        <v>0</v>
      </c>
      <c r="J308" s="119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5.75" customHeight="1" x14ac:dyDescent="0.9">
      <c r="A309" s="116">
        <f>'PLANTILLA V6'!A309</f>
        <v>0</v>
      </c>
      <c r="B309" s="116">
        <f>'PLANTILLA V6'!B309</f>
        <v>0</v>
      </c>
      <c r="C309" s="125">
        <f>'PLANTILLA V6'!C309</f>
        <v>1</v>
      </c>
      <c r="D309" s="116" t="str">
        <f>'PLANTILLA V6'!D309</f>
        <v>pza</v>
      </c>
      <c r="E309" s="125">
        <v>0</v>
      </c>
      <c r="F309" s="116" t="b">
        <v>0</v>
      </c>
      <c r="G309" s="116" t="b">
        <v>0</v>
      </c>
      <c r="H309" s="116" t="b">
        <v>0</v>
      </c>
      <c r="I309" s="116" t="b">
        <v>0</v>
      </c>
      <c r="J309" s="119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5.75" customHeight="1" x14ac:dyDescent="0.9">
      <c r="A310" s="124">
        <f>'PLANTILLA V6'!A310</f>
        <v>0</v>
      </c>
      <c r="B310" s="116">
        <f>'PLANTILLA V6'!B310</f>
        <v>0</v>
      </c>
      <c r="C310" s="125">
        <f>'PLANTILLA V6'!C310</f>
        <v>1</v>
      </c>
      <c r="D310" s="116" t="str">
        <f>'PLANTILLA V6'!D310</f>
        <v>pza</v>
      </c>
      <c r="E310" s="125">
        <v>0</v>
      </c>
      <c r="F310" s="116" t="b">
        <v>0</v>
      </c>
      <c r="G310" s="116" t="b">
        <v>0</v>
      </c>
      <c r="H310" s="116" t="b">
        <v>0</v>
      </c>
      <c r="I310" s="116" t="b">
        <v>0</v>
      </c>
      <c r="J310" s="119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5.75" customHeight="1" x14ac:dyDescent="0.9">
      <c r="A311" s="116">
        <f>'PLANTILLA V6'!A311</f>
        <v>0</v>
      </c>
      <c r="B311" s="116">
        <f>'PLANTILLA V6'!B311</f>
        <v>0</v>
      </c>
      <c r="C311" s="125">
        <f>'PLANTILLA V6'!C311</f>
        <v>1</v>
      </c>
      <c r="D311" s="116" t="str">
        <f>'PLANTILLA V6'!D311</f>
        <v>pza</v>
      </c>
      <c r="E311" s="125">
        <v>0</v>
      </c>
      <c r="F311" s="116" t="b">
        <v>0</v>
      </c>
      <c r="G311" s="116" t="b">
        <v>0</v>
      </c>
      <c r="H311" s="116" t="b">
        <v>0</v>
      </c>
      <c r="I311" s="116" t="b">
        <v>0</v>
      </c>
      <c r="J311" s="119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5.75" customHeight="1" x14ac:dyDescent="0.9">
      <c r="A312" s="116">
        <f>'PLANTILLA V6'!A312</f>
        <v>0</v>
      </c>
      <c r="B312" s="116">
        <f>'PLANTILLA V6'!B312</f>
        <v>0</v>
      </c>
      <c r="C312" s="125">
        <f>'PLANTILLA V6'!C312</f>
        <v>1</v>
      </c>
      <c r="D312" s="116" t="str">
        <f>'PLANTILLA V6'!D312</f>
        <v>pza</v>
      </c>
      <c r="E312" s="125">
        <v>0</v>
      </c>
      <c r="F312" s="116" t="b">
        <v>0</v>
      </c>
      <c r="G312" s="116" t="b">
        <v>0</v>
      </c>
      <c r="H312" s="116" t="b">
        <v>0</v>
      </c>
      <c r="I312" s="116" t="b">
        <v>0</v>
      </c>
      <c r="J312" s="119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5.75" customHeight="1" x14ac:dyDescent="0.9">
      <c r="A313" s="116">
        <f>'PLANTILLA V6'!A313</f>
        <v>0</v>
      </c>
      <c r="B313" s="116">
        <f>'PLANTILLA V6'!B313</f>
        <v>0</v>
      </c>
      <c r="C313" s="125">
        <f>'PLANTILLA V6'!C313</f>
        <v>1</v>
      </c>
      <c r="D313" s="116" t="str">
        <f>'PLANTILLA V6'!D313</f>
        <v>pza</v>
      </c>
      <c r="E313" s="125">
        <v>0</v>
      </c>
      <c r="F313" s="116" t="b">
        <v>0</v>
      </c>
      <c r="G313" s="116" t="b">
        <v>0</v>
      </c>
      <c r="H313" s="116" t="b">
        <v>0</v>
      </c>
      <c r="I313" s="116" t="b">
        <v>0</v>
      </c>
      <c r="J313" s="119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5.75" customHeight="1" x14ac:dyDescent="0.9">
      <c r="A314" s="116">
        <f>'PLANTILLA V6'!A314</f>
        <v>0</v>
      </c>
      <c r="B314" s="116">
        <f>'PLANTILLA V6'!B314</f>
        <v>0</v>
      </c>
      <c r="C314" s="125">
        <f>'PLANTILLA V6'!C314</f>
        <v>1</v>
      </c>
      <c r="D314" s="116" t="str">
        <f>'PLANTILLA V6'!D314</f>
        <v>pza</v>
      </c>
      <c r="E314" s="125">
        <v>0</v>
      </c>
      <c r="F314" s="116" t="b">
        <v>0</v>
      </c>
      <c r="G314" s="116" t="b">
        <v>0</v>
      </c>
      <c r="H314" s="116" t="b">
        <v>0</v>
      </c>
      <c r="I314" s="116" t="b">
        <v>0</v>
      </c>
      <c r="J314" s="119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5.75" customHeight="1" x14ac:dyDescent="0.9">
      <c r="A315" s="116">
        <f>'PLANTILLA V6'!A315</f>
        <v>0</v>
      </c>
      <c r="B315" s="116">
        <f>'PLANTILLA V6'!B315</f>
        <v>0</v>
      </c>
      <c r="C315" s="125">
        <f>'PLANTILLA V6'!C315</f>
        <v>1</v>
      </c>
      <c r="D315" s="116" t="str">
        <f>'PLANTILLA V6'!D315</f>
        <v>pza</v>
      </c>
      <c r="E315" s="125">
        <v>0</v>
      </c>
      <c r="F315" s="116" t="b">
        <v>0</v>
      </c>
      <c r="G315" s="116" t="b">
        <v>0</v>
      </c>
      <c r="H315" s="116" t="b">
        <v>0</v>
      </c>
      <c r="I315" s="116" t="b">
        <v>0</v>
      </c>
      <c r="J315" s="119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5.75" customHeight="1" x14ac:dyDescent="0.9">
      <c r="A316" s="116">
        <f>'PLANTILLA V6'!A316</f>
        <v>0</v>
      </c>
      <c r="B316" s="116">
        <f>'PLANTILLA V6'!B316</f>
        <v>0</v>
      </c>
      <c r="C316" s="125">
        <f>'PLANTILLA V6'!C316</f>
        <v>1</v>
      </c>
      <c r="D316" s="116" t="str">
        <f>'PLANTILLA V6'!D316</f>
        <v>pza</v>
      </c>
      <c r="E316" s="125">
        <v>0</v>
      </c>
      <c r="F316" s="116" t="b">
        <v>0</v>
      </c>
      <c r="G316" s="116" t="b">
        <v>0</v>
      </c>
      <c r="H316" s="116" t="b">
        <v>0</v>
      </c>
      <c r="I316" s="116" t="b">
        <v>0</v>
      </c>
      <c r="J316" s="119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5.75" customHeight="1" x14ac:dyDescent="0.9">
      <c r="A317" s="116">
        <f>'PLANTILLA V6'!A317</f>
        <v>0</v>
      </c>
      <c r="B317" s="116">
        <f>'PLANTILLA V6'!B317</f>
        <v>0</v>
      </c>
      <c r="C317" s="125">
        <f>'PLANTILLA V6'!C317</f>
        <v>1</v>
      </c>
      <c r="D317" s="116" t="str">
        <f>'PLANTILLA V6'!D317</f>
        <v>pza</v>
      </c>
      <c r="E317" s="125">
        <v>0</v>
      </c>
      <c r="F317" s="116" t="b">
        <v>0</v>
      </c>
      <c r="G317" s="116" t="b">
        <v>0</v>
      </c>
      <c r="H317" s="116" t="b">
        <v>0</v>
      </c>
      <c r="I317" s="116" t="b">
        <v>0</v>
      </c>
      <c r="J317" s="119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5.75" customHeight="1" x14ac:dyDescent="0.9">
      <c r="A318" s="116">
        <f>'PLANTILLA V6'!A318</f>
        <v>0</v>
      </c>
      <c r="B318" s="116">
        <f>'PLANTILLA V6'!B318</f>
        <v>0</v>
      </c>
      <c r="C318" s="125">
        <f>'PLANTILLA V6'!C318</f>
        <v>1</v>
      </c>
      <c r="D318" s="116" t="str">
        <f>'PLANTILLA V6'!D318</f>
        <v>pza</v>
      </c>
      <c r="E318" s="125">
        <v>0</v>
      </c>
      <c r="F318" s="116" t="b">
        <v>0</v>
      </c>
      <c r="G318" s="116" t="b">
        <v>0</v>
      </c>
      <c r="H318" s="116" t="b">
        <v>0</v>
      </c>
      <c r="I318" s="116" t="b">
        <v>0</v>
      </c>
      <c r="J318" s="119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5.75" customHeight="1" x14ac:dyDescent="0.9">
      <c r="A319" s="116">
        <f>'PLANTILLA V6'!A319</f>
        <v>0</v>
      </c>
      <c r="B319" s="116">
        <f>'PLANTILLA V6'!B319</f>
        <v>0</v>
      </c>
      <c r="C319" s="125">
        <f>'PLANTILLA V6'!C319</f>
        <v>1</v>
      </c>
      <c r="D319" s="116" t="str">
        <f>'PLANTILLA V6'!D319</f>
        <v>pza</v>
      </c>
      <c r="E319" s="125">
        <v>0</v>
      </c>
      <c r="F319" s="116" t="b">
        <v>0</v>
      </c>
      <c r="G319" s="116" t="b">
        <v>0</v>
      </c>
      <c r="H319" s="116" t="b">
        <v>0</v>
      </c>
      <c r="I319" s="116" t="b">
        <v>0</v>
      </c>
      <c r="J319" s="119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5.75" customHeight="1" x14ac:dyDescent="0.9">
      <c r="A320" s="116">
        <f>'PLANTILLA V6'!A320</f>
        <v>0</v>
      </c>
      <c r="B320" s="116">
        <f>'PLANTILLA V6'!B320</f>
        <v>0</v>
      </c>
      <c r="C320" s="125">
        <f>'PLANTILLA V6'!C320</f>
        <v>1</v>
      </c>
      <c r="D320" s="116" t="str">
        <f>'PLANTILLA V6'!D320</f>
        <v>pza</v>
      </c>
      <c r="E320" s="125">
        <v>0</v>
      </c>
      <c r="F320" s="116" t="b">
        <v>0</v>
      </c>
      <c r="G320" s="116" t="b">
        <v>0</v>
      </c>
      <c r="H320" s="116" t="b">
        <v>0</v>
      </c>
      <c r="I320" s="116" t="b">
        <v>0</v>
      </c>
      <c r="J320" s="119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5.75" customHeight="1" x14ac:dyDescent="0.9">
      <c r="A321" s="116">
        <f>'PLANTILLA V6'!A321</f>
        <v>0</v>
      </c>
      <c r="B321" s="116">
        <f>'PLANTILLA V6'!B321</f>
        <v>0</v>
      </c>
      <c r="C321" s="125">
        <f>'PLANTILLA V6'!C321</f>
        <v>1</v>
      </c>
      <c r="D321" s="116" t="str">
        <f>'PLANTILLA V6'!D321</f>
        <v>pza</v>
      </c>
      <c r="E321" s="125">
        <v>0</v>
      </c>
      <c r="F321" s="116" t="b">
        <v>0</v>
      </c>
      <c r="G321" s="116" t="b">
        <v>0</v>
      </c>
      <c r="H321" s="116" t="b">
        <v>0</v>
      </c>
      <c r="I321" s="116" t="b">
        <v>0</v>
      </c>
      <c r="J321" s="119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5.75" customHeight="1" x14ac:dyDescent="0.9">
      <c r="A322" s="116">
        <f>'PLANTILLA V6'!A322</f>
        <v>0</v>
      </c>
      <c r="B322" s="116">
        <f>'PLANTILLA V6'!B322</f>
        <v>0</v>
      </c>
      <c r="C322" s="125">
        <f>'PLANTILLA V6'!C322</f>
        <v>1</v>
      </c>
      <c r="D322" s="116" t="str">
        <f>'PLANTILLA V6'!D322</f>
        <v>pza</v>
      </c>
      <c r="E322" s="125">
        <v>0</v>
      </c>
      <c r="F322" s="116" t="b">
        <v>0</v>
      </c>
      <c r="G322" s="116" t="b">
        <v>0</v>
      </c>
      <c r="H322" s="116" t="b">
        <v>0</v>
      </c>
      <c r="I322" s="116" t="b">
        <v>0</v>
      </c>
      <c r="J322" s="119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5.75" customHeight="1" x14ac:dyDescent="0.9">
      <c r="A323" s="116">
        <f>'PLANTILLA V6'!A323</f>
        <v>0</v>
      </c>
      <c r="B323" s="116">
        <f>'PLANTILLA V6'!B323</f>
        <v>0</v>
      </c>
      <c r="C323" s="125">
        <f>'PLANTILLA V6'!C323</f>
        <v>1</v>
      </c>
      <c r="D323" s="116" t="str">
        <f>'PLANTILLA V6'!D323</f>
        <v>pza</v>
      </c>
      <c r="E323" s="125">
        <v>0</v>
      </c>
      <c r="F323" s="116" t="b">
        <v>0</v>
      </c>
      <c r="G323" s="116" t="b">
        <v>0</v>
      </c>
      <c r="H323" s="116" t="b">
        <v>0</v>
      </c>
      <c r="I323" s="116" t="b">
        <v>0</v>
      </c>
      <c r="J323" s="119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5.75" customHeight="1" x14ac:dyDescent="0.9">
      <c r="A324" s="116">
        <f>'PLANTILLA V6'!A324</f>
        <v>0</v>
      </c>
      <c r="B324" s="116">
        <f>'PLANTILLA V6'!B324</f>
        <v>0</v>
      </c>
      <c r="C324" s="125">
        <f>'PLANTILLA V6'!C324</f>
        <v>1</v>
      </c>
      <c r="D324" s="116" t="str">
        <f>'PLANTILLA V6'!D324</f>
        <v>pza</v>
      </c>
      <c r="E324" s="125">
        <v>0</v>
      </c>
      <c r="F324" s="116" t="b">
        <v>0</v>
      </c>
      <c r="G324" s="116" t="b">
        <v>0</v>
      </c>
      <c r="H324" s="116" t="b">
        <v>0</v>
      </c>
      <c r="I324" s="116" t="b">
        <v>0</v>
      </c>
      <c r="J324" s="119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5.75" customHeight="1" x14ac:dyDescent="0.9">
      <c r="A325" s="116">
        <f>'PLANTILLA V6'!A325</f>
        <v>0</v>
      </c>
      <c r="B325" s="116">
        <f>'PLANTILLA V6'!B325</f>
        <v>0</v>
      </c>
      <c r="C325" s="125">
        <f>'PLANTILLA V6'!C325</f>
        <v>1</v>
      </c>
      <c r="D325" s="116" t="str">
        <f>'PLANTILLA V6'!D325</f>
        <v>pza</v>
      </c>
      <c r="E325" s="125">
        <v>0</v>
      </c>
      <c r="F325" s="116" t="b">
        <v>0</v>
      </c>
      <c r="G325" s="116" t="b">
        <v>0</v>
      </c>
      <c r="H325" s="116" t="b">
        <v>0</v>
      </c>
      <c r="I325" s="116" t="b">
        <v>0</v>
      </c>
      <c r="J325" s="119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5.75" customHeight="1" x14ac:dyDescent="0.9">
      <c r="A326" s="116">
        <f>'PLANTILLA V6'!A326</f>
        <v>0</v>
      </c>
      <c r="B326" s="116">
        <f>'PLANTILLA V6'!B326</f>
        <v>0</v>
      </c>
      <c r="C326" s="125">
        <f>'PLANTILLA V6'!C326</f>
        <v>1</v>
      </c>
      <c r="D326" s="116" t="str">
        <f>'PLANTILLA V6'!D326</f>
        <v>pza</v>
      </c>
      <c r="E326" s="125">
        <v>0</v>
      </c>
      <c r="F326" s="116" t="b">
        <v>0</v>
      </c>
      <c r="G326" s="116" t="b">
        <v>0</v>
      </c>
      <c r="H326" s="116" t="b">
        <v>0</v>
      </c>
      <c r="I326" s="116" t="b">
        <v>0</v>
      </c>
      <c r="J326" s="119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5.75" customHeight="1" x14ac:dyDescent="0.9">
      <c r="A327" s="116">
        <f>'PLANTILLA V6'!A327</f>
        <v>0</v>
      </c>
      <c r="B327" s="116">
        <f>'PLANTILLA V6'!B327</f>
        <v>0</v>
      </c>
      <c r="C327" s="125">
        <f>'PLANTILLA V6'!C327</f>
        <v>1</v>
      </c>
      <c r="D327" s="116" t="str">
        <f>'PLANTILLA V6'!D327</f>
        <v>pza</v>
      </c>
      <c r="E327" s="125">
        <v>0</v>
      </c>
      <c r="F327" s="116" t="b">
        <v>0</v>
      </c>
      <c r="G327" s="116" t="b">
        <v>0</v>
      </c>
      <c r="H327" s="116" t="b">
        <v>0</v>
      </c>
      <c r="I327" s="116" t="b">
        <v>0</v>
      </c>
      <c r="J327" s="119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5.75" customHeight="1" x14ac:dyDescent="0.9">
      <c r="A328" s="116">
        <f>'PLANTILLA V6'!A328</f>
        <v>0</v>
      </c>
      <c r="B328" s="116">
        <f>'PLANTILLA V6'!B328</f>
        <v>0</v>
      </c>
      <c r="C328" s="125">
        <f>'PLANTILLA V6'!C328</f>
        <v>1</v>
      </c>
      <c r="D328" s="116" t="str">
        <f>'PLANTILLA V6'!D328</f>
        <v>pza</v>
      </c>
      <c r="E328" s="125">
        <v>0</v>
      </c>
      <c r="F328" s="116" t="b">
        <v>0</v>
      </c>
      <c r="G328" s="116" t="b">
        <v>0</v>
      </c>
      <c r="H328" s="116" t="b">
        <v>0</v>
      </c>
      <c r="I328" s="116" t="b">
        <v>0</v>
      </c>
      <c r="J328" s="119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5.75" customHeight="1" x14ac:dyDescent="0.9">
      <c r="A329" s="116">
        <f>'PLANTILLA V6'!A329</f>
        <v>0</v>
      </c>
      <c r="B329" s="116">
        <f>'PLANTILLA V6'!B329</f>
        <v>0</v>
      </c>
      <c r="C329" s="125">
        <f>'PLANTILLA V6'!C329</f>
        <v>1</v>
      </c>
      <c r="D329" s="116" t="str">
        <f>'PLANTILLA V6'!D329</f>
        <v>pza</v>
      </c>
      <c r="E329" s="125">
        <v>0</v>
      </c>
      <c r="F329" s="116" t="b">
        <v>0</v>
      </c>
      <c r="G329" s="116" t="b">
        <v>0</v>
      </c>
      <c r="H329" s="116" t="b">
        <v>0</v>
      </c>
      <c r="I329" s="116" t="b">
        <v>0</v>
      </c>
      <c r="J329" s="119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5.75" customHeight="1" x14ac:dyDescent="0.9">
      <c r="A330" s="116">
        <f>'PLANTILLA V6'!A330</f>
        <v>0</v>
      </c>
      <c r="B330" s="116">
        <f>'PLANTILLA V6'!B330</f>
        <v>0</v>
      </c>
      <c r="C330" s="125">
        <f>'PLANTILLA V6'!C330</f>
        <v>1</v>
      </c>
      <c r="D330" s="116" t="str">
        <f>'PLANTILLA V6'!D330</f>
        <v>pza</v>
      </c>
      <c r="E330" s="125">
        <v>0</v>
      </c>
      <c r="F330" s="116" t="b">
        <v>0</v>
      </c>
      <c r="G330" s="116" t="b">
        <v>0</v>
      </c>
      <c r="H330" s="116" t="b">
        <v>0</v>
      </c>
      <c r="I330" s="116" t="b">
        <v>0</v>
      </c>
      <c r="J330" s="119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5.75" customHeight="1" x14ac:dyDescent="0.9">
      <c r="A331" s="116">
        <f>'PLANTILLA V6'!A331</f>
        <v>0</v>
      </c>
      <c r="B331" s="116">
        <f>'PLANTILLA V6'!B331</f>
        <v>0</v>
      </c>
      <c r="C331" s="125">
        <f>'PLANTILLA V6'!C331</f>
        <v>1</v>
      </c>
      <c r="D331" s="116" t="str">
        <f>'PLANTILLA V6'!D331</f>
        <v>pza</v>
      </c>
      <c r="E331" s="125">
        <v>0</v>
      </c>
      <c r="F331" s="116" t="b">
        <v>0</v>
      </c>
      <c r="G331" s="116" t="b">
        <v>0</v>
      </c>
      <c r="H331" s="116" t="b">
        <v>0</v>
      </c>
      <c r="I331" s="116" t="b">
        <v>0</v>
      </c>
      <c r="J331" s="119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5.75" customHeight="1" x14ac:dyDescent="0.9">
      <c r="A332" s="116">
        <f>'PLANTILLA V6'!A332</f>
        <v>0</v>
      </c>
      <c r="B332" s="116">
        <f>'PLANTILLA V6'!B332</f>
        <v>0</v>
      </c>
      <c r="C332" s="125">
        <f>'PLANTILLA V6'!C332</f>
        <v>1</v>
      </c>
      <c r="D332" s="116" t="str">
        <f>'PLANTILLA V6'!D332</f>
        <v>pza</v>
      </c>
      <c r="E332" s="125">
        <v>0</v>
      </c>
      <c r="F332" s="116" t="b">
        <v>0</v>
      </c>
      <c r="G332" s="116" t="b">
        <v>0</v>
      </c>
      <c r="H332" s="116" t="b">
        <v>0</v>
      </c>
      <c r="I332" s="116" t="b">
        <v>0</v>
      </c>
      <c r="J332" s="119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5.75" customHeight="1" x14ac:dyDescent="0.9">
      <c r="A333" s="116">
        <f>'PLANTILLA V6'!A333</f>
        <v>0</v>
      </c>
      <c r="B333" s="116">
        <f>'PLANTILLA V6'!B333</f>
        <v>0</v>
      </c>
      <c r="C333" s="125">
        <f>'PLANTILLA V6'!C333</f>
        <v>1</v>
      </c>
      <c r="D333" s="116" t="str">
        <f>'PLANTILLA V6'!D333</f>
        <v>pza</v>
      </c>
      <c r="E333" s="125">
        <v>0</v>
      </c>
      <c r="F333" s="116" t="b">
        <v>0</v>
      </c>
      <c r="G333" s="116" t="b">
        <v>0</v>
      </c>
      <c r="H333" s="116" t="b">
        <v>0</v>
      </c>
      <c r="I333" s="116" t="b">
        <v>0</v>
      </c>
      <c r="J333" s="119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5.75" customHeight="1" x14ac:dyDescent="0.9">
      <c r="A334" s="116">
        <f>'PLANTILLA V6'!A334</f>
        <v>0</v>
      </c>
      <c r="B334" s="116">
        <f>'PLANTILLA V6'!B334</f>
        <v>0</v>
      </c>
      <c r="C334" s="125">
        <f>'PLANTILLA V6'!C334</f>
        <v>1</v>
      </c>
      <c r="D334" s="116" t="str">
        <f>'PLANTILLA V6'!D334</f>
        <v>pza</v>
      </c>
      <c r="E334" s="125">
        <v>0</v>
      </c>
      <c r="F334" s="116" t="b">
        <v>0</v>
      </c>
      <c r="G334" s="116" t="b">
        <v>0</v>
      </c>
      <c r="H334" s="116" t="b">
        <v>0</v>
      </c>
      <c r="I334" s="116" t="b">
        <v>0</v>
      </c>
      <c r="J334" s="119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5.75" customHeight="1" x14ac:dyDescent="0.9">
      <c r="A335" s="116">
        <f>'PLANTILLA V6'!A335</f>
        <v>0</v>
      </c>
      <c r="B335" s="116">
        <f>'PLANTILLA V6'!B335</f>
        <v>0</v>
      </c>
      <c r="C335" s="125">
        <f>'PLANTILLA V6'!C335</f>
        <v>1</v>
      </c>
      <c r="D335" s="116" t="str">
        <f>'PLANTILLA V6'!D335</f>
        <v>pza</v>
      </c>
      <c r="E335" s="125">
        <v>0</v>
      </c>
      <c r="F335" s="116" t="b">
        <v>0</v>
      </c>
      <c r="G335" s="116" t="b">
        <v>0</v>
      </c>
      <c r="H335" s="116" t="b">
        <v>0</v>
      </c>
      <c r="I335" s="116" t="b">
        <v>0</v>
      </c>
      <c r="J335" s="119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5.75" customHeight="1" x14ac:dyDescent="0.9">
      <c r="A336" s="116">
        <f>'PLANTILLA V6'!A336</f>
        <v>0</v>
      </c>
      <c r="B336" s="116">
        <f>'PLANTILLA V6'!B336</f>
        <v>0</v>
      </c>
      <c r="C336" s="125">
        <f>'PLANTILLA V6'!C336</f>
        <v>1</v>
      </c>
      <c r="D336" s="116" t="str">
        <f>'PLANTILLA V6'!D336</f>
        <v>pza</v>
      </c>
      <c r="E336" s="125">
        <v>0</v>
      </c>
      <c r="F336" s="116" t="b">
        <v>0</v>
      </c>
      <c r="G336" s="116" t="b">
        <v>0</v>
      </c>
      <c r="H336" s="116" t="b">
        <v>0</v>
      </c>
      <c r="I336" s="116" t="b">
        <v>0</v>
      </c>
      <c r="J336" s="119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5.75" customHeight="1" x14ac:dyDescent="0.9">
      <c r="A337" s="116">
        <f>'PLANTILLA V6'!A337</f>
        <v>0</v>
      </c>
      <c r="B337" s="116">
        <f>'PLANTILLA V6'!B337</f>
        <v>0</v>
      </c>
      <c r="C337" s="125">
        <f>'PLANTILLA V6'!C337</f>
        <v>1</v>
      </c>
      <c r="D337" s="116" t="str">
        <f>'PLANTILLA V6'!D337</f>
        <v>pza</v>
      </c>
      <c r="E337" s="125">
        <v>0</v>
      </c>
      <c r="F337" s="116" t="b">
        <v>0</v>
      </c>
      <c r="G337" s="116" t="b">
        <v>0</v>
      </c>
      <c r="H337" s="116" t="b">
        <v>0</v>
      </c>
      <c r="I337" s="116" t="b">
        <v>0</v>
      </c>
      <c r="J337" s="119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5.75" customHeight="1" x14ac:dyDescent="0.9">
      <c r="A338" s="116">
        <f>'PLANTILLA V6'!A338</f>
        <v>0</v>
      </c>
      <c r="B338" s="116">
        <f>'PLANTILLA V6'!B338</f>
        <v>0</v>
      </c>
      <c r="C338" s="125">
        <f>'PLANTILLA V6'!C338</f>
        <v>1</v>
      </c>
      <c r="D338" s="116" t="str">
        <f>'PLANTILLA V6'!D338</f>
        <v>pza</v>
      </c>
      <c r="E338" s="125">
        <v>0</v>
      </c>
      <c r="F338" s="116" t="b">
        <v>0</v>
      </c>
      <c r="G338" s="116" t="b">
        <v>0</v>
      </c>
      <c r="H338" s="116" t="b">
        <v>0</v>
      </c>
      <c r="I338" s="116" t="b">
        <v>0</v>
      </c>
      <c r="J338" s="119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5.75" customHeight="1" x14ac:dyDescent="0.9">
      <c r="A339" s="116">
        <f>'PLANTILLA V6'!A339</f>
        <v>0</v>
      </c>
      <c r="B339" s="116">
        <f>'PLANTILLA V6'!B339</f>
        <v>0</v>
      </c>
      <c r="C339" s="116">
        <f>'PLANTILLA V6'!C339</f>
        <v>0</v>
      </c>
      <c r="D339" s="116">
        <f>'PLANTILLA V6'!D339</f>
        <v>0</v>
      </c>
      <c r="E339" s="125"/>
      <c r="F339" s="116"/>
      <c r="G339" s="116"/>
      <c r="H339" s="116"/>
      <c r="I339" s="116"/>
      <c r="J339" s="119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5.75" customHeight="1" x14ac:dyDescent="0.9">
      <c r="A340" s="116">
        <f>'PLANTILLA V6'!A340</f>
        <v>0</v>
      </c>
      <c r="B340" s="116">
        <f>'PLANTILLA V6'!B340</f>
        <v>0</v>
      </c>
      <c r="C340" s="116">
        <f>'PLANTILLA V6'!C340</f>
        <v>0</v>
      </c>
      <c r="D340" s="116">
        <f>'PLANTILLA V6'!D340</f>
        <v>0</v>
      </c>
      <c r="E340" s="125"/>
      <c r="F340" s="116"/>
      <c r="G340" s="116"/>
      <c r="H340" s="116"/>
      <c r="I340" s="116"/>
      <c r="J340" s="119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5.75" customHeight="1" x14ac:dyDescent="0.9">
      <c r="A341" s="116">
        <f>'PLANTILLA V6'!A341</f>
        <v>0</v>
      </c>
      <c r="B341" s="116">
        <f>'PLANTILLA V6'!B341</f>
        <v>0</v>
      </c>
      <c r="C341" s="116">
        <f>'PLANTILLA V6'!C341</f>
        <v>0</v>
      </c>
      <c r="D341" s="116">
        <f>'PLANTILLA V6'!D341</f>
        <v>0</v>
      </c>
      <c r="E341" s="125"/>
      <c r="F341" s="116"/>
      <c r="G341" s="116"/>
      <c r="H341" s="116"/>
      <c r="I341" s="116"/>
      <c r="J341" s="119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5.75" customHeight="1" x14ac:dyDescent="0.9">
      <c r="A342" s="116">
        <f>'PLANTILLA V6'!A342</f>
        <v>0</v>
      </c>
      <c r="B342" s="116">
        <f>'PLANTILLA V6'!B342</f>
        <v>0</v>
      </c>
      <c r="C342" s="116">
        <f>'PLANTILLA V6'!C342</f>
        <v>0</v>
      </c>
      <c r="D342" s="116">
        <f>'PLANTILLA V6'!D342</f>
        <v>0</v>
      </c>
      <c r="E342" s="125"/>
      <c r="F342" s="116"/>
      <c r="G342" s="116"/>
      <c r="H342" s="116"/>
      <c r="I342" s="116"/>
      <c r="J342" s="119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5.75" customHeight="1" x14ac:dyDescent="0.9">
      <c r="A343" s="116">
        <f>'PLANTILLA V6'!A343</f>
        <v>0</v>
      </c>
      <c r="B343" s="116">
        <f>'PLANTILLA V6'!B343</f>
        <v>0</v>
      </c>
      <c r="C343" s="116">
        <f>'PLANTILLA V6'!C343</f>
        <v>0</v>
      </c>
      <c r="D343" s="116">
        <f>'PLANTILLA V6'!D343</f>
        <v>0</v>
      </c>
      <c r="E343" s="125"/>
      <c r="F343" s="116"/>
      <c r="G343" s="116"/>
      <c r="H343" s="116"/>
      <c r="I343" s="116"/>
      <c r="J343" s="119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5.75" customHeight="1" x14ac:dyDescent="0.9">
      <c r="A344" s="116">
        <f>'PLANTILLA V6'!A344</f>
        <v>0</v>
      </c>
      <c r="B344" s="116">
        <f>'PLANTILLA V6'!B344</f>
        <v>0</v>
      </c>
      <c r="C344" s="116">
        <f>'PLANTILLA V6'!C344</f>
        <v>0</v>
      </c>
      <c r="D344" s="116">
        <f>'PLANTILLA V6'!D344</f>
        <v>0</v>
      </c>
      <c r="E344" s="125"/>
      <c r="F344" s="116"/>
      <c r="G344" s="116"/>
      <c r="H344" s="116"/>
      <c r="I344" s="116"/>
      <c r="J344" s="119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5.75" customHeight="1" x14ac:dyDescent="0.9">
      <c r="A345" s="116">
        <f>'PLANTILLA V6'!A345</f>
        <v>0</v>
      </c>
      <c r="B345" s="116">
        <f>'PLANTILLA V6'!B345</f>
        <v>0</v>
      </c>
      <c r="C345" s="116">
        <f>'PLANTILLA V6'!C345</f>
        <v>0</v>
      </c>
      <c r="D345" s="116">
        <f>'PLANTILLA V6'!D345</f>
        <v>0</v>
      </c>
      <c r="E345" s="125"/>
      <c r="F345" s="116"/>
      <c r="G345" s="116"/>
      <c r="H345" s="116"/>
      <c r="I345" s="116"/>
      <c r="J345" s="119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5.75" customHeight="1" x14ac:dyDescent="0.9">
      <c r="A346" s="116">
        <f>'PLANTILLA V6'!A346</f>
        <v>0</v>
      </c>
      <c r="B346" s="116">
        <f>'PLANTILLA V6'!B346</f>
        <v>0</v>
      </c>
      <c r="C346" s="116">
        <f>'PLANTILLA V6'!C346</f>
        <v>0</v>
      </c>
      <c r="D346" s="116">
        <f>'PLANTILLA V6'!D346</f>
        <v>0</v>
      </c>
      <c r="E346" s="125"/>
      <c r="F346" s="116"/>
      <c r="G346" s="116"/>
      <c r="H346" s="116"/>
      <c r="I346" s="116"/>
      <c r="J346" s="119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5.75" customHeight="1" x14ac:dyDescent="0.9">
      <c r="A347" s="116">
        <f>'PLANTILLA V6'!A347</f>
        <v>0</v>
      </c>
      <c r="B347" s="116">
        <f>'PLANTILLA V6'!B347</f>
        <v>0</v>
      </c>
      <c r="C347" s="116">
        <f>'PLANTILLA V6'!C347</f>
        <v>0</v>
      </c>
      <c r="D347" s="116">
        <f>'PLANTILLA V6'!D347</f>
        <v>0</v>
      </c>
      <c r="E347" s="125"/>
      <c r="F347" s="116"/>
      <c r="G347" s="116"/>
      <c r="H347" s="116"/>
      <c r="I347" s="116"/>
      <c r="J347" s="119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5.75" customHeight="1" x14ac:dyDescent="0.9">
      <c r="A348" s="116">
        <f>'PLANTILLA V6'!A348</f>
        <v>0</v>
      </c>
      <c r="B348" s="116">
        <f>'PLANTILLA V6'!B348</f>
        <v>0</v>
      </c>
      <c r="C348" s="116">
        <f>'PLANTILLA V6'!C348</f>
        <v>0</v>
      </c>
      <c r="D348" s="116">
        <f>'PLANTILLA V6'!D348</f>
        <v>0</v>
      </c>
      <c r="E348" s="125"/>
      <c r="F348" s="116"/>
      <c r="G348" s="116"/>
      <c r="H348" s="116"/>
      <c r="I348" s="116"/>
      <c r="J348" s="119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5.75" customHeight="1" x14ac:dyDescent="0.9">
      <c r="A349" s="116">
        <f>'PLANTILLA V6'!A349</f>
        <v>0</v>
      </c>
      <c r="B349" s="116">
        <f>'PLANTILLA V6'!B349</f>
        <v>0</v>
      </c>
      <c r="C349" s="116">
        <f>'PLANTILLA V6'!C349</f>
        <v>0</v>
      </c>
      <c r="D349" s="116">
        <f>'PLANTILLA V6'!D349</f>
        <v>0</v>
      </c>
      <c r="E349" s="125"/>
      <c r="F349" s="116"/>
      <c r="G349" s="116"/>
      <c r="H349" s="116"/>
      <c r="I349" s="116"/>
      <c r="J349" s="119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5.75" customHeight="1" x14ac:dyDescent="0.9">
      <c r="A350" s="116">
        <f>'PLANTILLA V6'!A350</f>
        <v>0</v>
      </c>
      <c r="B350" s="116">
        <f>'PLANTILLA V6'!B350</f>
        <v>0</v>
      </c>
      <c r="C350" s="116">
        <f>'PLANTILLA V6'!C350</f>
        <v>0</v>
      </c>
      <c r="D350" s="116">
        <f>'PLANTILLA V6'!D350</f>
        <v>0</v>
      </c>
      <c r="E350" s="125"/>
      <c r="F350" s="116"/>
      <c r="G350" s="116"/>
      <c r="H350" s="116"/>
      <c r="I350" s="116"/>
      <c r="J350" s="119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5.75" customHeight="1" x14ac:dyDescent="0.9">
      <c r="A351" s="116">
        <f>'PLANTILLA V6'!A351</f>
        <v>0</v>
      </c>
      <c r="B351" s="116">
        <f>'PLANTILLA V6'!B351</f>
        <v>0</v>
      </c>
      <c r="C351" s="116">
        <f>'PLANTILLA V6'!C351</f>
        <v>0</v>
      </c>
      <c r="D351" s="116">
        <f>'PLANTILLA V6'!D351</f>
        <v>0</v>
      </c>
      <c r="E351" s="125"/>
      <c r="F351" s="116"/>
      <c r="G351" s="116"/>
      <c r="H351" s="116"/>
      <c r="I351" s="116"/>
      <c r="J351" s="119" cm="1">
        <f t="array" ref="J351">_xlfn.IFS(LEN(A351)&gt;2,A352,SUM(E351:I351)=0,0,F351,$F$7*F351*E351,G351,$G$7*G351*E351,AND(H351,A351="Co"),$H$7*H351*E351,AND(H351,A351="Re"),$H$7*H351*E351,H351,$J$7*H351*E351,I351,$I$7*I351*E351)</f>
        <v>0</v>
      </c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5.75" customHeight="1" x14ac:dyDescent="0.9">
      <c r="A352" s="116">
        <f>'PLANTILLA V6'!A352</f>
        <v>0</v>
      </c>
      <c r="B352" s="116">
        <f>'PLANTILLA V6'!B352</f>
        <v>0</v>
      </c>
      <c r="C352" s="116">
        <f>'PLANTILLA V6'!C352</f>
        <v>0</v>
      </c>
      <c r="D352" s="116">
        <f>'PLANTILLA V6'!D352</f>
        <v>0</v>
      </c>
      <c r="E352" s="125"/>
      <c r="F352" s="116"/>
      <c r="G352" s="116"/>
      <c r="H352" s="116"/>
      <c r="I352" s="116"/>
      <c r="J352" s="119" cm="1">
        <f t="array" ref="J352">_xlfn.IFS(LEN(A352)&gt;2,A353,SUM(E352:I352)=0,0,F352,$F$7*F352*E352,G352,$G$7*G352*E352,AND(H352,A352="Co"),$H$7*H352*E352,AND(H352,A352="Re"),$H$7*H352*E352,H352,$J$7*H352*E352,I352,$I$7*I352*E352)</f>
        <v>0</v>
      </c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5.75" customHeight="1" x14ac:dyDescent="0.9">
      <c r="A353" s="116">
        <f>'PLANTILLA V6'!A353</f>
        <v>0</v>
      </c>
      <c r="B353" s="116">
        <f>'PLANTILLA V6'!B353</f>
        <v>0</v>
      </c>
      <c r="C353" s="116">
        <f>'PLANTILLA V6'!C353</f>
        <v>0</v>
      </c>
      <c r="D353" s="116">
        <f>'PLANTILLA V6'!D353</f>
        <v>0</v>
      </c>
      <c r="E353" s="125"/>
      <c r="F353" s="116"/>
      <c r="G353" s="116"/>
      <c r="H353" s="116"/>
      <c r="I353" s="116"/>
      <c r="J353" s="119" cm="1">
        <f t="array" ref="J353">_xlfn.IFS(LEN(A353)&gt;2,A354,SUM(E353:I353)=0,0,F353,$F$7*F353*E353,G353,$G$7*G353*E353,AND(H353,A353="Co"),$H$7*H353*E353,AND(H353,A353="Re"),$H$7*H353*E353,H353,$J$7*H353*E353,I353,$I$7*I353*E353)</f>
        <v>0</v>
      </c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5.75" customHeight="1" x14ac:dyDescent="0.9">
      <c r="A354" s="116">
        <f>'PLANTILLA V6'!A354</f>
        <v>0</v>
      </c>
      <c r="B354" s="116">
        <f>'PLANTILLA V6'!B354</f>
        <v>0</v>
      </c>
      <c r="C354" s="116">
        <f>'PLANTILLA V6'!C354</f>
        <v>0</v>
      </c>
      <c r="D354" s="116">
        <f>'PLANTILLA V6'!D354</f>
        <v>0</v>
      </c>
      <c r="E354" s="125"/>
      <c r="F354" s="116"/>
      <c r="G354" s="116"/>
      <c r="H354" s="116"/>
      <c r="I354" s="116"/>
      <c r="J354" s="119" cm="1">
        <f t="array" ref="J354">_xlfn.IFS(LEN(A354)&gt;2,A355,SUM(E354:I354)=0,0,F354,$F$7*F354*E354,G354,$G$7*G354*E354,AND(H354,A354="Co"),$H$7*H354*E354,AND(H354,A354="Re"),$H$7*H354*E354,H354,$J$7*H354*E354,I354,$I$7*I354*E354)</f>
        <v>0</v>
      </c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5.75" customHeight="1" x14ac:dyDescent="0.9">
      <c r="A355" s="116">
        <f>'PLANTILLA V6'!A355</f>
        <v>0</v>
      </c>
      <c r="B355" s="116">
        <f>'PLANTILLA V6'!B355</f>
        <v>0</v>
      </c>
      <c r="C355" s="116">
        <f>'PLANTILLA V6'!C355</f>
        <v>0</v>
      </c>
      <c r="D355" s="116">
        <f>'PLANTILLA V6'!D355</f>
        <v>0</v>
      </c>
      <c r="E355" s="125"/>
      <c r="F355" s="116"/>
      <c r="G355" s="116"/>
      <c r="H355" s="116"/>
      <c r="I355" s="116"/>
      <c r="J355" s="128">
        <f>(('PLANTILLA V6'!Tot_alumnos*F355)+('PLANTILLA V6'!X_parejas*G355)+('PLANTILLA V6'!x_equipo_4* H355)+('PLANTILLA V6'!Grupal*I355))*E355</f>
        <v>0</v>
      </c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5.75" customHeight="1" x14ac:dyDescent="0.9">
      <c r="A356" s="116">
        <f>'PLANTILLA V6'!A356</f>
        <v>0</v>
      </c>
      <c r="B356" s="116">
        <f>'PLANTILLA V6'!B356</f>
        <v>0</v>
      </c>
      <c r="C356" s="116">
        <f>'PLANTILLA V6'!C356</f>
        <v>0</v>
      </c>
      <c r="D356" s="116">
        <f>'PLANTILLA V6'!D356</f>
        <v>0</v>
      </c>
      <c r="E356" s="125"/>
      <c r="F356" s="116"/>
      <c r="G356" s="116"/>
      <c r="H356" s="116"/>
      <c r="I356" s="116"/>
      <c r="J356" s="128">
        <f>(('PLANTILLA V6'!Tot_alumnos*F356)+('PLANTILLA V6'!X_parejas*G356)+('PLANTILLA V6'!x_equipo_4* H356)+('PLANTILLA V6'!Grupal*I356))*E356</f>
        <v>0</v>
      </c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5.75" customHeight="1" x14ac:dyDescent="0.9">
      <c r="A357" s="116">
        <f>'PLANTILLA V6'!A357</f>
        <v>0</v>
      </c>
      <c r="B357" s="116">
        <f>'PLANTILLA V6'!B357</f>
        <v>0</v>
      </c>
      <c r="C357" s="116">
        <f>'PLANTILLA V6'!C357</f>
        <v>0</v>
      </c>
      <c r="D357" s="116">
        <f>'PLANTILLA V6'!D357</f>
        <v>0</v>
      </c>
      <c r="E357" s="125"/>
      <c r="F357" s="116"/>
      <c r="G357" s="116"/>
      <c r="H357" s="116"/>
      <c r="I357" s="116"/>
      <c r="J357" s="128">
        <f>(('PLANTILLA V6'!Tot_alumnos*F357)+('PLANTILLA V6'!X_parejas*G357)+('PLANTILLA V6'!x_equipo_4* H357)+('PLANTILLA V6'!Grupal*I357))*E357</f>
        <v>0</v>
      </c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5.75" customHeight="1" x14ac:dyDescent="0.9">
      <c r="A358" s="116">
        <f>'PLANTILLA V6'!A358</f>
        <v>0</v>
      </c>
      <c r="B358" s="116">
        <f>'PLANTILLA V6'!B358</f>
        <v>0</v>
      </c>
      <c r="C358" s="116">
        <f>'PLANTILLA V6'!C358</f>
        <v>0</v>
      </c>
      <c r="D358" s="116">
        <f>'PLANTILLA V6'!D358</f>
        <v>0</v>
      </c>
      <c r="E358" s="125"/>
      <c r="F358" s="116"/>
      <c r="G358" s="116"/>
      <c r="H358" s="116"/>
      <c r="I358" s="116"/>
      <c r="J358" s="128">
        <f>(('PLANTILLA V6'!Tot_alumnos*F358)+('PLANTILLA V6'!X_parejas*G358)+('PLANTILLA V6'!x_equipo_4* H358)+('PLANTILLA V6'!Grupal*I358))*E358</f>
        <v>0</v>
      </c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5.75" customHeight="1" x14ac:dyDescent="0.9">
      <c r="A359" s="116">
        <f>'PLANTILLA V6'!A359</f>
        <v>0</v>
      </c>
      <c r="B359" s="116">
        <f>'PLANTILLA V6'!B359</f>
        <v>0</v>
      </c>
      <c r="C359" s="116">
        <f>'PLANTILLA V6'!C359</f>
        <v>0</v>
      </c>
      <c r="D359" s="116">
        <f>'PLANTILLA V6'!D359</f>
        <v>0</v>
      </c>
      <c r="E359" s="125"/>
      <c r="F359" s="116"/>
      <c r="G359" s="116"/>
      <c r="H359" s="116"/>
      <c r="I359" s="116"/>
      <c r="J359" s="128">
        <f>(('PLANTILLA V6'!Tot_alumnos*F359)+('PLANTILLA V6'!X_parejas*G359)+('PLANTILLA V6'!x_equipo_4* H359)+('PLANTILLA V6'!Grupal*I359))*E359</f>
        <v>0</v>
      </c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5.75" customHeight="1" x14ac:dyDescent="0.9">
      <c r="A360" s="116">
        <f>'PLANTILLA V6'!A360</f>
        <v>0</v>
      </c>
      <c r="B360" s="116">
        <f>'PLANTILLA V6'!B360</f>
        <v>0</v>
      </c>
      <c r="C360" s="116">
        <f>'PLANTILLA V6'!C360</f>
        <v>0</v>
      </c>
      <c r="D360" s="116">
        <f>'PLANTILLA V6'!D360</f>
        <v>0</v>
      </c>
      <c r="E360" s="125"/>
      <c r="F360" s="116"/>
      <c r="G360" s="116"/>
      <c r="H360" s="116"/>
      <c r="I360" s="116"/>
      <c r="J360" s="128">
        <f>(('PLANTILLA V6'!Tot_alumnos*F360)+('PLANTILLA V6'!X_parejas*G360)+('PLANTILLA V6'!x_equipo_4* H360)+('PLANTILLA V6'!Grupal*I360))*E360</f>
        <v>0</v>
      </c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5.75" customHeight="1" x14ac:dyDescent="0.9">
      <c r="A361" s="116">
        <f>'PLANTILLA V6'!A361</f>
        <v>0</v>
      </c>
      <c r="B361" s="116">
        <f>'PLANTILLA V6'!B361</f>
        <v>0</v>
      </c>
      <c r="C361" s="116">
        <f>'PLANTILLA V6'!C361</f>
        <v>0</v>
      </c>
      <c r="D361" s="116">
        <f>'PLANTILLA V6'!D361</f>
        <v>0</v>
      </c>
      <c r="E361" s="125"/>
      <c r="F361" s="116"/>
      <c r="G361" s="116"/>
      <c r="H361" s="116"/>
      <c r="I361" s="116"/>
      <c r="J361" s="128">
        <f>(('PLANTILLA V6'!Tot_alumnos*F361)+('PLANTILLA V6'!X_parejas*G361)+('PLANTILLA V6'!x_equipo_4* H361)+('PLANTILLA V6'!Grupal*I361))*E361</f>
        <v>0</v>
      </c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5.75" customHeight="1" x14ac:dyDescent="0.9">
      <c r="A362" s="116">
        <f>'PLANTILLA V6'!A362</f>
        <v>0</v>
      </c>
      <c r="B362" s="116">
        <f>'PLANTILLA V6'!B362</f>
        <v>0</v>
      </c>
      <c r="C362" s="116">
        <f>'PLANTILLA V6'!C362</f>
        <v>0</v>
      </c>
      <c r="D362" s="116">
        <f>'PLANTILLA V6'!D362</f>
        <v>0</v>
      </c>
      <c r="E362" s="125"/>
      <c r="F362" s="116"/>
      <c r="G362" s="116"/>
      <c r="H362" s="116"/>
      <c r="I362" s="116"/>
      <c r="J362" s="128">
        <f>(('PLANTILLA V6'!Tot_alumnos*F362)+('PLANTILLA V6'!X_parejas*G362)+('PLANTILLA V6'!x_equipo_4* H362)+('PLANTILLA V6'!Grupal*I362))*E362</f>
        <v>0</v>
      </c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5.75" customHeight="1" x14ac:dyDescent="0.9">
      <c r="A363" s="116">
        <f>'PLANTILLA V6'!A363</f>
        <v>0</v>
      </c>
      <c r="B363" s="116">
        <f>'PLANTILLA V6'!B363</f>
        <v>0</v>
      </c>
      <c r="C363" s="116">
        <f>'PLANTILLA V6'!C363</f>
        <v>0</v>
      </c>
      <c r="D363" s="116">
        <f>'PLANTILLA V6'!D363</f>
        <v>0</v>
      </c>
      <c r="E363" s="125"/>
      <c r="F363" s="116"/>
      <c r="G363" s="116"/>
      <c r="H363" s="116"/>
      <c r="I363" s="116"/>
      <c r="J363" s="128">
        <f>(('PLANTILLA V6'!Tot_alumnos*F363)+('PLANTILLA V6'!X_parejas*G363)+('PLANTILLA V6'!x_equipo_4* H363)+('PLANTILLA V6'!Grupal*I363))*E363</f>
        <v>0</v>
      </c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5.75" customHeight="1" x14ac:dyDescent="0.9">
      <c r="A364" s="116">
        <f>'PLANTILLA V6'!A364</f>
        <v>0</v>
      </c>
      <c r="B364" s="116">
        <f>'PLANTILLA V6'!B364</f>
        <v>0</v>
      </c>
      <c r="C364" s="116">
        <f>'PLANTILLA V6'!C364</f>
        <v>0</v>
      </c>
      <c r="D364" s="116">
        <f>'PLANTILLA V6'!D364</f>
        <v>0</v>
      </c>
      <c r="E364" s="125"/>
      <c r="F364" s="116"/>
      <c r="G364" s="116"/>
      <c r="H364" s="116"/>
      <c r="I364" s="116"/>
      <c r="J364" s="128">
        <f>(('PLANTILLA V6'!Tot_alumnos*F364)+('PLANTILLA V6'!X_parejas*G364)+('PLANTILLA V6'!x_equipo_4* H364)+('PLANTILLA V6'!Grupal*I364))*E364</f>
        <v>0</v>
      </c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5.75" customHeight="1" x14ac:dyDescent="0.9">
      <c r="A365" s="116">
        <f>'PLANTILLA V6'!A365</f>
        <v>0</v>
      </c>
      <c r="B365" s="116">
        <f>'PLANTILLA V6'!B365</f>
        <v>0</v>
      </c>
      <c r="C365" s="116">
        <f>'PLANTILLA V6'!C365</f>
        <v>0</v>
      </c>
      <c r="D365" s="116">
        <f>'PLANTILLA V6'!D365</f>
        <v>0</v>
      </c>
      <c r="E365" s="125"/>
      <c r="F365" s="116"/>
      <c r="G365" s="116"/>
      <c r="H365" s="116"/>
      <c r="I365" s="116"/>
      <c r="J365" s="128">
        <f>(('PLANTILLA V6'!Tot_alumnos*F365)+('PLANTILLA V6'!X_parejas*G365)+('PLANTILLA V6'!x_equipo_4* H365)+('PLANTILLA V6'!Grupal*I365))*E365</f>
        <v>0</v>
      </c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5.75" customHeight="1" x14ac:dyDescent="0.9">
      <c r="A366" s="116">
        <f>'PLANTILLA V6'!A366</f>
        <v>0</v>
      </c>
      <c r="B366" s="116">
        <f>'PLANTILLA V6'!B366</f>
        <v>0</v>
      </c>
      <c r="C366" s="116">
        <f>'PLANTILLA V6'!C366</f>
        <v>0</v>
      </c>
      <c r="D366" s="116">
        <f>'PLANTILLA V6'!D366</f>
        <v>0</v>
      </c>
      <c r="E366" s="125"/>
      <c r="F366" s="116"/>
      <c r="G366" s="116"/>
      <c r="H366" s="116"/>
      <c r="I366" s="116"/>
      <c r="J366" s="128">
        <f>(('PLANTILLA V6'!Tot_alumnos*F366)+('PLANTILLA V6'!X_parejas*G366)+('PLANTILLA V6'!x_equipo_4* H366)+('PLANTILLA V6'!Grupal*I366))*E366</f>
        <v>0</v>
      </c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5.75" customHeight="1" x14ac:dyDescent="0.45">
      <c r="A367" s="74">
        <f>'PLANTILLA V6'!A367</f>
        <v>0</v>
      </c>
      <c r="B367" s="74">
        <f>'PLANTILLA V6'!B367</f>
        <v>0</v>
      </c>
      <c r="C367" s="74">
        <f>'PLANTILLA V6'!C367</f>
        <v>0</v>
      </c>
      <c r="D367" s="74"/>
      <c r="E367" s="110"/>
      <c r="F367" s="74"/>
      <c r="G367" s="74"/>
      <c r="H367" s="74"/>
      <c r="I367" s="74"/>
      <c r="J367" s="92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 x14ac:dyDescent="0.45">
      <c r="A368" s="74">
        <f>'PLANTILLA V6'!A368</f>
        <v>0</v>
      </c>
      <c r="B368" s="74">
        <f>'PLANTILLA V6'!B368</f>
        <v>0</v>
      </c>
      <c r="C368" s="74">
        <f>'PLANTILLA V6'!C368</f>
        <v>0</v>
      </c>
      <c r="D368" s="74"/>
      <c r="E368" s="110"/>
      <c r="F368" s="74"/>
      <c r="G368" s="74"/>
      <c r="H368" s="74"/>
      <c r="I368" s="74"/>
      <c r="J368" s="92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 x14ac:dyDescent="0.45">
      <c r="A369" s="74">
        <f>'PLANTILLA V6'!A369</f>
        <v>0</v>
      </c>
      <c r="B369" s="74">
        <f>'PLANTILLA V6'!B369</f>
        <v>0</v>
      </c>
      <c r="C369" s="74">
        <f>'PLANTILLA V6'!C369</f>
        <v>0</v>
      </c>
      <c r="D369" s="74"/>
      <c r="E369" s="110"/>
      <c r="F369" s="74"/>
      <c r="G369" s="74"/>
      <c r="H369" s="74"/>
      <c r="I369" s="74"/>
      <c r="J369" s="92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 x14ac:dyDescent="0.45">
      <c r="A370" s="74">
        <f>'PLANTILLA V6'!A370</f>
        <v>0</v>
      </c>
      <c r="B370" s="74">
        <f>'PLANTILLA V6'!B370</f>
        <v>0</v>
      </c>
      <c r="C370" s="74">
        <f>'PLANTILLA V6'!C370</f>
        <v>0</v>
      </c>
      <c r="D370" s="74"/>
      <c r="E370" s="110"/>
      <c r="F370" s="74"/>
      <c r="G370" s="74"/>
      <c r="H370" s="74"/>
      <c r="I370" s="74"/>
      <c r="J370" s="92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 x14ac:dyDescent="0.45">
      <c r="A371" s="74">
        <f>'PLANTILLA V6'!A371</f>
        <v>0</v>
      </c>
      <c r="B371" s="74">
        <f>'PLANTILLA V6'!B371</f>
        <v>0</v>
      </c>
      <c r="C371" s="74">
        <f>'PLANTILLA V6'!C371</f>
        <v>0</v>
      </c>
      <c r="D371" s="74"/>
      <c r="E371" s="110"/>
      <c r="F371" s="74"/>
      <c r="G371" s="74"/>
      <c r="H371" s="74"/>
      <c r="I371" s="74"/>
      <c r="J371" s="92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 x14ac:dyDescent="0.45">
      <c r="A372" s="74">
        <f>'PLANTILLA V6'!A372</f>
        <v>0</v>
      </c>
      <c r="B372" s="74">
        <f>'PLANTILLA V6'!B372</f>
        <v>0</v>
      </c>
      <c r="C372" s="74">
        <f>'PLANTILLA V6'!C372</f>
        <v>0</v>
      </c>
      <c r="D372" s="74"/>
      <c r="E372" s="110"/>
      <c r="F372" s="74"/>
      <c r="G372" s="74"/>
      <c r="H372" s="74"/>
      <c r="I372" s="74"/>
      <c r="J372" s="92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 x14ac:dyDescent="0.45">
      <c r="A373" s="74">
        <f>'PLANTILLA V6'!A373</f>
        <v>0</v>
      </c>
      <c r="B373" s="74">
        <f>'PLANTILLA V6'!B373</f>
        <v>0</v>
      </c>
      <c r="C373" s="74">
        <f>'PLANTILLA V6'!C373</f>
        <v>0</v>
      </c>
      <c r="D373" s="74"/>
      <c r="E373" s="110"/>
      <c r="F373" s="74"/>
      <c r="G373" s="74"/>
      <c r="H373" s="74"/>
      <c r="I373" s="74"/>
      <c r="J373" s="92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 x14ac:dyDescent="0.45">
      <c r="A374" s="74">
        <f>'PLANTILLA V6'!A374</f>
        <v>0</v>
      </c>
      <c r="B374" s="74">
        <f>'PLANTILLA V6'!B374</f>
        <v>0</v>
      </c>
      <c r="C374" s="74">
        <f>'PLANTILLA V6'!C374</f>
        <v>0</v>
      </c>
      <c r="D374" s="74"/>
      <c r="E374" s="110"/>
      <c r="F374" s="74"/>
      <c r="G374" s="74"/>
      <c r="H374" s="74"/>
      <c r="I374" s="74"/>
      <c r="J374" s="92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 x14ac:dyDescent="0.45">
      <c r="A375" s="74">
        <f>'PLANTILLA V6'!A375</f>
        <v>0</v>
      </c>
      <c r="B375" s="74">
        <f>'PLANTILLA V6'!B375</f>
        <v>0</v>
      </c>
      <c r="C375" s="74">
        <f>'PLANTILLA V6'!C375</f>
        <v>0</v>
      </c>
      <c r="D375" s="74"/>
      <c r="E375" s="110"/>
      <c r="F375" s="74"/>
      <c r="G375" s="74"/>
      <c r="H375" s="74"/>
      <c r="I375" s="74"/>
      <c r="J375" s="92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 x14ac:dyDescent="0.45">
      <c r="A376" s="74">
        <f>'PLANTILLA V6'!A376</f>
        <v>0</v>
      </c>
      <c r="B376" s="74">
        <f>'PLANTILLA V6'!B376</f>
        <v>0</v>
      </c>
      <c r="C376" s="74">
        <f>'PLANTILLA V6'!C376</f>
        <v>0</v>
      </c>
      <c r="D376" s="74"/>
      <c r="E376" s="110"/>
      <c r="F376" s="74"/>
      <c r="G376" s="74"/>
      <c r="H376" s="74"/>
      <c r="I376" s="74"/>
      <c r="J376" s="92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 x14ac:dyDescent="0.45">
      <c r="A377" s="74">
        <f>'PLANTILLA V6'!A377</f>
        <v>0</v>
      </c>
      <c r="B377" s="74">
        <f>'PLANTILLA V6'!B377</f>
        <v>0</v>
      </c>
      <c r="C377" s="74">
        <f>'PLANTILLA V6'!C377</f>
        <v>0</v>
      </c>
      <c r="D377" s="74"/>
      <c r="E377" s="37"/>
      <c r="F377" s="74"/>
      <c r="G377" s="74"/>
      <c r="H377" s="74"/>
      <c r="I377" s="74"/>
      <c r="J377" s="92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 x14ac:dyDescent="0.45">
      <c r="A378" s="74">
        <f>'PLANTILLA V6'!A378</f>
        <v>0</v>
      </c>
      <c r="B378" s="74">
        <f>'PLANTILLA V6'!B378</f>
        <v>0</v>
      </c>
      <c r="C378" s="74">
        <f>'PLANTILLA V6'!C378</f>
        <v>0</v>
      </c>
      <c r="D378" s="74"/>
      <c r="E378" s="37"/>
      <c r="F378" s="74"/>
      <c r="G378" s="74"/>
      <c r="H378" s="74"/>
      <c r="I378" s="74"/>
      <c r="J378" s="92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 x14ac:dyDescent="0.45">
      <c r="A379" s="74">
        <f>'PLANTILLA V6'!A379</f>
        <v>0</v>
      </c>
      <c r="B379" s="74">
        <f>'PLANTILLA V6'!B379</f>
        <v>0</v>
      </c>
      <c r="C379" s="74">
        <f>'PLANTILLA V6'!C379</f>
        <v>0</v>
      </c>
      <c r="D379" s="74"/>
      <c r="E379" s="37"/>
      <c r="F379" s="74"/>
      <c r="G379" s="74"/>
      <c r="H379" s="74"/>
      <c r="I379" s="74"/>
      <c r="J379" s="92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 x14ac:dyDescent="0.45">
      <c r="A380" s="74">
        <f>'PLANTILLA V6'!A380</f>
        <v>0</v>
      </c>
      <c r="B380" s="74">
        <f>'PLANTILLA V6'!B380</f>
        <v>0</v>
      </c>
      <c r="C380" s="74">
        <f>'PLANTILLA V6'!C380</f>
        <v>0</v>
      </c>
      <c r="D380" s="74"/>
      <c r="E380" s="37"/>
      <c r="F380" s="74"/>
      <c r="G380" s="74"/>
      <c r="H380" s="74"/>
      <c r="I380" s="74"/>
      <c r="J380" s="92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 x14ac:dyDescent="0.45">
      <c r="A381" s="74">
        <f>'PLANTILLA V6'!A381</f>
        <v>0</v>
      </c>
      <c r="B381" s="74">
        <f>'PLANTILLA V6'!B381</f>
        <v>0</v>
      </c>
      <c r="C381" s="74">
        <f>'PLANTILLA V6'!C381</f>
        <v>0</v>
      </c>
      <c r="D381" s="74"/>
      <c r="E381" s="37"/>
      <c r="F381" s="74"/>
      <c r="G381" s="74"/>
      <c r="H381" s="74"/>
      <c r="I381" s="74"/>
      <c r="J381" s="10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 x14ac:dyDescent="0.45">
      <c r="A382" s="74">
        <f>'PLANTILLA V6'!A382</f>
        <v>0</v>
      </c>
      <c r="B382" s="74">
        <f>'PLANTILLA V6'!B382</f>
        <v>0</v>
      </c>
      <c r="C382" s="74">
        <f>'PLANTILLA V6'!C382</f>
        <v>0</v>
      </c>
      <c r="D382" s="74"/>
      <c r="E382" s="37"/>
      <c r="F382" s="74"/>
      <c r="G382" s="74"/>
      <c r="H382" s="74"/>
      <c r="I382" s="74"/>
      <c r="J382" s="10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 x14ac:dyDescent="0.45">
      <c r="A383" s="74">
        <f>'PLANTILLA V6'!A383</f>
        <v>0</v>
      </c>
      <c r="B383" s="74">
        <f>'PLANTILLA V6'!B383</f>
        <v>0</v>
      </c>
      <c r="C383" s="74">
        <f>'PLANTILLA V6'!C383</f>
        <v>0</v>
      </c>
      <c r="D383" s="74"/>
      <c r="E383" s="37"/>
      <c r="F383" s="74"/>
      <c r="G383" s="74"/>
      <c r="H383" s="74"/>
      <c r="I383" s="74"/>
      <c r="J383" s="10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 x14ac:dyDescent="0.45">
      <c r="A384" s="74">
        <f>'PLANTILLA V6'!A384</f>
        <v>0</v>
      </c>
      <c r="B384" s="74">
        <f>'PLANTILLA V6'!B384</f>
        <v>0</v>
      </c>
      <c r="C384" s="74">
        <f>'PLANTILLA V6'!C384</f>
        <v>0</v>
      </c>
      <c r="D384" s="74"/>
      <c r="E384" s="37"/>
      <c r="F384" s="74"/>
      <c r="G384" s="74"/>
      <c r="H384" s="74"/>
      <c r="I384" s="74"/>
      <c r="J384" s="10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 x14ac:dyDescent="0.45">
      <c r="A385" s="74">
        <f>'PLANTILLA V6'!A385</f>
        <v>0</v>
      </c>
      <c r="B385" s="74">
        <f>'PLANTILLA V6'!B385</f>
        <v>0</v>
      </c>
      <c r="C385" s="74">
        <f>'PLANTILLA V6'!C385</f>
        <v>0</v>
      </c>
      <c r="D385" s="74"/>
      <c r="E385" s="37"/>
      <c r="F385" s="74"/>
      <c r="G385" s="74"/>
      <c r="H385" s="74"/>
      <c r="I385" s="74"/>
      <c r="J385" s="10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 x14ac:dyDescent="0.45">
      <c r="A386" s="74">
        <f>'PLANTILLA V6'!A386</f>
        <v>0</v>
      </c>
      <c r="B386" s="74">
        <f>'PLANTILLA V6'!B386</f>
        <v>0</v>
      </c>
      <c r="C386" s="74">
        <f>'PLANTILLA V6'!C386</f>
        <v>0</v>
      </c>
      <c r="D386" s="74">
        <f>'PLANTILLA V6'!D386</f>
        <v>0</v>
      </c>
      <c r="E386" s="37">
        <f>'PLANTILLA V6'!E386</f>
        <v>0</v>
      </c>
      <c r="F386" s="74">
        <f>'PLANTILLA V6'!F386</f>
        <v>0</v>
      </c>
      <c r="G386" s="74">
        <f>'PLANTILLA V6'!G386</f>
        <v>0</v>
      </c>
      <c r="H386" s="74">
        <f>'PLANTILLA V6'!H386</f>
        <v>0</v>
      </c>
      <c r="I386" s="74">
        <f>'PLANTILLA V6'!I386</f>
        <v>0</v>
      </c>
      <c r="J386" s="104">
        <f>'PLANTILLA V6'!J386</f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 x14ac:dyDescent="0.45">
      <c r="A387" s="74">
        <f>'PLANTILLA V6'!A387</f>
        <v>0</v>
      </c>
      <c r="B387" s="74">
        <f>'PLANTILLA V6'!B387</f>
        <v>0</v>
      </c>
      <c r="C387" s="74">
        <f>'PLANTILLA V6'!C387</f>
        <v>0</v>
      </c>
      <c r="D387" s="74">
        <f>'PLANTILLA V6'!D387</f>
        <v>0</v>
      </c>
      <c r="E387" s="37">
        <f>'PLANTILLA V6'!E387</f>
        <v>0</v>
      </c>
      <c r="F387" s="74">
        <f>'PLANTILLA V6'!F387</f>
        <v>0</v>
      </c>
      <c r="G387" s="74">
        <f>'PLANTILLA V6'!G387</f>
        <v>0</v>
      </c>
      <c r="H387" s="74">
        <f>'PLANTILLA V6'!H387</f>
        <v>0</v>
      </c>
      <c r="I387" s="74">
        <f>'PLANTILLA V6'!I387</f>
        <v>0</v>
      </c>
      <c r="J387" s="104">
        <f>'PLANTILLA V6'!J387</f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 x14ac:dyDescent="0.45">
      <c r="A388" s="74">
        <f>'PLANTILLA V6'!A388</f>
        <v>0</v>
      </c>
      <c r="B388" s="74">
        <f>'PLANTILLA V6'!B388</f>
        <v>0</v>
      </c>
      <c r="C388" s="74">
        <f>'PLANTILLA V6'!C388</f>
        <v>0</v>
      </c>
      <c r="D388" s="74">
        <f>'PLANTILLA V6'!D388</f>
        <v>0</v>
      </c>
      <c r="E388" s="37">
        <f>'PLANTILLA V6'!E388</f>
        <v>0</v>
      </c>
      <c r="F388" s="74">
        <f>'PLANTILLA V6'!F388</f>
        <v>0</v>
      </c>
      <c r="G388" s="74">
        <f>'PLANTILLA V6'!G388</f>
        <v>0</v>
      </c>
      <c r="H388" s="74">
        <f>'PLANTILLA V6'!H388</f>
        <v>0</v>
      </c>
      <c r="I388" s="74">
        <f>'PLANTILLA V6'!I388</f>
        <v>0</v>
      </c>
      <c r="J388" s="104">
        <f>'PLANTILLA V6'!J388</f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 x14ac:dyDescent="0.45">
      <c r="A389" s="74">
        <f>'PLANTILLA V6'!A389</f>
        <v>0</v>
      </c>
      <c r="B389" s="74">
        <f>'PLANTILLA V6'!B389</f>
        <v>0</v>
      </c>
      <c r="C389" s="74">
        <f>'PLANTILLA V6'!C389</f>
        <v>0</v>
      </c>
      <c r="D389" s="74">
        <f>'PLANTILLA V6'!D389</f>
        <v>0</v>
      </c>
      <c r="E389" s="37">
        <f>'PLANTILLA V6'!E389</f>
        <v>0</v>
      </c>
      <c r="F389" s="74">
        <f>'PLANTILLA V6'!F389</f>
        <v>0</v>
      </c>
      <c r="G389" s="74">
        <f>'PLANTILLA V6'!G389</f>
        <v>0</v>
      </c>
      <c r="H389" s="74">
        <f>'PLANTILLA V6'!H389</f>
        <v>0</v>
      </c>
      <c r="I389" s="74">
        <f>'PLANTILLA V6'!I389</f>
        <v>0</v>
      </c>
      <c r="J389" s="104">
        <f>'PLANTILLA V6'!J389</f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 x14ac:dyDescent="0.45">
      <c r="A390" s="74">
        <f>'PLANTILLA V6'!A390</f>
        <v>0</v>
      </c>
      <c r="B390" s="74">
        <f>'PLANTILLA V6'!B390</f>
        <v>0</v>
      </c>
      <c r="C390" s="74">
        <f>'PLANTILLA V6'!C390</f>
        <v>0</v>
      </c>
      <c r="D390" s="74">
        <f>'PLANTILLA V6'!D390</f>
        <v>0</v>
      </c>
      <c r="E390" s="37">
        <f>'PLANTILLA V6'!E390</f>
        <v>0</v>
      </c>
      <c r="F390" s="74">
        <f>'PLANTILLA V6'!F390</f>
        <v>0</v>
      </c>
      <c r="G390" s="74">
        <f>'PLANTILLA V6'!G390</f>
        <v>0</v>
      </c>
      <c r="H390" s="74">
        <f>'PLANTILLA V6'!H390</f>
        <v>0</v>
      </c>
      <c r="I390" s="74">
        <f>'PLANTILLA V6'!I390</f>
        <v>0</v>
      </c>
      <c r="J390" s="104">
        <f>'PLANTILLA V6'!J390</f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 x14ac:dyDescent="0.45">
      <c r="A391" s="74">
        <f>'PLANTILLA V6'!A391</f>
        <v>0</v>
      </c>
      <c r="B391" s="74">
        <f>'PLANTILLA V6'!B391</f>
        <v>0</v>
      </c>
      <c r="C391" s="74">
        <f>'PLANTILLA V6'!C391</f>
        <v>0</v>
      </c>
      <c r="D391" s="74">
        <f>'PLANTILLA V6'!D391</f>
        <v>0</v>
      </c>
      <c r="E391" s="37">
        <f>'PLANTILLA V6'!E391</f>
        <v>0</v>
      </c>
      <c r="F391" s="74">
        <f>'PLANTILLA V6'!F391</f>
        <v>0</v>
      </c>
      <c r="G391" s="74">
        <f>'PLANTILLA V6'!G391</f>
        <v>0</v>
      </c>
      <c r="H391" s="74">
        <f>'PLANTILLA V6'!H391</f>
        <v>0</v>
      </c>
      <c r="I391" s="74">
        <f>'PLANTILLA V6'!I391</f>
        <v>0</v>
      </c>
      <c r="J391" s="104">
        <f>'PLANTILLA V6'!J391</f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 x14ac:dyDescent="0.45">
      <c r="A392" s="74">
        <f>'PLANTILLA V6'!A392</f>
        <v>0</v>
      </c>
      <c r="B392" s="74">
        <f>'PLANTILLA V6'!B392</f>
        <v>0</v>
      </c>
      <c r="C392" s="74">
        <f>'PLANTILLA V6'!C392</f>
        <v>0</v>
      </c>
      <c r="D392" s="74">
        <f>'PLANTILLA V6'!D392</f>
        <v>0</v>
      </c>
      <c r="E392" s="37">
        <f>'PLANTILLA V6'!E392</f>
        <v>0</v>
      </c>
      <c r="F392" s="74">
        <f>'PLANTILLA V6'!F392</f>
        <v>0</v>
      </c>
      <c r="G392" s="74">
        <f>'PLANTILLA V6'!G392</f>
        <v>0</v>
      </c>
      <c r="H392" s="74">
        <f>'PLANTILLA V6'!H392</f>
        <v>0</v>
      </c>
      <c r="I392" s="74">
        <f>'PLANTILLA V6'!I392</f>
        <v>0</v>
      </c>
      <c r="J392" s="104">
        <f>'PLANTILLA V6'!J392</f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 x14ac:dyDescent="0.45">
      <c r="A393" s="74">
        <f>'PLANTILLA V6'!A393</f>
        <v>0</v>
      </c>
      <c r="B393" s="74">
        <f>'PLANTILLA V6'!B393</f>
        <v>0</v>
      </c>
      <c r="C393" s="74">
        <f>'PLANTILLA V6'!C393</f>
        <v>0</v>
      </c>
      <c r="D393" s="74">
        <f>'PLANTILLA V6'!D393</f>
        <v>0</v>
      </c>
      <c r="E393" s="37">
        <f>'PLANTILLA V6'!E393</f>
        <v>0</v>
      </c>
      <c r="F393" s="74">
        <f>'PLANTILLA V6'!F393</f>
        <v>0</v>
      </c>
      <c r="G393" s="74">
        <f>'PLANTILLA V6'!G393</f>
        <v>0</v>
      </c>
      <c r="H393" s="74">
        <f>'PLANTILLA V6'!H393</f>
        <v>0</v>
      </c>
      <c r="I393" s="74">
        <f>'PLANTILLA V6'!I393</f>
        <v>0</v>
      </c>
      <c r="J393" s="104">
        <f>'PLANTILLA V6'!J393</f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 x14ac:dyDescent="0.45">
      <c r="A394" s="74">
        <f>'PLANTILLA V6'!A394</f>
        <v>0</v>
      </c>
      <c r="B394" s="74">
        <f>'PLANTILLA V6'!B394</f>
        <v>0</v>
      </c>
      <c r="C394" s="74">
        <f>'PLANTILLA V6'!C394</f>
        <v>0</v>
      </c>
      <c r="D394" s="74">
        <f>'PLANTILLA V6'!D394</f>
        <v>0</v>
      </c>
      <c r="E394" s="37">
        <f>'PLANTILLA V6'!E394</f>
        <v>0</v>
      </c>
      <c r="F394" s="74">
        <f>'PLANTILLA V6'!F394</f>
        <v>0</v>
      </c>
      <c r="G394" s="74">
        <f>'PLANTILLA V6'!G394</f>
        <v>0</v>
      </c>
      <c r="H394" s="74">
        <f>'PLANTILLA V6'!H394</f>
        <v>0</v>
      </c>
      <c r="I394" s="74">
        <f>'PLANTILLA V6'!I394</f>
        <v>0</v>
      </c>
      <c r="J394" s="104">
        <f>'PLANTILLA V6'!J394</f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 x14ac:dyDescent="0.45">
      <c r="A395" s="74">
        <f>'PLANTILLA V6'!A395</f>
        <v>0</v>
      </c>
      <c r="B395" s="74">
        <f>'PLANTILLA V6'!B395</f>
        <v>0</v>
      </c>
      <c r="C395" s="74">
        <f>'PLANTILLA V6'!C395</f>
        <v>0</v>
      </c>
      <c r="D395" s="74">
        <f>'PLANTILLA V6'!D395</f>
        <v>0</v>
      </c>
      <c r="E395" s="37">
        <f>'PLANTILLA V6'!E395</f>
        <v>0</v>
      </c>
      <c r="F395" s="74">
        <f>'PLANTILLA V6'!F395</f>
        <v>0</v>
      </c>
      <c r="G395" s="74">
        <f>'PLANTILLA V6'!G395</f>
        <v>0</v>
      </c>
      <c r="H395" s="74">
        <f>'PLANTILLA V6'!H395</f>
        <v>0</v>
      </c>
      <c r="I395" s="74">
        <f>'PLANTILLA V6'!I395</f>
        <v>0</v>
      </c>
      <c r="J395" s="104">
        <f>'PLANTILLA V6'!J395</f>
        <v>0</v>
      </c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 x14ac:dyDescent="0.45">
      <c r="A396" s="74">
        <f>'PLANTILLA V6'!A396</f>
        <v>0</v>
      </c>
      <c r="B396" s="74">
        <f>'PLANTILLA V6'!B396</f>
        <v>0</v>
      </c>
      <c r="C396" s="74">
        <f>'PLANTILLA V6'!C396</f>
        <v>0</v>
      </c>
      <c r="D396" s="74">
        <f>'PLANTILLA V6'!D396</f>
        <v>0</v>
      </c>
      <c r="E396" s="37">
        <f>'PLANTILLA V6'!E396</f>
        <v>0</v>
      </c>
      <c r="F396" s="74">
        <f>'PLANTILLA V6'!F396</f>
        <v>0</v>
      </c>
      <c r="G396" s="74">
        <f>'PLANTILLA V6'!G396</f>
        <v>0</v>
      </c>
      <c r="H396" s="74">
        <f>'PLANTILLA V6'!H396</f>
        <v>0</v>
      </c>
      <c r="I396" s="74">
        <f>'PLANTILLA V6'!I396</f>
        <v>0</v>
      </c>
      <c r="J396" s="104">
        <f>'PLANTILLA V6'!J396</f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 x14ac:dyDescent="0.45">
      <c r="A397" s="74">
        <f>'PLANTILLA V6'!A397</f>
        <v>0</v>
      </c>
      <c r="B397" s="74">
        <f>'PLANTILLA V6'!B397</f>
        <v>0</v>
      </c>
      <c r="C397" s="74">
        <f>'PLANTILLA V6'!C397</f>
        <v>0</v>
      </c>
      <c r="D397" s="74">
        <f>'PLANTILLA V6'!D397</f>
        <v>0</v>
      </c>
      <c r="E397" s="37">
        <f>'PLANTILLA V6'!E397</f>
        <v>0</v>
      </c>
      <c r="F397" s="74">
        <f>'PLANTILLA V6'!F397</f>
        <v>0</v>
      </c>
      <c r="G397" s="74">
        <f>'PLANTILLA V6'!G397</f>
        <v>0</v>
      </c>
      <c r="H397" s="74">
        <f>'PLANTILLA V6'!H397</f>
        <v>0</v>
      </c>
      <c r="I397" s="74">
        <f>'PLANTILLA V6'!I397</f>
        <v>0</v>
      </c>
      <c r="J397" s="104">
        <f>'PLANTILLA V6'!J397</f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 x14ac:dyDescent="0.45">
      <c r="A398" s="74">
        <f>'PLANTILLA V6'!A398</f>
        <v>0</v>
      </c>
      <c r="B398" s="74">
        <f>'PLANTILLA V6'!B398</f>
        <v>0</v>
      </c>
      <c r="C398" s="74">
        <f>'PLANTILLA V6'!C398</f>
        <v>0</v>
      </c>
      <c r="D398" s="74">
        <f>'PLANTILLA V6'!D398</f>
        <v>0</v>
      </c>
      <c r="E398" s="37">
        <f>'PLANTILLA V6'!E398</f>
        <v>0</v>
      </c>
      <c r="F398" s="74">
        <f>'PLANTILLA V6'!F398</f>
        <v>0</v>
      </c>
      <c r="G398" s="74">
        <f>'PLANTILLA V6'!G398</f>
        <v>0</v>
      </c>
      <c r="H398" s="74">
        <f>'PLANTILLA V6'!H398</f>
        <v>0</v>
      </c>
      <c r="I398" s="74">
        <f>'PLANTILLA V6'!I398</f>
        <v>0</v>
      </c>
      <c r="J398" s="104">
        <f>'PLANTILLA V6'!J398</f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 x14ac:dyDescent="0.45">
      <c r="A399" s="74">
        <f>'PLANTILLA V6'!A399</f>
        <v>0</v>
      </c>
      <c r="B399" s="74">
        <f>'PLANTILLA V6'!B399</f>
        <v>0</v>
      </c>
      <c r="C399" s="74">
        <f>'PLANTILLA V6'!C399</f>
        <v>0</v>
      </c>
      <c r="D399" s="74">
        <f>'PLANTILLA V6'!D399</f>
        <v>0</v>
      </c>
      <c r="E399" s="37">
        <f>'PLANTILLA V6'!E399</f>
        <v>0</v>
      </c>
      <c r="F399" s="74">
        <f>'PLANTILLA V6'!F399</f>
        <v>0</v>
      </c>
      <c r="G399" s="74">
        <f>'PLANTILLA V6'!G399</f>
        <v>0</v>
      </c>
      <c r="H399" s="74">
        <f>'PLANTILLA V6'!H399</f>
        <v>0</v>
      </c>
      <c r="I399" s="74">
        <f>'PLANTILLA V6'!I399</f>
        <v>0</v>
      </c>
      <c r="J399" s="104">
        <f>'PLANTILLA V6'!J399</f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 x14ac:dyDescent="0.45">
      <c r="A400" s="74">
        <f>'PLANTILLA V6'!A400</f>
        <v>0</v>
      </c>
      <c r="B400" s="74">
        <f>'PLANTILLA V6'!B400</f>
        <v>0</v>
      </c>
      <c r="C400" s="74">
        <f>'PLANTILLA V6'!C400</f>
        <v>0</v>
      </c>
      <c r="D400" s="74">
        <f>'PLANTILLA V6'!D400</f>
        <v>0</v>
      </c>
      <c r="E400" s="37">
        <f>'PLANTILLA V6'!E400</f>
        <v>0</v>
      </c>
      <c r="F400" s="74">
        <f>'PLANTILLA V6'!F400</f>
        <v>0</v>
      </c>
      <c r="G400" s="74">
        <f>'PLANTILLA V6'!G400</f>
        <v>0</v>
      </c>
      <c r="H400" s="74">
        <f>'PLANTILLA V6'!H400</f>
        <v>0</v>
      </c>
      <c r="I400" s="74">
        <f>'PLANTILLA V6'!I400</f>
        <v>0</v>
      </c>
      <c r="J400" s="104">
        <f>'PLANTILLA V6'!J400</f>
        <v>0</v>
      </c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 x14ac:dyDescent="0.45">
      <c r="A401" s="74">
        <f>'PLANTILLA V6'!A401</f>
        <v>0</v>
      </c>
      <c r="B401" s="74">
        <f>'PLANTILLA V6'!B401</f>
        <v>0</v>
      </c>
      <c r="C401" s="74">
        <f>'PLANTILLA V6'!C401</f>
        <v>0</v>
      </c>
      <c r="D401" s="74">
        <f>'PLANTILLA V6'!D401</f>
        <v>0</v>
      </c>
      <c r="E401" s="37">
        <f>'PLANTILLA V6'!E401</f>
        <v>0</v>
      </c>
      <c r="F401" s="74">
        <f>'PLANTILLA V6'!F401</f>
        <v>0</v>
      </c>
      <c r="G401" s="74">
        <f>'PLANTILLA V6'!G401</f>
        <v>0</v>
      </c>
      <c r="H401" s="74">
        <f>'PLANTILLA V6'!H401</f>
        <v>0</v>
      </c>
      <c r="I401" s="74">
        <f>'PLANTILLA V6'!I401</f>
        <v>0</v>
      </c>
      <c r="J401" s="104">
        <f>'PLANTILLA V6'!J401</f>
        <v>0</v>
      </c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 x14ac:dyDescent="0.45">
      <c r="A402" s="74">
        <f>'PLANTILLA V6'!A402</f>
        <v>0</v>
      </c>
      <c r="B402" s="74">
        <f>'PLANTILLA V6'!B402</f>
        <v>0</v>
      </c>
      <c r="C402" s="74">
        <f>'PLANTILLA V6'!C402</f>
        <v>0</v>
      </c>
      <c r="D402" s="74">
        <f>'PLANTILLA V6'!D402</f>
        <v>0</v>
      </c>
      <c r="E402" s="37">
        <f>'PLANTILLA V6'!E402</f>
        <v>0</v>
      </c>
      <c r="F402" s="74">
        <f>'PLANTILLA V6'!F402</f>
        <v>0</v>
      </c>
      <c r="G402" s="74">
        <f>'PLANTILLA V6'!G402</f>
        <v>0</v>
      </c>
      <c r="H402" s="74">
        <f>'PLANTILLA V6'!H402</f>
        <v>0</v>
      </c>
      <c r="I402" s="74">
        <f>'PLANTILLA V6'!I402</f>
        <v>0</v>
      </c>
      <c r="J402" s="104">
        <f>'PLANTILLA V6'!J402</f>
        <v>0</v>
      </c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 x14ac:dyDescent="0.45">
      <c r="A403" s="74">
        <f>'PLANTILLA V6'!A403</f>
        <v>0</v>
      </c>
      <c r="B403" s="74">
        <f>'PLANTILLA V6'!B403</f>
        <v>0</v>
      </c>
      <c r="C403" s="74">
        <f>'PLANTILLA V6'!C403</f>
        <v>0</v>
      </c>
      <c r="D403" s="74">
        <f>'PLANTILLA V6'!D403</f>
        <v>0</v>
      </c>
      <c r="E403" s="37">
        <f>'PLANTILLA V6'!E403</f>
        <v>0</v>
      </c>
      <c r="F403" s="74">
        <f>'PLANTILLA V6'!F403</f>
        <v>0</v>
      </c>
      <c r="G403" s="74">
        <f>'PLANTILLA V6'!G403</f>
        <v>0</v>
      </c>
      <c r="H403" s="74">
        <f>'PLANTILLA V6'!H403</f>
        <v>0</v>
      </c>
      <c r="I403" s="74">
        <f>'PLANTILLA V6'!I403</f>
        <v>0</v>
      </c>
      <c r="J403" s="104">
        <f>'PLANTILLA V6'!J403</f>
        <v>0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 x14ac:dyDescent="0.45">
      <c r="A404" s="74">
        <f>'PLANTILLA V6'!A404</f>
        <v>0</v>
      </c>
      <c r="B404" s="74">
        <f>'PLANTILLA V6'!B404</f>
        <v>0</v>
      </c>
      <c r="C404" s="74">
        <f>'PLANTILLA V6'!C404</f>
        <v>0</v>
      </c>
      <c r="D404" s="74">
        <f>'PLANTILLA V6'!D404</f>
        <v>0</v>
      </c>
      <c r="E404" s="37">
        <f>'PLANTILLA V6'!E404</f>
        <v>0</v>
      </c>
      <c r="F404" s="74">
        <f>'PLANTILLA V6'!F404</f>
        <v>0</v>
      </c>
      <c r="G404" s="74">
        <f>'PLANTILLA V6'!G404</f>
        <v>0</v>
      </c>
      <c r="H404" s="74">
        <f>'PLANTILLA V6'!H404</f>
        <v>0</v>
      </c>
      <c r="I404" s="74">
        <f>'PLANTILLA V6'!I404</f>
        <v>0</v>
      </c>
      <c r="J404" s="104">
        <f>'PLANTILLA V6'!J404</f>
        <v>0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 x14ac:dyDescent="0.45">
      <c r="A405" s="74">
        <f>'PLANTILLA V6'!A405</f>
        <v>0</v>
      </c>
      <c r="B405" s="74">
        <f>'PLANTILLA V6'!B405</f>
        <v>0</v>
      </c>
      <c r="C405" s="74">
        <f>'PLANTILLA V6'!C405</f>
        <v>0</v>
      </c>
      <c r="D405" s="74">
        <f>'PLANTILLA V6'!D405</f>
        <v>0</v>
      </c>
      <c r="E405" s="37">
        <f>'PLANTILLA V6'!E405</f>
        <v>0</v>
      </c>
      <c r="F405" s="74">
        <f>'PLANTILLA V6'!F405</f>
        <v>0</v>
      </c>
      <c r="G405" s="74">
        <f>'PLANTILLA V6'!G405</f>
        <v>0</v>
      </c>
      <c r="H405" s="74">
        <f>'PLANTILLA V6'!H405</f>
        <v>0</v>
      </c>
      <c r="I405" s="74">
        <f>'PLANTILLA V6'!I405</f>
        <v>0</v>
      </c>
      <c r="J405" s="104">
        <f>'PLANTILLA V6'!J405</f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 x14ac:dyDescent="0.45">
      <c r="A406" s="74">
        <f>'PLANTILLA V6'!A406</f>
        <v>0</v>
      </c>
      <c r="B406" s="74">
        <f>'PLANTILLA V6'!B406</f>
        <v>0</v>
      </c>
      <c r="C406" s="74">
        <f>'PLANTILLA V6'!C406</f>
        <v>0</v>
      </c>
      <c r="D406" s="74">
        <f>'PLANTILLA V6'!D406</f>
        <v>0</v>
      </c>
      <c r="E406" s="37">
        <f>'PLANTILLA V6'!E406</f>
        <v>0</v>
      </c>
      <c r="F406" s="74">
        <f>'PLANTILLA V6'!F406</f>
        <v>0</v>
      </c>
      <c r="G406" s="74">
        <f>'PLANTILLA V6'!G406</f>
        <v>0</v>
      </c>
      <c r="H406" s="74">
        <f>'PLANTILLA V6'!H406</f>
        <v>0</v>
      </c>
      <c r="I406" s="74">
        <f>'PLANTILLA V6'!I406</f>
        <v>0</v>
      </c>
      <c r="J406" s="104">
        <f>'PLANTILLA V6'!J406</f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 x14ac:dyDescent="0.45">
      <c r="A407" s="74">
        <f>'PLANTILLA V6'!A407</f>
        <v>0</v>
      </c>
      <c r="B407" s="74">
        <f>'PLANTILLA V6'!B407</f>
        <v>0</v>
      </c>
      <c r="C407" s="74">
        <f>'PLANTILLA V6'!C407</f>
        <v>0</v>
      </c>
      <c r="D407" s="74">
        <f>'PLANTILLA V6'!D407</f>
        <v>0</v>
      </c>
      <c r="E407" s="37">
        <f>'PLANTILLA V6'!E407</f>
        <v>0</v>
      </c>
      <c r="F407" s="74">
        <f>'PLANTILLA V6'!F407</f>
        <v>0</v>
      </c>
      <c r="G407" s="74">
        <f>'PLANTILLA V6'!G407</f>
        <v>0</v>
      </c>
      <c r="H407" s="74">
        <f>'PLANTILLA V6'!H407</f>
        <v>0</v>
      </c>
      <c r="I407" s="74">
        <f>'PLANTILLA V6'!I407</f>
        <v>0</v>
      </c>
      <c r="J407" s="104">
        <f>'PLANTILLA V6'!J407</f>
        <v>0</v>
      </c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 x14ac:dyDescent="0.45">
      <c r="A408" s="74">
        <f>'PLANTILLA V6'!A408</f>
        <v>0</v>
      </c>
      <c r="B408" s="74">
        <f>'PLANTILLA V6'!B408</f>
        <v>0</v>
      </c>
      <c r="C408" s="74">
        <f>'PLANTILLA V6'!C408</f>
        <v>0</v>
      </c>
      <c r="D408" s="74">
        <f>'PLANTILLA V6'!D408</f>
        <v>0</v>
      </c>
      <c r="E408" s="37">
        <f>'PLANTILLA V6'!E408</f>
        <v>0</v>
      </c>
      <c r="F408" s="74">
        <f>'PLANTILLA V6'!F408</f>
        <v>0</v>
      </c>
      <c r="G408" s="74">
        <f>'PLANTILLA V6'!G408</f>
        <v>0</v>
      </c>
      <c r="H408" s="74">
        <f>'PLANTILLA V6'!H408</f>
        <v>0</v>
      </c>
      <c r="I408" s="74">
        <f>'PLANTILLA V6'!I408</f>
        <v>0</v>
      </c>
      <c r="J408" s="104">
        <f>'PLANTILLA V6'!J408</f>
        <v>0</v>
      </c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 x14ac:dyDescent="0.45">
      <c r="A409" s="74">
        <f>'PLANTILLA V6'!A409</f>
        <v>0</v>
      </c>
      <c r="B409" s="74">
        <f>'PLANTILLA V6'!B409</f>
        <v>0</v>
      </c>
      <c r="C409" s="74">
        <f>'PLANTILLA V6'!C409</f>
        <v>0</v>
      </c>
      <c r="D409" s="74">
        <f>'PLANTILLA V6'!D409</f>
        <v>0</v>
      </c>
      <c r="E409" s="37">
        <f>'PLANTILLA V6'!E409</f>
        <v>0</v>
      </c>
      <c r="F409" s="74">
        <f>'PLANTILLA V6'!F409</f>
        <v>0</v>
      </c>
      <c r="G409" s="74">
        <f>'PLANTILLA V6'!G409</f>
        <v>0</v>
      </c>
      <c r="H409" s="74">
        <f>'PLANTILLA V6'!H409</f>
        <v>0</v>
      </c>
      <c r="I409" s="74">
        <f>'PLANTILLA V6'!I409</f>
        <v>0</v>
      </c>
      <c r="J409" s="104">
        <f>'PLANTILLA V6'!J409</f>
        <v>0</v>
      </c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 x14ac:dyDescent="0.45">
      <c r="A410" s="74">
        <f>'PLANTILLA V6'!A410</f>
        <v>0</v>
      </c>
      <c r="B410" s="74">
        <f>'PLANTILLA V6'!B410</f>
        <v>0</v>
      </c>
      <c r="C410" s="74">
        <f>'PLANTILLA V6'!C410</f>
        <v>0</v>
      </c>
      <c r="D410" s="74">
        <f>'PLANTILLA V6'!D410</f>
        <v>0</v>
      </c>
      <c r="E410" s="37">
        <f>'PLANTILLA V6'!E410</f>
        <v>0</v>
      </c>
      <c r="F410" s="74">
        <f>'PLANTILLA V6'!F410</f>
        <v>0</v>
      </c>
      <c r="G410" s="74">
        <f>'PLANTILLA V6'!G410</f>
        <v>0</v>
      </c>
      <c r="H410" s="74">
        <f>'PLANTILLA V6'!H410</f>
        <v>0</v>
      </c>
      <c r="I410" s="74">
        <f>'PLANTILLA V6'!I410</f>
        <v>0</v>
      </c>
      <c r="J410" s="104">
        <f>'PLANTILLA V6'!J410</f>
        <v>0</v>
      </c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 x14ac:dyDescent="0.45">
      <c r="A411" s="74">
        <f>'PLANTILLA V6'!A411</f>
        <v>0</v>
      </c>
      <c r="B411" s="74">
        <f>'PLANTILLA V6'!B411</f>
        <v>0</v>
      </c>
      <c r="C411" s="74">
        <f>'PLANTILLA V6'!C411</f>
        <v>0</v>
      </c>
      <c r="D411" s="74">
        <f>'PLANTILLA V6'!D411</f>
        <v>0</v>
      </c>
      <c r="E411" s="37">
        <f>'PLANTILLA V6'!E411</f>
        <v>0</v>
      </c>
      <c r="F411" s="74">
        <f>'PLANTILLA V6'!F411</f>
        <v>0</v>
      </c>
      <c r="G411" s="74">
        <f>'PLANTILLA V6'!G411</f>
        <v>0</v>
      </c>
      <c r="H411" s="74">
        <f>'PLANTILLA V6'!H411</f>
        <v>0</v>
      </c>
      <c r="I411" s="74">
        <f>'PLANTILLA V6'!I411</f>
        <v>0</v>
      </c>
      <c r="J411" s="104">
        <f>'PLANTILLA V6'!J411</f>
        <v>0</v>
      </c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 x14ac:dyDescent="0.45">
      <c r="A412" s="74">
        <f>'PLANTILLA V6'!A412</f>
        <v>0</v>
      </c>
      <c r="B412" s="74">
        <f>'PLANTILLA V6'!B412</f>
        <v>0</v>
      </c>
      <c r="C412" s="74">
        <f>'PLANTILLA V6'!C412</f>
        <v>0</v>
      </c>
      <c r="D412" s="74">
        <f>'PLANTILLA V6'!D412</f>
        <v>0</v>
      </c>
      <c r="E412" s="37">
        <f>'PLANTILLA V6'!E412</f>
        <v>0</v>
      </c>
      <c r="F412" s="74">
        <f>'PLANTILLA V6'!F412</f>
        <v>0</v>
      </c>
      <c r="G412" s="74">
        <f>'PLANTILLA V6'!G412</f>
        <v>0</v>
      </c>
      <c r="H412" s="74">
        <f>'PLANTILLA V6'!H412</f>
        <v>0</v>
      </c>
      <c r="I412" s="74">
        <f>'PLANTILLA V6'!I412</f>
        <v>0</v>
      </c>
      <c r="J412" s="104">
        <f>'PLANTILLA V6'!J412</f>
        <v>0</v>
      </c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 x14ac:dyDescent="0.45">
      <c r="A413" s="74">
        <f>'PLANTILLA V6'!A413</f>
        <v>0</v>
      </c>
      <c r="B413" s="74">
        <f>'PLANTILLA V6'!B413</f>
        <v>0</v>
      </c>
      <c r="C413" s="74">
        <f>'PLANTILLA V6'!C413</f>
        <v>0</v>
      </c>
      <c r="D413" s="74">
        <f>'PLANTILLA V6'!D413</f>
        <v>0</v>
      </c>
      <c r="E413" s="37">
        <f>'PLANTILLA V6'!E413</f>
        <v>0</v>
      </c>
      <c r="F413" s="74">
        <f>'PLANTILLA V6'!F413</f>
        <v>0</v>
      </c>
      <c r="G413" s="74">
        <f>'PLANTILLA V6'!G413</f>
        <v>0</v>
      </c>
      <c r="H413" s="74">
        <f>'PLANTILLA V6'!H413</f>
        <v>0</v>
      </c>
      <c r="I413" s="74">
        <f>'PLANTILLA V6'!I413</f>
        <v>0</v>
      </c>
      <c r="J413" s="104">
        <f>'PLANTILLA V6'!J413</f>
        <v>0</v>
      </c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 x14ac:dyDescent="0.45">
      <c r="A414" s="74">
        <f>'PLANTILLA V6'!A414</f>
        <v>0</v>
      </c>
      <c r="B414" s="74">
        <f>'PLANTILLA V6'!B414</f>
        <v>0</v>
      </c>
      <c r="C414" s="74">
        <f>'PLANTILLA V6'!C414</f>
        <v>0</v>
      </c>
      <c r="D414" s="74">
        <f>'PLANTILLA V6'!D414</f>
        <v>0</v>
      </c>
      <c r="E414" s="37">
        <f>'PLANTILLA V6'!E414</f>
        <v>0</v>
      </c>
      <c r="F414" s="74">
        <f>'PLANTILLA V6'!F414</f>
        <v>0</v>
      </c>
      <c r="G414" s="74">
        <f>'PLANTILLA V6'!G414</f>
        <v>0</v>
      </c>
      <c r="H414" s="74">
        <f>'PLANTILLA V6'!H414</f>
        <v>0</v>
      </c>
      <c r="I414" s="74">
        <f>'PLANTILLA V6'!I414</f>
        <v>0</v>
      </c>
      <c r="J414" s="104">
        <f>'PLANTILLA V6'!J414</f>
        <v>0</v>
      </c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 x14ac:dyDescent="0.45">
      <c r="A415" s="74">
        <f>'PLANTILLA V6'!A415</f>
        <v>0</v>
      </c>
      <c r="B415" s="74">
        <f>'PLANTILLA V6'!B415</f>
        <v>0</v>
      </c>
      <c r="C415" s="74">
        <f>'PLANTILLA V6'!C415</f>
        <v>0</v>
      </c>
      <c r="D415" s="74">
        <f>'PLANTILLA V6'!D415</f>
        <v>0</v>
      </c>
      <c r="E415" s="37">
        <f>'PLANTILLA V6'!E415</f>
        <v>0</v>
      </c>
      <c r="F415" s="74">
        <f>'PLANTILLA V6'!F415</f>
        <v>0</v>
      </c>
      <c r="G415" s="74">
        <f>'PLANTILLA V6'!G415</f>
        <v>0</v>
      </c>
      <c r="H415" s="74">
        <f>'PLANTILLA V6'!H415</f>
        <v>0</v>
      </c>
      <c r="I415" s="74">
        <f>'PLANTILLA V6'!I415</f>
        <v>0</v>
      </c>
      <c r="J415" s="104">
        <f>'PLANTILLA V6'!J415</f>
        <v>0</v>
      </c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 x14ac:dyDescent="0.45">
      <c r="A416" s="74">
        <f>'PLANTILLA V6'!A416</f>
        <v>0</v>
      </c>
      <c r="B416" s="74">
        <f>'PLANTILLA V6'!B416</f>
        <v>0</v>
      </c>
      <c r="C416" s="74">
        <f>'PLANTILLA V6'!C416</f>
        <v>0</v>
      </c>
      <c r="D416" s="74">
        <f>'PLANTILLA V6'!D416</f>
        <v>0</v>
      </c>
      <c r="E416" s="37">
        <f>'PLANTILLA V6'!E416</f>
        <v>0</v>
      </c>
      <c r="F416" s="74">
        <f>'PLANTILLA V6'!F416</f>
        <v>0</v>
      </c>
      <c r="G416" s="74">
        <f>'PLANTILLA V6'!G416</f>
        <v>0</v>
      </c>
      <c r="H416" s="74">
        <f>'PLANTILLA V6'!H416</f>
        <v>0</v>
      </c>
      <c r="I416" s="74">
        <f>'PLANTILLA V6'!I416</f>
        <v>0</v>
      </c>
      <c r="J416" s="104">
        <f>'PLANTILLA V6'!J416</f>
        <v>0</v>
      </c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 x14ac:dyDescent="0.45">
      <c r="A417" s="74">
        <f>'PLANTILLA V6'!A417</f>
        <v>0</v>
      </c>
      <c r="B417" s="74">
        <f>'PLANTILLA V6'!B417</f>
        <v>0</v>
      </c>
      <c r="C417" s="74">
        <f>'PLANTILLA V6'!C417</f>
        <v>0</v>
      </c>
      <c r="D417" s="74">
        <f>'PLANTILLA V6'!D417</f>
        <v>0</v>
      </c>
      <c r="E417" s="37">
        <f>'PLANTILLA V6'!E417</f>
        <v>0</v>
      </c>
      <c r="F417" s="74">
        <f>'PLANTILLA V6'!F417</f>
        <v>0</v>
      </c>
      <c r="G417" s="74">
        <f>'PLANTILLA V6'!G417</f>
        <v>0</v>
      </c>
      <c r="H417" s="74">
        <f>'PLANTILLA V6'!H417</f>
        <v>0</v>
      </c>
      <c r="I417" s="74">
        <f>'PLANTILLA V6'!I417</f>
        <v>0</v>
      </c>
      <c r="J417" s="104">
        <f>'PLANTILLA V6'!J417</f>
        <v>0</v>
      </c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 x14ac:dyDescent="0.45">
      <c r="A418" s="74">
        <f>'PLANTILLA V6'!A418</f>
        <v>0</v>
      </c>
      <c r="B418" s="74">
        <f>'PLANTILLA V6'!B418</f>
        <v>0</v>
      </c>
      <c r="C418" s="74">
        <f>'PLANTILLA V6'!C418</f>
        <v>0</v>
      </c>
      <c r="D418" s="74">
        <f>'PLANTILLA V6'!D418</f>
        <v>0</v>
      </c>
      <c r="E418" s="37">
        <f>'PLANTILLA V6'!E418</f>
        <v>0</v>
      </c>
      <c r="F418" s="74">
        <f>'PLANTILLA V6'!F418</f>
        <v>0</v>
      </c>
      <c r="G418" s="74">
        <f>'PLANTILLA V6'!G418</f>
        <v>0</v>
      </c>
      <c r="H418" s="74">
        <f>'PLANTILLA V6'!H418</f>
        <v>0</v>
      </c>
      <c r="I418" s="74">
        <f>'PLANTILLA V6'!I418</f>
        <v>0</v>
      </c>
      <c r="J418" s="104">
        <f>'PLANTILLA V6'!J418</f>
        <v>0</v>
      </c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 x14ac:dyDescent="0.45">
      <c r="A419" s="74">
        <f>'PLANTILLA V6'!A419</f>
        <v>0</v>
      </c>
      <c r="B419" s="74">
        <f>'PLANTILLA V6'!B419</f>
        <v>0</v>
      </c>
      <c r="C419" s="74">
        <f>'PLANTILLA V6'!C419</f>
        <v>0</v>
      </c>
      <c r="D419" s="74">
        <f>'PLANTILLA V6'!D419</f>
        <v>0</v>
      </c>
      <c r="E419" s="37">
        <f>'PLANTILLA V6'!E419</f>
        <v>0</v>
      </c>
      <c r="F419" s="74">
        <f>'PLANTILLA V6'!F419</f>
        <v>0</v>
      </c>
      <c r="G419" s="74">
        <f>'PLANTILLA V6'!G419</f>
        <v>0</v>
      </c>
      <c r="H419" s="74">
        <f>'PLANTILLA V6'!H419</f>
        <v>0</v>
      </c>
      <c r="I419" s="74">
        <f>'PLANTILLA V6'!I419</f>
        <v>0</v>
      </c>
      <c r="J419" s="104">
        <f>'PLANTILLA V6'!J419</f>
        <v>0</v>
      </c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 x14ac:dyDescent="0.45">
      <c r="A420" s="74">
        <f>'PLANTILLA V6'!A420</f>
        <v>0</v>
      </c>
      <c r="B420" s="74">
        <f>'PLANTILLA V6'!B420</f>
        <v>0</v>
      </c>
      <c r="C420" s="74">
        <f>'PLANTILLA V6'!C420</f>
        <v>0</v>
      </c>
      <c r="D420" s="74">
        <f>'PLANTILLA V6'!D420</f>
        <v>0</v>
      </c>
      <c r="E420" s="37">
        <f>'PLANTILLA V6'!E420</f>
        <v>0</v>
      </c>
      <c r="F420" s="74">
        <f>'PLANTILLA V6'!F420</f>
        <v>0</v>
      </c>
      <c r="G420" s="74">
        <f>'PLANTILLA V6'!G420</f>
        <v>0</v>
      </c>
      <c r="H420" s="74">
        <f>'PLANTILLA V6'!H420</f>
        <v>0</v>
      </c>
      <c r="I420" s="74">
        <f>'PLANTILLA V6'!I420</f>
        <v>0</v>
      </c>
      <c r="J420" s="104">
        <f>'PLANTILLA V6'!J420</f>
        <v>0</v>
      </c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 x14ac:dyDescent="0.45">
      <c r="A421" s="74">
        <f>'PLANTILLA V6'!A421</f>
        <v>0</v>
      </c>
      <c r="B421" s="74">
        <f>'PLANTILLA V6'!B421</f>
        <v>0</v>
      </c>
      <c r="C421" s="74">
        <f>'PLANTILLA V6'!C421</f>
        <v>0</v>
      </c>
      <c r="D421" s="74">
        <f>'PLANTILLA V6'!D421</f>
        <v>0</v>
      </c>
      <c r="E421" s="37">
        <f>'PLANTILLA V6'!E421</f>
        <v>0</v>
      </c>
      <c r="F421" s="74">
        <f>'PLANTILLA V6'!F421</f>
        <v>0</v>
      </c>
      <c r="G421" s="74">
        <f>'PLANTILLA V6'!G421</f>
        <v>0</v>
      </c>
      <c r="H421" s="74">
        <f>'PLANTILLA V6'!H421</f>
        <v>0</v>
      </c>
      <c r="I421" s="74">
        <f>'PLANTILLA V6'!I421</f>
        <v>0</v>
      </c>
      <c r="J421" s="104">
        <f>'PLANTILLA V6'!J421</f>
        <v>0</v>
      </c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 x14ac:dyDescent="0.45">
      <c r="A422" s="74">
        <f>'PLANTILLA V6'!A422</f>
        <v>0</v>
      </c>
      <c r="B422" s="74">
        <f>'PLANTILLA V6'!B422</f>
        <v>0</v>
      </c>
      <c r="C422" s="74">
        <f>'PLANTILLA V6'!C422</f>
        <v>0</v>
      </c>
      <c r="D422" s="74">
        <f>'PLANTILLA V6'!D422</f>
        <v>0</v>
      </c>
      <c r="E422" s="37">
        <f>'PLANTILLA V6'!E422</f>
        <v>0</v>
      </c>
      <c r="F422" s="74">
        <f>'PLANTILLA V6'!F422</f>
        <v>0</v>
      </c>
      <c r="G422" s="74">
        <f>'PLANTILLA V6'!G422</f>
        <v>0</v>
      </c>
      <c r="H422" s="74">
        <f>'PLANTILLA V6'!H422</f>
        <v>0</v>
      </c>
      <c r="I422" s="74">
        <f>'PLANTILLA V6'!I422</f>
        <v>0</v>
      </c>
      <c r="J422" s="104">
        <f>'PLANTILLA V6'!J422</f>
        <v>0</v>
      </c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 x14ac:dyDescent="0.45">
      <c r="A423" s="74">
        <f>'PLANTILLA V6'!A423</f>
        <v>0</v>
      </c>
      <c r="B423" s="74">
        <f>'PLANTILLA V6'!B423</f>
        <v>0</v>
      </c>
      <c r="C423" s="74">
        <f>'PLANTILLA V6'!C423</f>
        <v>0</v>
      </c>
      <c r="D423" s="74">
        <f>'PLANTILLA V6'!D423</f>
        <v>0</v>
      </c>
      <c r="E423" s="37">
        <f>'PLANTILLA V6'!E423</f>
        <v>0</v>
      </c>
      <c r="F423" s="74">
        <f>'PLANTILLA V6'!F423</f>
        <v>0</v>
      </c>
      <c r="G423" s="74">
        <f>'PLANTILLA V6'!G423</f>
        <v>0</v>
      </c>
      <c r="H423" s="74">
        <f>'PLANTILLA V6'!H423</f>
        <v>0</v>
      </c>
      <c r="I423" s="74">
        <f>'PLANTILLA V6'!I423</f>
        <v>0</v>
      </c>
      <c r="J423" s="104">
        <f>'PLANTILLA V6'!J423</f>
        <v>0</v>
      </c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 x14ac:dyDescent="0.45">
      <c r="A424" s="74">
        <f>'PLANTILLA V6'!A424</f>
        <v>0</v>
      </c>
      <c r="B424" s="74">
        <f>'PLANTILLA V6'!B424</f>
        <v>0</v>
      </c>
      <c r="C424" s="74">
        <f>'PLANTILLA V6'!C424</f>
        <v>0</v>
      </c>
      <c r="D424" s="74">
        <f>'PLANTILLA V6'!D424</f>
        <v>0</v>
      </c>
      <c r="E424" s="37">
        <f>'PLANTILLA V6'!E424</f>
        <v>0</v>
      </c>
      <c r="F424" s="74">
        <f>'PLANTILLA V6'!F424</f>
        <v>0</v>
      </c>
      <c r="G424" s="74">
        <f>'PLANTILLA V6'!G424</f>
        <v>0</v>
      </c>
      <c r="H424" s="74">
        <f>'PLANTILLA V6'!H424</f>
        <v>0</v>
      </c>
      <c r="I424" s="74">
        <f>'PLANTILLA V6'!I424</f>
        <v>0</v>
      </c>
      <c r="J424" s="104">
        <f>'PLANTILLA V6'!J424</f>
        <v>0</v>
      </c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 x14ac:dyDescent="0.45">
      <c r="A425" s="74">
        <f>'PLANTILLA V6'!A425</f>
        <v>0</v>
      </c>
      <c r="B425" s="74">
        <f>'PLANTILLA V6'!B425</f>
        <v>0</v>
      </c>
      <c r="C425" s="74">
        <f>'PLANTILLA V6'!C425</f>
        <v>0</v>
      </c>
      <c r="D425" s="74">
        <f>'PLANTILLA V6'!D425</f>
        <v>0</v>
      </c>
      <c r="E425" s="37">
        <f>'PLANTILLA V6'!E425</f>
        <v>0</v>
      </c>
      <c r="F425" s="74">
        <f>'PLANTILLA V6'!F425</f>
        <v>0</v>
      </c>
      <c r="G425" s="74">
        <f>'PLANTILLA V6'!G425</f>
        <v>0</v>
      </c>
      <c r="H425" s="74">
        <f>'PLANTILLA V6'!H425</f>
        <v>0</v>
      </c>
      <c r="I425" s="74">
        <f>'PLANTILLA V6'!I425</f>
        <v>0</v>
      </c>
      <c r="J425" s="104">
        <f>'PLANTILLA V6'!J425</f>
        <v>0</v>
      </c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 x14ac:dyDescent="0.45">
      <c r="A426" s="74">
        <f>'PLANTILLA V6'!A426</f>
        <v>0</v>
      </c>
      <c r="B426" s="74">
        <f>'PLANTILLA V6'!B426</f>
        <v>0</v>
      </c>
      <c r="C426" s="74">
        <f>'PLANTILLA V6'!C426</f>
        <v>0</v>
      </c>
      <c r="D426" s="74">
        <f>'PLANTILLA V6'!D426</f>
        <v>0</v>
      </c>
      <c r="E426" s="37">
        <f>'PLANTILLA V6'!E426</f>
        <v>0</v>
      </c>
      <c r="F426" s="74">
        <f>'PLANTILLA V6'!F426</f>
        <v>0</v>
      </c>
      <c r="G426" s="74">
        <f>'PLANTILLA V6'!G426</f>
        <v>0</v>
      </c>
      <c r="H426" s="74">
        <f>'PLANTILLA V6'!H426</f>
        <v>0</v>
      </c>
      <c r="I426" s="74">
        <f>'PLANTILLA V6'!I426</f>
        <v>0</v>
      </c>
      <c r="J426" s="104">
        <f>'PLANTILLA V6'!J426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 x14ac:dyDescent="0.45">
      <c r="A427" s="74">
        <f>'PLANTILLA V6'!A427</f>
        <v>0</v>
      </c>
      <c r="B427" s="74">
        <f>'PLANTILLA V6'!B427</f>
        <v>0</v>
      </c>
      <c r="C427" s="74">
        <f>'PLANTILLA V6'!C427</f>
        <v>0</v>
      </c>
      <c r="D427" s="74">
        <f>'PLANTILLA V6'!D427</f>
        <v>0</v>
      </c>
      <c r="E427" s="37">
        <f>'PLANTILLA V6'!E427</f>
        <v>0</v>
      </c>
      <c r="F427" s="74">
        <f>'PLANTILLA V6'!F427</f>
        <v>0</v>
      </c>
      <c r="G427" s="74">
        <f>'PLANTILLA V6'!G427</f>
        <v>0</v>
      </c>
      <c r="H427" s="74">
        <f>'PLANTILLA V6'!H427</f>
        <v>0</v>
      </c>
      <c r="I427" s="74">
        <f>'PLANTILLA V6'!I427</f>
        <v>0</v>
      </c>
      <c r="J427" s="104">
        <f>'PLANTILLA V6'!J427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 x14ac:dyDescent="0.45">
      <c r="A428" s="74">
        <f>'PLANTILLA V6'!A428</f>
        <v>0</v>
      </c>
      <c r="B428" s="74">
        <f>'PLANTILLA V6'!B428</f>
        <v>0</v>
      </c>
      <c r="C428" s="74">
        <f>'PLANTILLA V6'!C428</f>
        <v>0</v>
      </c>
      <c r="D428" s="74">
        <f>'PLANTILLA V6'!D428</f>
        <v>0</v>
      </c>
      <c r="E428" s="37">
        <f>'PLANTILLA V6'!E428</f>
        <v>0</v>
      </c>
      <c r="F428" s="74">
        <f>'PLANTILLA V6'!F428</f>
        <v>0</v>
      </c>
      <c r="G428" s="74">
        <f>'PLANTILLA V6'!G428</f>
        <v>0</v>
      </c>
      <c r="H428" s="74">
        <f>'PLANTILLA V6'!H428</f>
        <v>0</v>
      </c>
      <c r="I428" s="74">
        <f>'PLANTILLA V6'!I428</f>
        <v>0</v>
      </c>
      <c r="J428" s="104">
        <f>'PLANTILLA V6'!J428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 x14ac:dyDescent="0.45">
      <c r="A429" s="74">
        <f>'PLANTILLA V6'!A429</f>
        <v>0</v>
      </c>
      <c r="B429" s="74">
        <f>'PLANTILLA V6'!B429</f>
        <v>0</v>
      </c>
      <c r="C429" s="74">
        <f>'PLANTILLA V6'!C429</f>
        <v>0</v>
      </c>
      <c r="D429" s="74">
        <f>'PLANTILLA V6'!D429</f>
        <v>0</v>
      </c>
      <c r="E429" s="37">
        <f>'PLANTILLA V6'!E429</f>
        <v>0</v>
      </c>
      <c r="F429" s="74">
        <f>'PLANTILLA V6'!F429</f>
        <v>0</v>
      </c>
      <c r="G429" s="74">
        <f>'PLANTILLA V6'!G429</f>
        <v>0</v>
      </c>
      <c r="H429" s="74">
        <f>'PLANTILLA V6'!H429</f>
        <v>0</v>
      </c>
      <c r="I429" s="74">
        <f>'PLANTILLA V6'!I429</f>
        <v>0</v>
      </c>
      <c r="J429" s="83">
        <f>'PLANTILLA V6'!J429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 x14ac:dyDescent="0.45">
      <c r="A430" s="74">
        <f>'PLANTILLA V6'!A430</f>
        <v>0</v>
      </c>
      <c r="B430" s="74">
        <f>'PLANTILLA V6'!B430</f>
        <v>0</v>
      </c>
      <c r="C430" s="74">
        <f>'PLANTILLA V6'!C430</f>
        <v>0</v>
      </c>
      <c r="D430" s="74">
        <f>'PLANTILLA V6'!D430</f>
        <v>0</v>
      </c>
      <c r="E430" s="37">
        <f>'PLANTILLA V6'!E430</f>
        <v>0</v>
      </c>
      <c r="F430" s="74">
        <f>'PLANTILLA V6'!F430</f>
        <v>0</v>
      </c>
      <c r="G430" s="74">
        <f>'PLANTILLA V6'!G430</f>
        <v>0</v>
      </c>
      <c r="H430" s="74">
        <f>'PLANTILLA V6'!H430</f>
        <v>0</v>
      </c>
      <c r="I430" s="74">
        <f>'PLANTILLA V6'!I430</f>
        <v>0</v>
      </c>
      <c r="J430" s="83">
        <f>'PLANTILLA V6'!J430</f>
        <v>0</v>
      </c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 x14ac:dyDescent="0.45">
      <c r="A431" s="74">
        <f>'PLANTILLA V6'!A431</f>
        <v>0</v>
      </c>
      <c r="B431" s="74">
        <f>'PLANTILLA V6'!B431</f>
        <v>0</v>
      </c>
      <c r="C431" s="74">
        <f>'PLANTILLA V6'!C431</f>
        <v>0</v>
      </c>
      <c r="D431" s="74">
        <f>'PLANTILLA V6'!D431</f>
        <v>0</v>
      </c>
      <c r="E431" s="37">
        <f>'PLANTILLA V6'!E431</f>
        <v>0</v>
      </c>
      <c r="F431" s="74">
        <f>'PLANTILLA V6'!F431</f>
        <v>0</v>
      </c>
      <c r="G431" s="74">
        <f>'PLANTILLA V6'!G431</f>
        <v>0</v>
      </c>
      <c r="H431" s="74">
        <f>'PLANTILLA V6'!H431</f>
        <v>0</v>
      </c>
      <c r="I431" s="74">
        <f>'PLANTILLA V6'!I431</f>
        <v>0</v>
      </c>
      <c r="J431" s="83">
        <f>'PLANTILLA V6'!J431</f>
        <v>0</v>
      </c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 x14ac:dyDescent="0.45">
      <c r="A432" s="74">
        <f>'PLANTILLA V6'!A432</f>
        <v>0</v>
      </c>
      <c r="B432" s="74">
        <f>'PLANTILLA V6'!B432</f>
        <v>0</v>
      </c>
      <c r="C432" s="74">
        <f>'PLANTILLA V6'!C432</f>
        <v>0</v>
      </c>
      <c r="D432" s="74">
        <f>'PLANTILLA V6'!D432</f>
        <v>0</v>
      </c>
      <c r="E432" s="37">
        <f>'PLANTILLA V6'!E432</f>
        <v>0</v>
      </c>
      <c r="F432" s="74">
        <f>'PLANTILLA V6'!F432</f>
        <v>0</v>
      </c>
      <c r="G432" s="74">
        <f>'PLANTILLA V6'!G432</f>
        <v>0</v>
      </c>
      <c r="H432" s="74">
        <f>'PLANTILLA V6'!H432</f>
        <v>0</v>
      </c>
      <c r="I432" s="74">
        <f>'PLANTILLA V6'!I432</f>
        <v>0</v>
      </c>
      <c r="J432" s="83">
        <f>'PLANTILLA V6'!J432</f>
        <v>0</v>
      </c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 x14ac:dyDescent="0.45">
      <c r="A433" s="74">
        <f>'PLANTILLA V6'!A433</f>
        <v>0</v>
      </c>
      <c r="B433" s="74">
        <f>'PLANTILLA V6'!B433</f>
        <v>0</v>
      </c>
      <c r="C433" s="74">
        <f>'PLANTILLA V6'!C433</f>
        <v>0</v>
      </c>
      <c r="D433" s="74">
        <f>'PLANTILLA V6'!D433</f>
        <v>0</v>
      </c>
      <c r="E433" s="37">
        <f>'PLANTILLA V6'!E433</f>
        <v>0</v>
      </c>
      <c r="F433" s="74">
        <f>'PLANTILLA V6'!F433</f>
        <v>0</v>
      </c>
      <c r="G433" s="74">
        <f>'PLANTILLA V6'!G433</f>
        <v>0</v>
      </c>
      <c r="H433" s="74">
        <f>'PLANTILLA V6'!H433</f>
        <v>0</v>
      </c>
      <c r="I433" s="74">
        <f>'PLANTILLA V6'!I433</f>
        <v>0</v>
      </c>
      <c r="J433" s="83">
        <f>'PLANTILLA V6'!J433</f>
        <v>0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 x14ac:dyDescent="0.45">
      <c r="A434" s="74">
        <f>'PLANTILLA V6'!A434</f>
        <v>0</v>
      </c>
      <c r="B434" s="74">
        <f>'PLANTILLA V6'!B434</f>
        <v>0</v>
      </c>
      <c r="C434" s="74">
        <f>'PLANTILLA V6'!C434</f>
        <v>0</v>
      </c>
      <c r="D434" s="74">
        <f>'PLANTILLA V6'!D434</f>
        <v>0</v>
      </c>
      <c r="E434" s="37">
        <f>'PLANTILLA V6'!E434</f>
        <v>0</v>
      </c>
      <c r="F434" s="74">
        <f>'PLANTILLA V6'!F434</f>
        <v>0</v>
      </c>
      <c r="G434" s="74">
        <f>'PLANTILLA V6'!G434</f>
        <v>0</v>
      </c>
      <c r="H434" s="74">
        <f>'PLANTILLA V6'!H434</f>
        <v>0</v>
      </c>
      <c r="I434" s="74">
        <f>'PLANTILLA V6'!I434</f>
        <v>0</v>
      </c>
      <c r="J434" s="83">
        <f>'PLANTILLA V6'!J434</f>
        <v>0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 x14ac:dyDescent="0.45">
      <c r="A435" s="74">
        <f>'PLANTILLA V6'!A435</f>
        <v>0</v>
      </c>
      <c r="B435" s="74">
        <f>'PLANTILLA V6'!B435</f>
        <v>0</v>
      </c>
      <c r="C435" s="74">
        <f>'PLANTILLA V6'!C435</f>
        <v>0</v>
      </c>
      <c r="D435" s="74">
        <f>'PLANTILLA V6'!D435</f>
        <v>0</v>
      </c>
      <c r="E435" s="37">
        <f>'PLANTILLA V6'!E435</f>
        <v>0</v>
      </c>
      <c r="F435" s="74">
        <f>'PLANTILLA V6'!F435</f>
        <v>0</v>
      </c>
      <c r="G435" s="74">
        <f>'PLANTILLA V6'!G435</f>
        <v>0</v>
      </c>
      <c r="H435" s="74">
        <f>'PLANTILLA V6'!H435</f>
        <v>0</v>
      </c>
      <c r="I435" s="74">
        <f>'PLANTILLA V6'!I435</f>
        <v>0</v>
      </c>
      <c r="J435" s="83">
        <f>'PLANTILLA V6'!J435</f>
        <v>0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 x14ac:dyDescent="0.45">
      <c r="A436" s="74">
        <f>'PLANTILLA V6'!A436</f>
        <v>0</v>
      </c>
      <c r="B436" s="74">
        <f>'PLANTILLA V6'!B436</f>
        <v>0</v>
      </c>
      <c r="C436" s="74">
        <f>'PLANTILLA V6'!C436</f>
        <v>0</v>
      </c>
      <c r="D436" s="74">
        <f>'PLANTILLA V6'!D436</f>
        <v>0</v>
      </c>
      <c r="E436" s="37">
        <f>'PLANTILLA V6'!E436</f>
        <v>0</v>
      </c>
      <c r="F436" s="74">
        <f>'PLANTILLA V6'!F436</f>
        <v>0</v>
      </c>
      <c r="G436" s="74">
        <f>'PLANTILLA V6'!G436</f>
        <v>0</v>
      </c>
      <c r="H436" s="74">
        <f>'PLANTILLA V6'!H436</f>
        <v>0</v>
      </c>
      <c r="I436" s="74">
        <f>'PLANTILLA V6'!I436</f>
        <v>0</v>
      </c>
      <c r="J436" s="83">
        <f>'PLANTILLA V6'!J436</f>
        <v>0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 x14ac:dyDescent="0.45">
      <c r="A437" s="74">
        <f>'PLANTILLA V6'!A437</f>
        <v>0</v>
      </c>
      <c r="B437" s="74">
        <f>'PLANTILLA V6'!B437</f>
        <v>0</v>
      </c>
      <c r="C437" s="74">
        <f>'PLANTILLA V6'!C437</f>
        <v>0</v>
      </c>
      <c r="D437" s="74">
        <f>'PLANTILLA V6'!D437</f>
        <v>0</v>
      </c>
      <c r="E437" s="37">
        <f>'PLANTILLA V6'!E437</f>
        <v>0</v>
      </c>
      <c r="F437" s="74">
        <f>'PLANTILLA V6'!F437</f>
        <v>0</v>
      </c>
      <c r="G437" s="74">
        <f>'PLANTILLA V6'!G437</f>
        <v>0</v>
      </c>
      <c r="H437" s="74">
        <f>'PLANTILLA V6'!H437</f>
        <v>0</v>
      </c>
      <c r="I437" s="74">
        <f>'PLANTILLA V6'!I437</f>
        <v>0</v>
      </c>
      <c r="J437" s="83">
        <f>'PLANTILLA V6'!J437</f>
        <v>0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 x14ac:dyDescent="0.45">
      <c r="A438" s="74">
        <f>'PLANTILLA V6'!A438</f>
        <v>0</v>
      </c>
      <c r="B438" s="74">
        <f>'PLANTILLA V6'!B438</f>
        <v>0</v>
      </c>
      <c r="C438" s="74">
        <f>'PLANTILLA V6'!C438</f>
        <v>0</v>
      </c>
      <c r="D438" s="74">
        <f>'PLANTILLA V6'!D438</f>
        <v>0</v>
      </c>
      <c r="E438" s="37">
        <f>'PLANTILLA V6'!E438</f>
        <v>0</v>
      </c>
      <c r="F438" s="74">
        <f>'PLANTILLA V6'!F438</f>
        <v>0</v>
      </c>
      <c r="G438" s="74">
        <f>'PLANTILLA V6'!G438</f>
        <v>0</v>
      </c>
      <c r="H438" s="74">
        <f>'PLANTILLA V6'!H438</f>
        <v>0</v>
      </c>
      <c r="I438" s="74">
        <f>'PLANTILLA V6'!I438</f>
        <v>0</v>
      </c>
      <c r="J438" s="83">
        <f>'PLANTILLA V6'!J438</f>
        <v>0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 x14ac:dyDescent="0.45">
      <c r="A439" s="74"/>
      <c r="B439" s="74"/>
      <c r="C439" s="74"/>
      <c r="D439" s="74"/>
      <c r="E439" s="37"/>
      <c r="F439" s="74"/>
      <c r="G439" s="74"/>
      <c r="H439" s="74"/>
      <c r="I439" s="74"/>
      <c r="J439" s="83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 x14ac:dyDescent="0.45">
      <c r="A440" s="74"/>
      <c r="B440" s="74"/>
      <c r="C440" s="74"/>
      <c r="D440" s="74"/>
      <c r="E440" s="37"/>
      <c r="F440" s="74"/>
      <c r="G440" s="74"/>
      <c r="H440" s="74"/>
      <c r="I440" s="74"/>
      <c r="J440" s="83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 x14ac:dyDescent="0.45">
      <c r="A441" s="74"/>
      <c r="B441" s="74"/>
      <c r="C441" s="74"/>
      <c r="D441" s="74"/>
      <c r="E441" s="37"/>
      <c r="F441" s="74"/>
      <c r="G441" s="74"/>
      <c r="H441" s="74"/>
      <c r="I441" s="74"/>
      <c r="J441" s="83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 x14ac:dyDescent="0.45">
      <c r="A442" s="74"/>
      <c r="B442" s="74"/>
      <c r="C442" s="74"/>
      <c r="D442" s="74"/>
      <c r="E442" s="37"/>
      <c r="F442" s="74"/>
      <c r="G442" s="74"/>
      <c r="H442" s="74"/>
      <c r="I442" s="74"/>
      <c r="J442" s="83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 x14ac:dyDescent="0.45">
      <c r="A443" s="74"/>
      <c r="B443" s="74"/>
      <c r="C443" s="74"/>
      <c r="D443" s="74"/>
      <c r="E443" s="37"/>
      <c r="F443" s="74"/>
      <c r="G443" s="74"/>
      <c r="H443" s="74"/>
      <c r="I443" s="74"/>
      <c r="J443" s="83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 x14ac:dyDescent="0.45">
      <c r="A444" s="74"/>
      <c r="B444" s="74"/>
      <c r="C444" s="74"/>
      <c r="D444" s="74"/>
      <c r="E444" s="37"/>
      <c r="F444" s="74"/>
      <c r="G444" s="74"/>
      <c r="H444" s="74"/>
      <c r="I444" s="74"/>
      <c r="J444" s="83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 x14ac:dyDescent="0.45">
      <c r="A445" s="74"/>
      <c r="B445" s="74"/>
      <c r="C445" s="74"/>
      <c r="D445" s="74"/>
      <c r="E445" s="37"/>
      <c r="F445" s="74"/>
      <c r="G445" s="74"/>
      <c r="H445" s="74"/>
      <c r="I445" s="74"/>
      <c r="J445" s="83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 x14ac:dyDescent="0.45">
      <c r="A446" s="74"/>
      <c r="B446" s="74"/>
      <c r="C446" s="74"/>
      <c r="D446" s="74"/>
      <c r="E446" s="37"/>
      <c r="F446" s="74"/>
      <c r="G446" s="74"/>
      <c r="H446" s="74"/>
      <c r="I446" s="74"/>
      <c r="J446" s="83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 x14ac:dyDescent="0.45">
      <c r="A447" s="74"/>
      <c r="B447" s="74"/>
      <c r="C447" s="74"/>
      <c r="D447" s="74"/>
      <c r="E447" s="37"/>
      <c r="F447" s="74"/>
      <c r="G447" s="74"/>
      <c r="H447" s="74"/>
      <c r="I447" s="74"/>
      <c r="J447" s="83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 x14ac:dyDescent="0.45">
      <c r="A448" s="74"/>
      <c r="B448" s="74"/>
      <c r="C448" s="74"/>
      <c r="D448" s="74"/>
      <c r="E448" s="37"/>
      <c r="F448" s="74"/>
      <c r="G448" s="74"/>
      <c r="H448" s="74"/>
      <c r="I448" s="74"/>
      <c r="J448" s="83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 x14ac:dyDescent="0.45">
      <c r="A449" s="74"/>
      <c r="B449" s="74"/>
      <c r="C449" s="74"/>
      <c r="D449" s="74"/>
      <c r="E449" s="37"/>
      <c r="F449" s="74"/>
      <c r="G449" s="74"/>
      <c r="H449" s="74"/>
      <c r="I449" s="74"/>
      <c r="J449" s="83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 x14ac:dyDescent="0.45">
      <c r="A450" s="74"/>
      <c r="B450" s="74"/>
      <c r="C450" s="74"/>
      <c r="D450" s="74"/>
      <c r="E450" s="37"/>
      <c r="F450" s="74"/>
      <c r="G450" s="74"/>
      <c r="H450" s="74"/>
      <c r="I450" s="74"/>
      <c r="J450" s="83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 x14ac:dyDescent="0.45">
      <c r="A451" s="74"/>
      <c r="B451" s="74"/>
      <c r="C451" s="74"/>
      <c r="D451" s="74"/>
      <c r="E451" s="37"/>
      <c r="F451" s="74"/>
      <c r="G451" s="74"/>
      <c r="H451" s="74"/>
      <c r="I451" s="74"/>
      <c r="J451" s="83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 x14ac:dyDescent="0.45">
      <c r="A452" s="74"/>
      <c r="B452" s="74"/>
      <c r="C452" s="74"/>
      <c r="D452" s="74"/>
      <c r="E452" s="37"/>
      <c r="F452" s="74"/>
      <c r="G452" s="74"/>
      <c r="H452" s="74"/>
      <c r="I452" s="74"/>
      <c r="J452" s="83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 x14ac:dyDescent="0.45">
      <c r="A453" s="74"/>
      <c r="B453" s="74"/>
      <c r="C453" s="74"/>
      <c r="D453" s="74"/>
      <c r="E453" s="37"/>
      <c r="F453" s="74"/>
      <c r="G453" s="74"/>
      <c r="H453" s="74"/>
      <c r="I453" s="74"/>
      <c r="J453" s="83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 x14ac:dyDescent="0.45">
      <c r="A454" s="74"/>
      <c r="B454" s="74"/>
      <c r="C454" s="74"/>
      <c r="D454" s="74"/>
      <c r="E454" s="37"/>
      <c r="F454" s="74"/>
      <c r="G454" s="74"/>
      <c r="H454" s="74"/>
      <c r="I454" s="74"/>
      <c r="J454" s="83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 x14ac:dyDescent="0.45">
      <c r="A455" s="74"/>
      <c r="B455" s="74"/>
      <c r="C455" s="74"/>
      <c r="D455" s="74"/>
      <c r="E455" s="37"/>
      <c r="F455" s="74"/>
      <c r="G455" s="74"/>
      <c r="H455" s="74"/>
      <c r="I455" s="74"/>
      <c r="J455" s="83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 x14ac:dyDescent="0.45">
      <c r="A456" s="74"/>
      <c r="B456" s="74"/>
      <c r="C456" s="74"/>
      <c r="D456" s="74"/>
      <c r="E456" s="37"/>
      <c r="F456" s="74"/>
      <c r="G456" s="74"/>
      <c r="H456" s="74"/>
      <c r="I456" s="74"/>
      <c r="J456" s="83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 x14ac:dyDescent="0.45">
      <c r="A457" s="74"/>
      <c r="B457" s="74"/>
      <c r="C457" s="74"/>
      <c r="D457" s="74"/>
      <c r="E457" s="37"/>
      <c r="F457" s="74"/>
      <c r="G457" s="74"/>
      <c r="H457" s="74"/>
      <c r="I457" s="74"/>
      <c r="J457" s="83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 x14ac:dyDescent="0.45">
      <c r="A458" s="74"/>
      <c r="B458" s="74"/>
      <c r="C458" s="74"/>
      <c r="D458" s="74"/>
      <c r="E458" s="37"/>
      <c r="F458" s="74"/>
      <c r="G458" s="74"/>
      <c r="H458" s="74"/>
      <c r="I458" s="74"/>
      <c r="J458" s="83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 x14ac:dyDescent="0.45">
      <c r="A459" s="74"/>
      <c r="B459" s="74"/>
      <c r="C459" s="74"/>
      <c r="D459" s="74"/>
      <c r="E459" s="37"/>
      <c r="F459" s="74"/>
      <c r="G459" s="74"/>
      <c r="H459" s="74"/>
      <c r="I459" s="74"/>
      <c r="J459" s="83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 x14ac:dyDescent="0.45">
      <c r="A460" s="74"/>
      <c r="B460" s="74"/>
      <c r="C460" s="74"/>
      <c r="D460" s="74"/>
      <c r="E460" s="37"/>
      <c r="F460" s="74"/>
      <c r="G460" s="74"/>
      <c r="H460" s="74"/>
      <c r="I460" s="74"/>
      <c r="J460" s="83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 x14ac:dyDescent="0.45">
      <c r="A461" s="74"/>
      <c r="B461" s="74"/>
      <c r="C461" s="74"/>
      <c r="D461" s="74"/>
      <c r="E461" s="37"/>
      <c r="F461" s="74"/>
      <c r="G461" s="74"/>
      <c r="H461" s="74"/>
      <c r="I461" s="74"/>
      <c r="J461" s="83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 x14ac:dyDescent="0.45">
      <c r="A462" s="74"/>
      <c r="B462" s="74"/>
      <c r="C462" s="74"/>
      <c r="D462" s="74"/>
      <c r="E462" s="37"/>
      <c r="F462" s="74"/>
      <c r="G462" s="74"/>
      <c r="H462" s="74"/>
      <c r="I462" s="74"/>
      <c r="J462" s="83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 x14ac:dyDescent="0.45">
      <c r="A463" s="74"/>
      <c r="B463" s="74"/>
      <c r="C463" s="74"/>
      <c r="D463" s="74"/>
      <c r="E463" s="37"/>
      <c r="F463" s="74"/>
      <c r="G463" s="74"/>
      <c r="H463" s="74"/>
      <c r="I463" s="74"/>
      <c r="J463" s="83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 x14ac:dyDescent="0.45">
      <c r="A464" s="74"/>
      <c r="B464" s="74"/>
      <c r="C464" s="74"/>
      <c r="D464" s="74"/>
      <c r="E464" s="37"/>
      <c r="F464" s="74"/>
      <c r="G464" s="74"/>
      <c r="H464" s="74"/>
      <c r="I464" s="74"/>
      <c r="J464" s="83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 x14ac:dyDescent="0.45">
      <c r="A465" s="74"/>
      <c r="B465" s="74"/>
      <c r="C465" s="74"/>
      <c r="D465" s="74"/>
      <c r="E465" s="37"/>
      <c r="F465" s="74"/>
      <c r="G465" s="74"/>
      <c r="H465" s="74"/>
      <c r="I465" s="74"/>
      <c r="J465" s="83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 x14ac:dyDescent="0.45">
      <c r="A466" s="74"/>
      <c r="B466" s="74"/>
      <c r="C466" s="74"/>
      <c r="D466" s="74"/>
      <c r="E466" s="37"/>
      <c r="F466" s="74"/>
      <c r="G466" s="74"/>
      <c r="H466" s="74"/>
      <c r="I466" s="74"/>
      <c r="J466" s="83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 x14ac:dyDescent="0.45">
      <c r="A467" s="74"/>
      <c r="B467" s="74"/>
      <c r="C467" s="74"/>
      <c r="D467" s="74"/>
      <c r="E467" s="37"/>
      <c r="F467" s="74"/>
      <c r="G467" s="74"/>
      <c r="H467" s="74"/>
      <c r="I467" s="74"/>
      <c r="J467" s="83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 x14ac:dyDescent="0.45">
      <c r="A468" s="74"/>
      <c r="B468" s="74"/>
      <c r="C468" s="74"/>
      <c r="D468" s="74"/>
      <c r="E468" s="37"/>
      <c r="F468" s="74"/>
      <c r="G468" s="74"/>
      <c r="H468" s="74"/>
      <c r="I468" s="74"/>
      <c r="J468" s="83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 x14ac:dyDescent="0.45">
      <c r="A469" s="74"/>
      <c r="B469" s="74"/>
      <c r="C469" s="74"/>
      <c r="D469" s="74"/>
      <c r="E469" s="37"/>
      <c r="F469" s="74"/>
      <c r="G469" s="74"/>
      <c r="H469" s="74"/>
      <c r="I469" s="74"/>
      <c r="J469" s="83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 x14ac:dyDescent="0.45">
      <c r="A470" s="74"/>
      <c r="B470" s="74"/>
      <c r="C470" s="74"/>
      <c r="D470" s="74"/>
      <c r="E470" s="37"/>
      <c r="F470" s="74"/>
      <c r="G470" s="74"/>
      <c r="H470" s="74"/>
      <c r="I470" s="74"/>
      <c r="J470" s="83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 x14ac:dyDescent="0.45">
      <c r="A471" s="74"/>
      <c r="B471" s="74"/>
      <c r="C471" s="74"/>
      <c r="D471" s="74"/>
      <c r="E471" s="37"/>
      <c r="F471" s="74"/>
      <c r="G471" s="74"/>
      <c r="H471" s="74"/>
      <c r="I471" s="74"/>
      <c r="J471" s="83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 x14ac:dyDescent="0.45">
      <c r="A472" s="74"/>
      <c r="B472" s="74"/>
      <c r="C472" s="74"/>
      <c r="D472" s="74"/>
      <c r="E472" s="37"/>
      <c r="F472" s="74"/>
      <c r="G472" s="74"/>
      <c r="H472" s="74"/>
      <c r="I472" s="74"/>
      <c r="J472" s="83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 x14ac:dyDescent="0.45">
      <c r="A473" s="74"/>
      <c r="B473" s="74"/>
      <c r="C473" s="74"/>
      <c r="D473" s="74"/>
      <c r="E473" s="37"/>
      <c r="F473" s="74"/>
      <c r="G473" s="74"/>
      <c r="H473" s="74"/>
      <c r="I473" s="74"/>
      <c r="J473" s="83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 x14ac:dyDescent="0.45">
      <c r="A474" s="74"/>
      <c r="B474" s="74"/>
      <c r="C474" s="74"/>
      <c r="D474" s="74"/>
      <c r="E474" s="37"/>
      <c r="F474" s="74"/>
      <c r="G474" s="74"/>
      <c r="H474" s="74"/>
      <c r="I474" s="74"/>
      <c r="J474" s="83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 x14ac:dyDescent="0.45">
      <c r="A475" s="74"/>
      <c r="B475" s="74"/>
      <c r="C475" s="74"/>
      <c r="D475" s="74"/>
      <c r="E475" s="37"/>
      <c r="F475" s="74"/>
      <c r="G475" s="74"/>
      <c r="H475" s="74"/>
      <c r="I475" s="74"/>
      <c r="J475" s="83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 x14ac:dyDescent="0.45">
      <c r="A476" s="74"/>
      <c r="B476" s="74"/>
      <c r="C476" s="74"/>
      <c r="D476" s="74"/>
      <c r="E476" s="37"/>
      <c r="F476" s="74"/>
      <c r="G476" s="74"/>
      <c r="H476" s="74"/>
      <c r="I476" s="74"/>
      <c r="J476" s="83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 x14ac:dyDescent="0.45">
      <c r="A477" s="74"/>
      <c r="B477" s="74"/>
      <c r="C477" s="74"/>
      <c r="D477" s="74"/>
      <c r="E477" s="37"/>
      <c r="F477" s="74"/>
      <c r="G477" s="74"/>
      <c r="H477" s="74"/>
      <c r="I477" s="74"/>
      <c r="J477" s="83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 x14ac:dyDescent="0.45">
      <c r="A478" s="74"/>
      <c r="B478" s="74"/>
      <c r="C478" s="74"/>
      <c r="D478" s="74"/>
      <c r="E478" s="37"/>
      <c r="F478" s="74"/>
      <c r="G478" s="74"/>
      <c r="H478" s="74"/>
      <c r="I478" s="74"/>
      <c r="J478" s="83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 x14ac:dyDescent="0.45">
      <c r="A479" s="74"/>
      <c r="B479" s="74"/>
      <c r="C479" s="74"/>
      <c r="D479" s="74"/>
      <c r="E479" s="37"/>
      <c r="F479" s="74"/>
      <c r="G479" s="74"/>
      <c r="H479" s="74"/>
      <c r="I479" s="74"/>
      <c r="J479" s="83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 x14ac:dyDescent="0.45">
      <c r="A480" s="74"/>
      <c r="B480" s="74"/>
      <c r="C480" s="74"/>
      <c r="D480" s="74"/>
      <c r="E480" s="37"/>
      <c r="F480" s="74"/>
      <c r="G480" s="74"/>
      <c r="H480" s="74"/>
      <c r="I480" s="74"/>
      <c r="J480" s="83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 x14ac:dyDescent="0.45">
      <c r="A481" s="74"/>
      <c r="B481" s="74"/>
      <c r="C481" s="74"/>
      <c r="D481" s="74"/>
      <c r="E481" s="37"/>
      <c r="F481" s="74"/>
      <c r="G481" s="74"/>
      <c r="H481" s="74"/>
      <c r="I481" s="74"/>
      <c r="J481" s="83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 x14ac:dyDescent="0.45">
      <c r="A482" s="74"/>
      <c r="B482" s="74"/>
      <c r="C482" s="74"/>
      <c r="D482" s="74"/>
      <c r="E482" s="37"/>
      <c r="F482" s="74"/>
      <c r="G482" s="74"/>
      <c r="H482" s="74"/>
      <c r="I482" s="74"/>
      <c r="J482" s="83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 x14ac:dyDescent="0.45">
      <c r="A483" s="74"/>
      <c r="B483" s="74"/>
      <c r="C483" s="74"/>
      <c r="D483" s="74"/>
      <c r="E483" s="37"/>
      <c r="F483" s="74"/>
      <c r="G483" s="74"/>
      <c r="H483" s="74"/>
      <c r="I483" s="74"/>
      <c r="J483" s="83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 x14ac:dyDescent="0.45">
      <c r="A484" s="74"/>
      <c r="B484" s="74"/>
      <c r="C484" s="74"/>
      <c r="D484" s="74"/>
      <c r="E484" s="37"/>
      <c r="F484" s="74"/>
      <c r="G484" s="74"/>
      <c r="H484" s="74"/>
      <c r="I484" s="74"/>
      <c r="J484" s="83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 x14ac:dyDescent="0.45">
      <c r="A485" s="74"/>
      <c r="B485" s="74"/>
      <c r="C485" s="74"/>
      <c r="D485" s="74"/>
      <c r="E485" s="37"/>
      <c r="F485" s="74"/>
      <c r="G485" s="74"/>
      <c r="H485" s="74"/>
      <c r="I485" s="74"/>
      <c r="J485" s="83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 x14ac:dyDescent="0.45">
      <c r="A486" s="74"/>
      <c r="B486" s="74"/>
      <c r="C486" s="74"/>
      <c r="D486" s="74"/>
      <c r="E486" s="37"/>
      <c r="F486" s="74"/>
      <c r="G486" s="74"/>
      <c r="H486" s="74"/>
      <c r="I486" s="74"/>
      <c r="J486" s="83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 x14ac:dyDescent="0.45">
      <c r="A487" s="74"/>
      <c r="B487" s="74"/>
      <c r="C487" s="74"/>
      <c r="D487" s="74"/>
      <c r="E487" s="37"/>
      <c r="F487" s="74"/>
      <c r="G487" s="74"/>
      <c r="H487" s="74"/>
      <c r="I487" s="74"/>
      <c r="J487" s="83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 x14ac:dyDescent="0.45">
      <c r="A488" s="74"/>
      <c r="B488" s="74"/>
      <c r="C488" s="74"/>
      <c r="D488" s="74"/>
      <c r="E488" s="37"/>
      <c r="F488" s="74"/>
      <c r="G488" s="74"/>
      <c r="H488" s="74"/>
      <c r="I488" s="74"/>
      <c r="J488" s="83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 x14ac:dyDescent="0.45">
      <c r="A489" s="74"/>
      <c r="B489" s="74"/>
      <c r="C489" s="74"/>
      <c r="D489" s="74"/>
      <c r="E489" s="37"/>
      <c r="F489" s="74"/>
      <c r="G489" s="74"/>
      <c r="H489" s="74"/>
      <c r="I489" s="74"/>
      <c r="J489" s="83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 x14ac:dyDescent="0.45">
      <c r="A490" s="74"/>
      <c r="B490" s="74"/>
      <c r="C490" s="74"/>
      <c r="D490" s="74"/>
      <c r="E490" s="37"/>
      <c r="F490" s="74"/>
      <c r="G490" s="74"/>
      <c r="H490" s="74"/>
      <c r="I490" s="74"/>
      <c r="J490" s="83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 x14ac:dyDescent="0.45">
      <c r="A491" s="74"/>
      <c r="B491" s="74"/>
      <c r="C491" s="74"/>
      <c r="D491" s="74"/>
      <c r="E491" s="37"/>
      <c r="F491" s="74"/>
      <c r="G491" s="74"/>
      <c r="H491" s="74"/>
      <c r="I491" s="74"/>
      <c r="J491" s="83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 x14ac:dyDescent="0.45">
      <c r="A492" s="74"/>
      <c r="B492" s="74"/>
      <c r="C492" s="74"/>
      <c r="D492" s="74"/>
      <c r="E492" s="37"/>
      <c r="F492" s="74"/>
      <c r="G492" s="74"/>
      <c r="H492" s="74"/>
      <c r="I492" s="74"/>
      <c r="J492" s="83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 x14ac:dyDescent="0.45">
      <c r="A493" s="74"/>
      <c r="B493" s="74"/>
      <c r="C493" s="74"/>
      <c r="D493" s="74"/>
      <c r="E493" s="37"/>
      <c r="F493" s="74"/>
      <c r="G493" s="74"/>
      <c r="H493" s="74"/>
      <c r="I493" s="74"/>
      <c r="J493" s="83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 x14ac:dyDescent="0.45">
      <c r="A494" s="74"/>
      <c r="B494" s="74"/>
      <c r="C494" s="74"/>
      <c r="D494" s="74"/>
      <c r="E494" s="37"/>
      <c r="F494" s="74"/>
      <c r="G494" s="74"/>
      <c r="H494" s="74"/>
      <c r="I494" s="74"/>
      <c r="J494" s="83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 x14ac:dyDescent="0.45">
      <c r="A495" s="74"/>
      <c r="B495" s="74"/>
      <c r="C495" s="74"/>
      <c r="D495" s="74"/>
      <c r="E495" s="37"/>
      <c r="F495" s="74"/>
      <c r="G495" s="74"/>
      <c r="H495" s="74"/>
      <c r="I495" s="74"/>
      <c r="J495" s="83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 x14ac:dyDescent="0.45">
      <c r="A496" s="74"/>
      <c r="B496" s="74"/>
      <c r="C496" s="74"/>
      <c r="D496" s="74"/>
      <c r="E496" s="37"/>
      <c r="F496" s="74"/>
      <c r="G496" s="74"/>
      <c r="H496" s="74"/>
      <c r="I496" s="74"/>
      <c r="J496" s="83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 x14ac:dyDescent="0.45">
      <c r="A497" s="74"/>
      <c r="B497" s="74"/>
      <c r="C497" s="74"/>
      <c r="D497" s="74"/>
      <c r="E497" s="37"/>
      <c r="F497" s="74"/>
      <c r="G497" s="74"/>
      <c r="H497" s="74"/>
      <c r="I497" s="74"/>
      <c r="J497" s="83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 x14ac:dyDescent="0.45">
      <c r="A498" s="74"/>
      <c r="B498" s="74"/>
      <c r="C498" s="74"/>
      <c r="D498" s="74"/>
      <c r="E498" s="37"/>
      <c r="F498" s="74"/>
      <c r="G498" s="74"/>
      <c r="H498" s="74"/>
      <c r="I498" s="74"/>
      <c r="J498" s="83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 x14ac:dyDescent="0.45">
      <c r="A499" s="74"/>
      <c r="B499" s="74"/>
      <c r="C499" s="74"/>
      <c r="D499" s="74"/>
      <c r="E499" s="37"/>
      <c r="F499" s="74"/>
      <c r="G499" s="74"/>
      <c r="H499" s="74"/>
      <c r="I499" s="74"/>
      <c r="J499" s="83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 x14ac:dyDescent="0.45">
      <c r="A500" s="74"/>
      <c r="B500" s="74"/>
      <c r="C500" s="74"/>
      <c r="D500" s="74"/>
      <c r="E500" s="37"/>
      <c r="F500" s="74"/>
      <c r="G500" s="74"/>
      <c r="H500" s="74"/>
      <c r="I500" s="74"/>
      <c r="J500" s="83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 x14ac:dyDescent="0.45">
      <c r="A501" s="74"/>
      <c r="B501" s="74"/>
      <c r="C501" s="74"/>
      <c r="D501" s="74"/>
      <c r="E501" s="37"/>
      <c r="F501" s="74"/>
      <c r="G501" s="74"/>
      <c r="H501" s="74"/>
      <c r="I501" s="74"/>
      <c r="J501" s="83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 x14ac:dyDescent="0.45">
      <c r="A502" s="74"/>
      <c r="B502" s="74"/>
      <c r="C502" s="74"/>
      <c r="D502" s="74"/>
      <c r="E502" s="37"/>
      <c r="F502" s="74"/>
      <c r="G502" s="74"/>
      <c r="H502" s="74"/>
      <c r="I502" s="74"/>
      <c r="J502" s="83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 x14ac:dyDescent="0.45">
      <c r="A503" s="74"/>
      <c r="B503" s="74"/>
      <c r="C503" s="74"/>
      <c r="D503" s="74"/>
      <c r="E503" s="37"/>
      <c r="F503" s="74"/>
      <c r="G503" s="74"/>
      <c r="H503" s="74"/>
      <c r="I503" s="74"/>
      <c r="J503" s="83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 x14ac:dyDescent="0.45">
      <c r="A504" s="74"/>
      <c r="B504" s="74"/>
      <c r="C504" s="74"/>
      <c r="D504" s="74"/>
      <c r="E504" s="37"/>
      <c r="F504" s="74"/>
      <c r="G504" s="74"/>
      <c r="H504" s="74"/>
      <c r="I504" s="74"/>
      <c r="J504" s="83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 x14ac:dyDescent="0.45">
      <c r="A505" s="74"/>
      <c r="B505" s="74"/>
      <c r="C505" s="74"/>
      <c r="D505" s="74"/>
      <c r="E505" s="37"/>
      <c r="F505" s="74"/>
      <c r="G505" s="74"/>
      <c r="H505" s="74"/>
      <c r="I505" s="74"/>
      <c r="J505" s="83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 x14ac:dyDescent="0.45">
      <c r="A506" s="74"/>
      <c r="B506" s="74"/>
      <c r="C506" s="74"/>
      <c r="D506" s="74"/>
      <c r="E506" s="37"/>
      <c r="F506" s="74"/>
      <c r="G506" s="74"/>
      <c r="H506" s="74"/>
      <c r="I506" s="74"/>
      <c r="J506" s="83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 x14ac:dyDescent="0.45">
      <c r="A507" s="74"/>
      <c r="B507" s="74"/>
      <c r="C507" s="74"/>
      <c r="D507" s="74"/>
      <c r="E507" s="37"/>
      <c r="F507" s="74"/>
      <c r="G507" s="74"/>
      <c r="H507" s="74"/>
      <c r="I507" s="74"/>
      <c r="J507" s="83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 x14ac:dyDescent="0.45">
      <c r="A508" s="74"/>
      <c r="B508" s="74"/>
      <c r="C508" s="74"/>
      <c r="D508" s="74"/>
      <c r="E508" s="37"/>
      <c r="F508" s="74"/>
      <c r="G508" s="74"/>
      <c r="H508" s="74"/>
      <c r="I508" s="74"/>
      <c r="J508" s="83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 x14ac:dyDescent="0.45">
      <c r="A509" s="74"/>
      <c r="B509" s="74"/>
      <c r="C509" s="74"/>
      <c r="D509" s="74"/>
      <c r="E509" s="37"/>
      <c r="F509" s="74"/>
      <c r="G509" s="74"/>
      <c r="H509" s="74"/>
      <c r="I509" s="74"/>
      <c r="J509" s="83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 x14ac:dyDescent="0.45">
      <c r="A510" s="74"/>
      <c r="B510" s="74"/>
      <c r="C510" s="74"/>
      <c r="D510" s="74"/>
      <c r="E510" s="37"/>
      <c r="F510" s="74"/>
      <c r="G510" s="74"/>
      <c r="H510" s="74"/>
      <c r="I510" s="74"/>
      <c r="J510" s="83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 x14ac:dyDescent="0.45">
      <c r="A511" s="74"/>
      <c r="B511" s="74"/>
      <c r="C511" s="74"/>
      <c r="D511" s="74"/>
      <c r="E511" s="37"/>
      <c r="F511" s="74"/>
      <c r="G511" s="74"/>
      <c r="H511" s="74"/>
      <c r="I511" s="74"/>
      <c r="J511" s="83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 x14ac:dyDescent="0.45">
      <c r="A512" s="74"/>
      <c r="B512" s="74"/>
      <c r="C512" s="74"/>
      <c r="D512" s="74"/>
      <c r="E512" s="37"/>
      <c r="F512" s="74"/>
      <c r="G512" s="74"/>
      <c r="H512" s="74"/>
      <c r="I512" s="74"/>
      <c r="J512" s="83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 x14ac:dyDescent="0.45">
      <c r="A513" s="74"/>
      <c r="B513" s="74"/>
      <c r="C513" s="74"/>
      <c r="D513" s="74"/>
      <c r="E513" s="37"/>
      <c r="F513" s="74"/>
      <c r="G513" s="74"/>
      <c r="H513" s="74"/>
      <c r="I513" s="74"/>
      <c r="J513" s="83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 x14ac:dyDescent="0.45">
      <c r="A514" s="74"/>
      <c r="B514" s="74"/>
      <c r="C514" s="74"/>
      <c r="D514" s="74"/>
      <c r="E514" s="37"/>
      <c r="F514" s="74"/>
      <c r="G514" s="74"/>
      <c r="H514" s="74"/>
      <c r="I514" s="74"/>
      <c r="J514" s="83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 x14ac:dyDescent="0.45">
      <c r="A515" s="74"/>
      <c r="B515" s="74"/>
      <c r="C515" s="74"/>
      <c r="D515" s="74"/>
      <c r="E515" s="37"/>
      <c r="F515" s="74"/>
      <c r="G515" s="74"/>
      <c r="H515" s="74"/>
      <c r="I515" s="74"/>
      <c r="J515" s="83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 x14ac:dyDescent="0.45">
      <c r="A516" s="74"/>
      <c r="B516" s="74"/>
      <c r="C516" s="74"/>
      <c r="D516" s="74"/>
      <c r="E516" s="37"/>
      <c r="F516" s="74"/>
      <c r="G516" s="74"/>
      <c r="H516" s="74"/>
      <c r="I516" s="74"/>
      <c r="J516" s="83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 x14ac:dyDescent="0.45">
      <c r="A517" s="74"/>
      <c r="B517" s="74"/>
      <c r="C517" s="74"/>
      <c r="D517" s="74"/>
      <c r="E517" s="37"/>
      <c r="F517" s="74"/>
      <c r="G517" s="74"/>
      <c r="H517" s="74"/>
      <c r="I517" s="74"/>
      <c r="J517" s="83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 x14ac:dyDescent="0.45">
      <c r="A518" s="74"/>
      <c r="B518" s="74"/>
      <c r="C518" s="74"/>
      <c r="D518" s="74"/>
      <c r="E518" s="37"/>
      <c r="F518" s="74"/>
      <c r="G518" s="74"/>
      <c r="H518" s="74"/>
      <c r="I518" s="74"/>
      <c r="J518" s="83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 x14ac:dyDescent="0.45">
      <c r="A519" s="74"/>
      <c r="B519" s="74"/>
      <c r="C519" s="74"/>
      <c r="D519" s="74"/>
      <c r="E519" s="37"/>
      <c r="F519" s="74"/>
      <c r="G519" s="74"/>
      <c r="H519" s="74"/>
      <c r="I519" s="74"/>
      <c r="J519" s="83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 x14ac:dyDescent="0.45">
      <c r="A520" s="74"/>
      <c r="B520" s="74"/>
      <c r="C520" s="74"/>
      <c r="D520" s="74"/>
      <c r="E520" s="37"/>
      <c r="F520" s="74"/>
      <c r="G520" s="74"/>
      <c r="H520" s="74"/>
      <c r="I520" s="74"/>
      <c r="J520" s="83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 x14ac:dyDescent="0.45">
      <c r="A521" s="74"/>
      <c r="B521" s="74"/>
      <c r="C521" s="74"/>
      <c r="D521" s="74"/>
      <c r="E521" s="37"/>
      <c r="F521" s="74"/>
      <c r="G521" s="74"/>
      <c r="H521" s="74"/>
      <c r="I521" s="74"/>
      <c r="J521" s="83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 x14ac:dyDescent="0.45">
      <c r="A522" s="74"/>
      <c r="B522" s="74"/>
      <c r="C522" s="74"/>
      <c r="D522" s="74"/>
      <c r="E522" s="37"/>
      <c r="F522" s="74"/>
      <c r="G522" s="74"/>
      <c r="H522" s="74"/>
      <c r="I522" s="74"/>
      <c r="J522" s="83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 x14ac:dyDescent="0.45">
      <c r="A523" s="74"/>
      <c r="B523" s="74"/>
      <c r="C523" s="74"/>
      <c r="D523" s="74"/>
      <c r="E523" s="37"/>
      <c r="F523" s="74"/>
      <c r="G523" s="74"/>
      <c r="H523" s="74"/>
      <c r="I523" s="74"/>
      <c r="J523" s="83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 x14ac:dyDescent="0.45">
      <c r="A524" s="74"/>
      <c r="B524" s="74"/>
      <c r="C524" s="74"/>
      <c r="D524" s="74"/>
      <c r="E524" s="37"/>
      <c r="F524" s="74"/>
      <c r="G524" s="74"/>
      <c r="H524" s="74"/>
      <c r="I524" s="74"/>
      <c r="J524" s="83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 x14ac:dyDescent="0.45">
      <c r="A525" s="74"/>
      <c r="B525" s="74"/>
      <c r="C525" s="74"/>
      <c r="D525" s="74"/>
      <c r="E525" s="37"/>
      <c r="F525" s="74"/>
      <c r="G525" s="74"/>
      <c r="H525" s="74"/>
      <c r="I525" s="74"/>
      <c r="J525" s="83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 x14ac:dyDescent="0.45">
      <c r="A526" s="74"/>
      <c r="B526" s="74"/>
      <c r="C526" s="74"/>
      <c r="D526" s="74"/>
      <c r="E526" s="37"/>
      <c r="F526" s="74"/>
      <c r="G526" s="74"/>
      <c r="H526" s="74"/>
      <c r="I526" s="74"/>
      <c r="J526" s="83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 x14ac:dyDescent="0.45">
      <c r="A527" s="74"/>
      <c r="B527" s="74"/>
      <c r="C527" s="74"/>
      <c r="D527" s="74"/>
      <c r="E527" s="37"/>
      <c r="F527" s="74"/>
      <c r="G527" s="74"/>
      <c r="H527" s="74"/>
      <c r="I527" s="74"/>
      <c r="J527" s="83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 x14ac:dyDescent="0.45">
      <c r="A528" s="74"/>
      <c r="B528" s="74"/>
      <c r="C528" s="74"/>
      <c r="D528" s="74"/>
      <c r="E528" s="37"/>
      <c r="F528" s="74"/>
      <c r="G528" s="74"/>
      <c r="H528" s="74"/>
      <c r="I528" s="74"/>
      <c r="J528" s="83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 x14ac:dyDescent="0.45">
      <c r="A529" s="74"/>
      <c r="B529" s="74"/>
      <c r="C529" s="74"/>
      <c r="D529" s="74"/>
      <c r="E529" s="37"/>
      <c r="F529" s="74"/>
      <c r="G529" s="74"/>
      <c r="H529" s="74"/>
      <c r="I529" s="74"/>
      <c r="J529" s="83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 x14ac:dyDescent="0.45">
      <c r="A530" s="74"/>
      <c r="B530" s="74"/>
      <c r="C530" s="74"/>
      <c r="D530" s="74"/>
      <c r="E530" s="37"/>
      <c r="F530" s="74"/>
      <c r="G530" s="74"/>
      <c r="H530" s="74"/>
      <c r="I530" s="74"/>
      <c r="J530" s="83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 x14ac:dyDescent="0.45">
      <c r="A531" s="74"/>
      <c r="B531" s="74"/>
      <c r="C531" s="74"/>
      <c r="D531" s="74"/>
      <c r="E531" s="37"/>
      <c r="F531" s="74"/>
      <c r="G531" s="74"/>
      <c r="H531" s="74"/>
      <c r="I531" s="74"/>
      <c r="J531" s="83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 x14ac:dyDescent="0.45">
      <c r="A532" s="74"/>
      <c r="B532" s="74"/>
      <c r="C532" s="74"/>
      <c r="D532" s="74"/>
      <c r="E532" s="37"/>
      <c r="F532" s="74"/>
      <c r="G532" s="74"/>
      <c r="H532" s="74"/>
      <c r="I532" s="74"/>
      <c r="J532" s="83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 x14ac:dyDescent="0.45">
      <c r="A533" s="74"/>
      <c r="B533" s="74"/>
      <c r="C533" s="74"/>
      <c r="D533" s="74"/>
      <c r="E533" s="37"/>
      <c r="F533" s="74"/>
      <c r="G533" s="74"/>
      <c r="H533" s="74"/>
      <c r="I533" s="74"/>
      <c r="J533" s="83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 x14ac:dyDescent="0.45">
      <c r="A534" s="74"/>
      <c r="B534" s="74"/>
      <c r="C534" s="74"/>
      <c r="D534" s="74"/>
      <c r="E534" s="37"/>
      <c r="F534" s="74"/>
      <c r="G534" s="74"/>
      <c r="H534" s="74"/>
      <c r="I534" s="74"/>
      <c r="J534" s="83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 x14ac:dyDescent="0.45">
      <c r="A535" s="74"/>
      <c r="B535" s="74"/>
      <c r="C535" s="74"/>
      <c r="D535" s="74"/>
      <c r="E535" s="37"/>
      <c r="F535" s="74"/>
      <c r="G535" s="74"/>
      <c r="H535" s="74"/>
      <c r="I535" s="74"/>
      <c r="J535" s="83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 x14ac:dyDescent="0.45">
      <c r="A536" s="74"/>
      <c r="B536" s="74"/>
      <c r="C536" s="74"/>
      <c r="D536" s="74"/>
      <c r="E536" s="37"/>
      <c r="F536" s="74"/>
      <c r="G536" s="74"/>
      <c r="H536" s="74"/>
      <c r="I536" s="74"/>
      <c r="J536" s="83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 x14ac:dyDescent="0.45">
      <c r="A537" s="74"/>
      <c r="B537" s="74"/>
      <c r="C537" s="74"/>
      <c r="D537" s="74"/>
      <c r="E537" s="37"/>
      <c r="F537" s="74"/>
      <c r="G537" s="74"/>
      <c r="H537" s="74"/>
      <c r="I537" s="74"/>
      <c r="J537" s="83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 x14ac:dyDescent="0.45">
      <c r="A538" s="74"/>
      <c r="B538" s="74"/>
      <c r="C538" s="74"/>
      <c r="D538" s="74"/>
      <c r="E538" s="37"/>
      <c r="F538" s="74"/>
      <c r="G538" s="74"/>
      <c r="H538" s="74"/>
      <c r="I538" s="74"/>
      <c r="J538" s="83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 x14ac:dyDescent="0.45">
      <c r="A539" s="74"/>
      <c r="B539" s="74"/>
      <c r="C539" s="74"/>
      <c r="D539" s="74"/>
      <c r="E539" s="37"/>
      <c r="F539" s="74"/>
      <c r="G539" s="74"/>
      <c r="H539" s="74"/>
      <c r="I539" s="74"/>
      <c r="J539" s="83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 x14ac:dyDescent="0.45">
      <c r="A540" s="74"/>
      <c r="B540" s="74"/>
      <c r="C540" s="74"/>
      <c r="D540" s="74"/>
      <c r="E540" s="37"/>
      <c r="F540" s="74"/>
      <c r="G540" s="74"/>
      <c r="H540" s="74"/>
      <c r="I540" s="74"/>
      <c r="J540" s="83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 x14ac:dyDescent="0.45">
      <c r="A541" s="74"/>
      <c r="B541" s="74"/>
      <c r="C541" s="74"/>
      <c r="D541" s="74"/>
      <c r="E541" s="37"/>
      <c r="F541" s="74"/>
      <c r="G541" s="74"/>
      <c r="H541" s="74"/>
      <c r="I541" s="74"/>
      <c r="J541" s="83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 x14ac:dyDescent="0.45">
      <c r="A542" s="74"/>
      <c r="B542" s="74"/>
      <c r="C542" s="74"/>
      <c r="D542" s="74"/>
      <c r="E542" s="37"/>
      <c r="F542" s="74"/>
      <c r="G542" s="74"/>
      <c r="H542" s="74"/>
      <c r="I542" s="74"/>
      <c r="J542" s="83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 x14ac:dyDescent="0.45">
      <c r="A543" s="74"/>
      <c r="B543" s="74"/>
      <c r="C543" s="74"/>
      <c r="D543" s="74"/>
      <c r="E543" s="37"/>
      <c r="F543" s="74"/>
      <c r="G543" s="74"/>
      <c r="H543" s="74"/>
      <c r="I543" s="74"/>
      <c r="J543" s="83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 x14ac:dyDescent="0.45">
      <c r="A544" s="74"/>
      <c r="B544" s="74"/>
      <c r="C544" s="74"/>
      <c r="D544" s="74"/>
      <c r="E544" s="37"/>
      <c r="F544" s="74"/>
      <c r="G544" s="74"/>
      <c r="H544" s="74"/>
      <c r="I544" s="74"/>
      <c r="J544" s="83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 x14ac:dyDescent="0.45">
      <c r="A545" s="74"/>
      <c r="B545" s="74"/>
      <c r="C545" s="74"/>
      <c r="D545" s="74"/>
      <c r="E545" s="37"/>
      <c r="F545" s="74"/>
      <c r="G545" s="74"/>
      <c r="H545" s="74"/>
      <c r="I545" s="74"/>
      <c r="J545" s="83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 x14ac:dyDescent="0.45">
      <c r="A546" s="74"/>
      <c r="B546" s="74"/>
      <c r="C546" s="74"/>
      <c r="D546" s="74"/>
      <c r="E546" s="37"/>
      <c r="F546" s="74"/>
      <c r="G546" s="74"/>
      <c r="H546" s="74"/>
      <c r="I546" s="74"/>
      <c r="J546" s="83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 x14ac:dyDescent="0.45">
      <c r="A547" s="74"/>
      <c r="B547" s="74"/>
      <c r="C547" s="74"/>
      <c r="D547" s="74"/>
      <c r="E547" s="37"/>
      <c r="F547" s="74"/>
      <c r="G547" s="74"/>
      <c r="H547" s="74"/>
      <c r="I547" s="74"/>
      <c r="J547" s="83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 x14ac:dyDescent="0.45">
      <c r="A548" s="74"/>
      <c r="B548" s="74"/>
      <c r="C548" s="74"/>
      <c r="D548" s="74"/>
      <c r="E548" s="37"/>
      <c r="F548" s="74"/>
      <c r="G548" s="74"/>
      <c r="H548" s="74"/>
      <c r="I548" s="74"/>
      <c r="J548" s="83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 x14ac:dyDescent="0.45">
      <c r="A549" s="74"/>
      <c r="B549" s="74"/>
      <c r="C549" s="74"/>
      <c r="D549" s="74"/>
      <c r="E549" s="37"/>
      <c r="F549" s="74"/>
      <c r="G549" s="74"/>
      <c r="H549" s="74"/>
      <c r="I549" s="74"/>
      <c r="J549" s="83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 x14ac:dyDescent="0.45">
      <c r="A550" s="74"/>
      <c r="B550" s="74"/>
      <c r="C550" s="74"/>
      <c r="D550" s="74"/>
      <c r="E550" s="37"/>
      <c r="F550" s="74"/>
      <c r="G550" s="74"/>
      <c r="H550" s="74"/>
      <c r="I550" s="74"/>
      <c r="J550" s="83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 x14ac:dyDescent="0.45">
      <c r="A551" s="74"/>
      <c r="B551" s="74"/>
      <c r="C551" s="74"/>
      <c r="D551" s="74"/>
      <c r="E551" s="37"/>
      <c r="F551" s="74"/>
      <c r="G551" s="74"/>
      <c r="H551" s="74"/>
      <c r="I551" s="74"/>
      <c r="J551" s="83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 x14ac:dyDescent="0.45">
      <c r="A552" s="74"/>
      <c r="B552" s="74"/>
      <c r="C552" s="74"/>
      <c r="D552" s="74"/>
      <c r="E552" s="37"/>
      <c r="F552" s="74"/>
      <c r="G552" s="74"/>
      <c r="H552" s="74"/>
      <c r="I552" s="74"/>
      <c r="J552" s="83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 x14ac:dyDescent="0.45">
      <c r="A553" s="74"/>
      <c r="B553" s="74"/>
      <c r="C553" s="74"/>
      <c r="D553" s="74"/>
      <c r="E553" s="37"/>
      <c r="F553" s="74"/>
      <c r="G553" s="74"/>
      <c r="H553" s="74"/>
      <c r="I553" s="74"/>
      <c r="J553" s="83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 x14ac:dyDescent="0.45">
      <c r="A554" s="74"/>
      <c r="B554" s="74"/>
      <c r="C554" s="74"/>
      <c r="D554" s="74"/>
      <c r="E554" s="37"/>
      <c r="F554" s="74"/>
      <c r="G554" s="74"/>
      <c r="H554" s="74"/>
      <c r="I554" s="74"/>
      <c r="J554" s="83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 x14ac:dyDescent="0.45">
      <c r="A555" s="74"/>
      <c r="B555" s="74"/>
      <c r="C555" s="74"/>
      <c r="D555" s="74"/>
      <c r="E555" s="37"/>
      <c r="F555" s="74"/>
      <c r="G555" s="74"/>
      <c r="H555" s="74"/>
      <c r="I555" s="74"/>
      <c r="J555" s="83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 x14ac:dyDescent="0.45">
      <c r="A556" s="74"/>
      <c r="B556" s="74"/>
      <c r="C556" s="74"/>
      <c r="D556" s="74"/>
      <c r="E556" s="37"/>
      <c r="F556" s="74"/>
      <c r="G556" s="74"/>
      <c r="H556" s="74"/>
      <c r="I556" s="74"/>
      <c r="J556" s="83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 x14ac:dyDescent="0.45">
      <c r="A557" s="74"/>
      <c r="B557" s="74"/>
      <c r="C557" s="74"/>
      <c r="D557" s="74"/>
      <c r="E557" s="37"/>
      <c r="F557" s="74"/>
      <c r="G557" s="74"/>
      <c r="H557" s="74"/>
      <c r="I557" s="74"/>
      <c r="J557" s="83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 x14ac:dyDescent="0.45">
      <c r="A558" s="74"/>
      <c r="B558" s="74"/>
      <c r="C558" s="74"/>
      <c r="D558" s="74"/>
      <c r="E558" s="37"/>
      <c r="F558" s="74"/>
      <c r="G558" s="74"/>
      <c r="H558" s="74"/>
      <c r="I558" s="74"/>
      <c r="J558" s="83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 x14ac:dyDescent="0.45">
      <c r="A559" s="74"/>
      <c r="B559" s="74"/>
      <c r="C559" s="74"/>
      <c r="D559" s="74"/>
      <c r="E559" s="37"/>
      <c r="F559" s="74"/>
      <c r="G559" s="74"/>
      <c r="H559" s="74"/>
      <c r="I559" s="74"/>
      <c r="J559" s="83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 x14ac:dyDescent="0.45">
      <c r="A560" s="74"/>
      <c r="B560" s="74"/>
      <c r="C560" s="74"/>
      <c r="D560" s="74"/>
      <c r="E560" s="37"/>
      <c r="F560" s="74"/>
      <c r="G560" s="74"/>
      <c r="H560" s="74"/>
      <c r="I560" s="74"/>
      <c r="J560" s="83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 x14ac:dyDescent="0.45">
      <c r="A561" s="74"/>
      <c r="B561" s="74"/>
      <c r="C561" s="74"/>
      <c r="D561" s="74"/>
      <c r="E561" s="37"/>
      <c r="F561" s="74"/>
      <c r="G561" s="74"/>
      <c r="H561" s="74"/>
      <c r="I561" s="74"/>
      <c r="J561" s="83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 x14ac:dyDescent="0.45">
      <c r="A562" s="74"/>
      <c r="B562" s="74"/>
      <c r="C562" s="74"/>
      <c r="D562" s="74"/>
      <c r="E562" s="37"/>
      <c r="F562" s="74"/>
      <c r="G562" s="74"/>
      <c r="H562" s="74"/>
      <c r="I562" s="74"/>
      <c r="J562" s="83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 x14ac:dyDescent="0.45">
      <c r="A563" s="74"/>
      <c r="B563" s="74"/>
      <c r="C563" s="74"/>
      <c r="D563" s="74"/>
      <c r="E563" s="37"/>
      <c r="F563" s="74"/>
      <c r="G563" s="74"/>
      <c r="H563" s="74"/>
      <c r="I563" s="74"/>
      <c r="J563" s="83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 x14ac:dyDescent="0.45">
      <c r="A564" s="74"/>
      <c r="B564" s="74"/>
      <c r="C564" s="74"/>
      <c r="D564" s="74"/>
      <c r="E564" s="37"/>
      <c r="F564" s="74"/>
      <c r="G564" s="74"/>
      <c r="H564" s="74"/>
      <c r="I564" s="74"/>
      <c r="J564" s="83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 x14ac:dyDescent="0.45">
      <c r="A565" s="74"/>
      <c r="B565" s="74"/>
      <c r="C565" s="74"/>
      <c r="D565" s="74"/>
      <c r="E565" s="37"/>
      <c r="F565" s="74"/>
      <c r="G565" s="74"/>
      <c r="H565" s="74"/>
      <c r="I565" s="74"/>
      <c r="J565" s="83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 x14ac:dyDescent="0.45">
      <c r="A566" s="74"/>
      <c r="B566" s="74"/>
      <c r="C566" s="74"/>
      <c r="D566" s="74"/>
      <c r="E566" s="37"/>
      <c r="F566" s="74"/>
      <c r="G566" s="74"/>
      <c r="H566" s="74"/>
      <c r="I566" s="74"/>
      <c r="J566" s="83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 x14ac:dyDescent="0.45">
      <c r="A567" s="74"/>
      <c r="B567" s="74"/>
      <c r="C567" s="74"/>
      <c r="D567" s="74"/>
      <c r="E567" s="37"/>
      <c r="F567" s="74"/>
      <c r="G567" s="74"/>
      <c r="H567" s="74"/>
      <c r="I567" s="74"/>
      <c r="J567" s="83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 x14ac:dyDescent="0.45">
      <c r="A568" s="74"/>
      <c r="B568" s="74"/>
      <c r="C568" s="74"/>
      <c r="D568" s="74"/>
      <c r="E568" s="37"/>
      <c r="F568" s="74"/>
      <c r="G568" s="74"/>
      <c r="H568" s="74"/>
      <c r="I568" s="74"/>
      <c r="J568" s="83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 x14ac:dyDescent="0.45">
      <c r="A569" s="74"/>
      <c r="B569" s="74"/>
      <c r="C569" s="74"/>
      <c r="D569" s="74"/>
      <c r="E569" s="37"/>
      <c r="F569" s="74"/>
      <c r="G569" s="74"/>
      <c r="H569" s="74"/>
      <c r="I569" s="74"/>
      <c r="J569" s="83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 x14ac:dyDescent="0.45">
      <c r="A570" s="74"/>
      <c r="B570" s="74"/>
      <c r="C570" s="74"/>
      <c r="D570" s="74"/>
      <c r="E570" s="37"/>
      <c r="F570" s="74"/>
      <c r="G570" s="74"/>
      <c r="H570" s="74"/>
      <c r="I570" s="74"/>
      <c r="J570" s="83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 x14ac:dyDescent="0.45">
      <c r="A571" s="74"/>
      <c r="B571" s="74"/>
      <c r="C571" s="74"/>
      <c r="D571" s="74"/>
      <c r="E571" s="37"/>
      <c r="F571" s="74"/>
      <c r="G571" s="74"/>
      <c r="H571" s="74"/>
      <c r="I571" s="74"/>
      <c r="J571" s="83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 x14ac:dyDescent="0.45">
      <c r="A572" s="74"/>
      <c r="B572" s="74"/>
      <c r="C572" s="74"/>
      <c r="D572" s="74"/>
      <c r="E572" s="37"/>
      <c r="F572" s="74"/>
      <c r="G572" s="74"/>
      <c r="H572" s="74"/>
      <c r="I572" s="74"/>
      <c r="J572" s="83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 x14ac:dyDescent="0.45">
      <c r="A573" s="74"/>
      <c r="B573" s="74"/>
      <c r="C573" s="74"/>
      <c r="D573" s="74"/>
      <c r="E573" s="37"/>
      <c r="F573" s="74"/>
      <c r="G573" s="74"/>
      <c r="H573" s="74"/>
      <c r="I573" s="74"/>
      <c r="J573" s="83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 x14ac:dyDescent="0.45">
      <c r="A574" s="74"/>
      <c r="B574" s="74"/>
      <c r="C574" s="74"/>
      <c r="D574" s="74"/>
      <c r="E574" s="37"/>
      <c r="F574" s="74"/>
      <c r="G574" s="74"/>
      <c r="H574" s="74"/>
      <c r="I574" s="74"/>
      <c r="J574" s="83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 x14ac:dyDescent="0.45">
      <c r="A575" s="74"/>
      <c r="B575" s="74"/>
      <c r="C575" s="74"/>
      <c r="D575" s="74"/>
      <c r="E575" s="37"/>
      <c r="F575" s="74"/>
      <c r="G575" s="74"/>
      <c r="H575" s="74"/>
      <c r="I575" s="74"/>
      <c r="J575" s="83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 x14ac:dyDescent="0.45">
      <c r="A576" s="74"/>
      <c r="B576" s="74"/>
      <c r="C576" s="74"/>
      <c r="D576" s="74"/>
      <c r="E576" s="37"/>
      <c r="F576" s="74"/>
      <c r="G576" s="74"/>
      <c r="H576" s="74"/>
      <c r="I576" s="74"/>
      <c r="J576" s="83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 x14ac:dyDescent="0.45">
      <c r="A577" s="74"/>
      <c r="B577" s="74"/>
      <c r="C577" s="74"/>
      <c r="D577" s="74"/>
      <c r="E577" s="37"/>
      <c r="F577" s="74"/>
      <c r="G577" s="74"/>
      <c r="H577" s="74"/>
      <c r="I577" s="74"/>
      <c r="J577" s="83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 x14ac:dyDescent="0.45">
      <c r="A578" s="74"/>
      <c r="B578" s="74"/>
      <c r="C578" s="74"/>
      <c r="D578" s="74"/>
      <c r="E578" s="37"/>
      <c r="F578" s="74"/>
      <c r="G578" s="74"/>
      <c r="H578" s="74"/>
      <c r="I578" s="74"/>
      <c r="J578" s="83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 x14ac:dyDescent="0.45">
      <c r="A579" s="74"/>
      <c r="B579" s="74"/>
      <c r="C579" s="74"/>
      <c r="D579" s="74"/>
      <c r="E579" s="37"/>
      <c r="F579" s="74"/>
      <c r="G579" s="74"/>
      <c r="H579" s="74"/>
      <c r="I579" s="74"/>
      <c r="J579" s="83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 x14ac:dyDescent="0.45">
      <c r="A580" s="74"/>
      <c r="B580" s="74"/>
      <c r="C580" s="74"/>
      <c r="D580" s="74"/>
      <c r="E580" s="37"/>
      <c r="F580" s="74"/>
      <c r="G580" s="74"/>
      <c r="H580" s="74"/>
      <c r="I580" s="74"/>
      <c r="J580" s="83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 x14ac:dyDescent="0.45">
      <c r="A581" s="74"/>
      <c r="B581" s="74"/>
      <c r="C581" s="74"/>
      <c r="D581" s="74"/>
      <c r="E581" s="37"/>
      <c r="F581" s="74"/>
      <c r="G581" s="74"/>
      <c r="H581" s="74"/>
      <c r="I581" s="74"/>
      <c r="J581" s="83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 x14ac:dyDescent="0.45">
      <c r="A582" s="74"/>
      <c r="B582" s="74"/>
      <c r="C582" s="74"/>
      <c r="D582" s="74"/>
      <c r="E582" s="37"/>
      <c r="F582" s="74"/>
      <c r="G582" s="74"/>
      <c r="H582" s="74"/>
      <c r="I582" s="74"/>
      <c r="J582" s="83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 x14ac:dyDescent="0.45">
      <c r="A583" s="74"/>
      <c r="B583" s="74"/>
      <c r="C583" s="74"/>
      <c r="D583" s="74"/>
      <c r="E583" s="37"/>
      <c r="F583" s="74"/>
      <c r="G583" s="74"/>
      <c r="H583" s="74"/>
      <c r="I583" s="74"/>
      <c r="J583" s="83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 x14ac:dyDescent="0.45">
      <c r="A584" s="74"/>
      <c r="B584" s="74"/>
      <c r="C584" s="74"/>
      <c r="D584" s="74"/>
      <c r="E584" s="37"/>
      <c r="F584" s="74"/>
      <c r="G584" s="74"/>
      <c r="H584" s="74"/>
      <c r="I584" s="74"/>
      <c r="J584" s="83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 x14ac:dyDescent="0.45">
      <c r="A585" s="74"/>
      <c r="B585" s="74"/>
      <c r="C585" s="74"/>
      <c r="D585" s="74"/>
      <c r="E585" s="37"/>
      <c r="F585" s="74"/>
      <c r="G585" s="74"/>
      <c r="H585" s="74"/>
      <c r="I585" s="74"/>
      <c r="J585" s="83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 x14ac:dyDescent="0.45">
      <c r="A586" s="74"/>
      <c r="B586" s="74"/>
      <c r="C586" s="74"/>
      <c r="D586" s="74"/>
      <c r="E586" s="37"/>
      <c r="F586" s="74"/>
      <c r="G586" s="74"/>
      <c r="H586" s="74"/>
      <c r="I586" s="74"/>
      <c r="J586" s="83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 x14ac:dyDescent="0.45">
      <c r="A587" s="74"/>
      <c r="B587" s="74"/>
      <c r="C587" s="74"/>
      <c r="D587" s="74"/>
      <c r="E587" s="37"/>
      <c r="F587" s="74"/>
      <c r="G587" s="74"/>
      <c r="H587" s="74"/>
      <c r="I587" s="74"/>
      <c r="J587" s="83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 x14ac:dyDescent="0.45">
      <c r="A588" s="74"/>
      <c r="B588" s="74"/>
      <c r="C588" s="74"/>
      <c r="D588" s="74"/>
      <c r="E588" s="37"/>
      <c r="F588" s="74"/>
      <c r="G588" s="74"/>
      <c r="H588" s="74"/>
      <c r="I588" s="74"/>
      <c r="J588" s="83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 x14ac:dyDescent="0.45">
      <c r="A589" s="74"/>
      <c r="B589" s="74"/>
      <c r="C589" s="74"/>
      <c r="D589" s="74"/>
      <c r="E589" s="37"/>
      <c r="F589" s="74"/>
      <c r="G589" s="74"/>
      <c r="H589" s="74"/>
      <c r="I589" s="74"/>
      <c r="J589" s="83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 x14ac:dyDescent="0.45">
      <c r="A590" s="74"/>
      <c r="B590" s="74"/>
      <c r="C590" s="74"/>
      <c r="D590" s="74"/>
      <c r="E590" s="37"/>
      <c r="F590" s="74"/>
      <c r="G590" s="74"/>
      <c r="H590" s="74"/>
      <c r="I590" s="74"/>
      <c r="J590" s="83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 x14ac:dyDescent="0.45">
      <c r="A591" s="74"/>
      <c r="B591" s="74"/>
      <c r="C591" s="74"/>
      <c r="D591" s="74"/>
      <c r="E591" s="37"/>
      <c r="F591" s="74"/>
      <c r="G591" s="74"/>
      <c r="H591" s="74"/>
      <c r="I591" s="74"/>
      <c r="J591" s="83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 x14ac:dyDescent="0.45">
      <c r="A592" s="74"/>
      <c r="B592" s="74"/>
      <c r="C592" s="74"/>
      <c r="D592" s="74"/>
      <c r="E592" s="37"/>
      <c r="F592" s="74"/>
      <c r="G592" s="74"/>
      <c r="H592" s="74"/>
      <c r="I592" s="74"/>
      <c r="J592" s="83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 x14ac:dyDescent="0.45">
      <c r="A593" s="74"/>
      <c r="B593" s="74"/>
      <c r="C593" s="74"/>
      <c r="D593" s="74"/>
      <c r="E593" s="37"/>
      <c r="F593" s="74"/>
      <c r="G593" s="74"/>
      <c r="H593" s="74"/>
      <c r="I593" s="74"/>
      <c r="J593" s="83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 x14ac:dyDescent="0.45">
      <c r="A594" s="74"/>
      <c r="B594" s="74"/>
      <c r="C594" s="74"/>
      <c r="D594" s="74"/>
      <c r="E594" s="37"/>
      <c r="F594" s="74"/>
      <c r="G594" s="74"/>
      <c r="H594" s="74"/>
      <c r="I594" s="74"/>
      <c r="J594" s="83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 x14ac:dyDescent="0.45">
      <c r="A595" s="74"/>
      <c r="B595" s="74"/>
      <c r="C595" s="74"/>
      <c r="D595" s="74"/>
      <c r="E595" s="37"/>
      <c r="F595" s="74"/>
      <c r="G595" s="74"/>
      <c r="H595" s="74"/>
      <c r="I595" s="74"/>
      <c r="J595" s="83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 x14ac:dyDescent="0.45">
      <c r="A596" s="74"/>
      <c r="B596" s="74"/>
      <c r="C596" s="74"/>
      <c r="D596" s="74"/>
      <c r="E596" s="37"/>
      <c r="F596" s="74"/>
      <c r="G596" s="74"/>
      <c r="H596" s="74"/>
      <c r="I596" s="74"/>
      <c r="J596" s="83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 x14ac:dyDescent="0.45">
      <c r="A597" s="74"/>
      <c r="B597" s="74"/>
      <c r="C597" s="74"/>
      <c r="D597" s="74"/>
      <c r="E597" s="37"/>
      <c r="F597" s="74"/>
      <c r="G597" s="74"/>
      <c r="H597" s="74"/>
      <c r="I597" s="74"/>
      <c r="J597" s="83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 x14ac:dyDescent="0.45">
      <c r="A598" s="74"/>
      <c r="B598" s="74"/>
      <c r="C598" s="74"/>
      <c r="D598" s="74"/>
      <c r="E598" s="37"/>
      <c r="F598" s="74"/>
      <c r="G598" s="74"/>
      <c r="H598" s="74"/>
      <c r="I598" s="74"/>
      <c r="J598" s="83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 x14ac:dyDescent="0.45">
      <c r="A599" s="74"/>
      <c r="B599" s="74"/>
      <c r="C599" s="74"/>
      <c r="D599" s="74"/>
      <c r="E599" s="37"/>
      <c r="F599" s="74"/>
      <c r="G599" s="74"/>
      <c r="H599" s="74"/>
      <c r="I599" s="74"/>
      <c r="J599" s="83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 x14ac:dyDescent="0.45">
      <c r="A600" s="74"/>
      <c r="B600" s="74"/>
      <c r="C600" s="74"/>
      <c r="D600" s="74"/>
      <c r="E600" s="37"/>
      <c r="F600" s="74"/>
      <c r="G600" s="74"/>
      <c r="H600" s="74"/>
      <c r="I600" s="74"/>
      <c r="J600" s="83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 x14ac:dyDescent="0.45">
      <c r="A601" s="74"/>
      <c r="B601" s="74"/>
      <c r="C601" s="74"/>
      <c r="D601" s="74"/>
      <c r="E601" s="37"/>
      <c r="F601" s="74"/>
      <c r="G601" s="74"/>
      <c r="H601" s="74"/>
      <c r="I601" s="74"/>
      <c r="J601" s="83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 x14ac:dyDescent="0.45">
      <c r="A602" s="74"/>
      <c r="B602" s="74"/>
      <c r="C602" s="74"/>
      <c r="D602" s="74"/>
      <c r="E602" s="37"/>
      <c r="F602" s="74"/>
      <c r="G602" s="74"/>
      <c r="H602" s="74"/>
      <c r="I602" s="74"/>
      <c r="J602" s="83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 x14ac:dyDescent="0.45">
      <c r="A603" s="74"/>
      <c r="B603" s="74"/>
      <c r="C603" s="74"/>
      <c r="D603" s="74"/>
      <c r="E603" s="37"/>
      <c r="F603" s="74"/>
      <c r="G603" s="74"/>
      <c r="H603" s="74"/>
      <c r="I603" s="74"/>
      <c r="J603" s="83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 x14ac:dyDescent="0.45">
      <c r="A604" s="74"/>
      <c r="B604" s="74"/>
      <c r="C604" s="74"/>
      <c r="D604" s="74"/>
      <c r="E604" s="37"/>
      <c r="F604" s="74"/>
      <c r="G604" s="74"/>
      <c r="H604" s="74"/>
      <c r="I604" s="74"/>
      <c r="J604" s="83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 x14ac:dyDescent="0.45">
      <c r="A605" s="74"/>
      <c r="B605" s="74"/>
      <c r="C605" s="74"/>
      <c r="D605" s="74"/>
      <c r="E605" s="37"/>
      <c r="F605" s="74"/>
      <c r="G605" s="74"/>
      <c r="H605" s="74"/>
      <c r="I605" s="74"/>
      <c r="J605" s="83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 x14ac:dyDescent="0.45">
      <c r="A606" s="74"/>
      <c r="B606" s="74"/>
      <c r="C606" s="74"/>
      <c r="D606" s="74"/>
      <c r="E606" s="37"/>
      <c r="F606" s="74"/>
      <c r="G606" s="74"/>
      <c r="H606" s="74"/>
      <c r="I606" s="74"/>
      <c r="J606" s="83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 x14ac:dyDescent="0.45">
      <c r="A607" s="74"/>
      <c r="B607" s="74"/>
      <c r="C607" s="74"/>
      <c r="D607" s="74"/>
      <c r="E607" s="37"/>
      <c r="F607" s="74"/>
      <c r="G607" s="74"/>
      <c r="H607" s="74"/>
      <c r="I607" s="74"/>
      <c r="J607" s="83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 x14ac:dyDescent="0.45">
      <c r="A608" s="74"/>
      <c r="B608" s="74"/>
      <c r="C608" s="74"/>
      <c r="D608" s="74"/>
      <c r="E608" s="37"/>
      <c r="F608" s="74"/>
      <c r="G608" s="74"/>
      <c r="H608" s="74"/>
      <c r="I608" s="74"/>
      <c r="J608" s="83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 x14ac:dyDescent="0.45">
      <c r="A609" s="74"/>
      <c r="B609" s="74"/>
      <c r="C609" s="74"/>
      <c r="D609" s="74"/>
      <c r="E609" s="37"/>
      <c r="F609" s="74"/>
      <c r="G609" s="74"/>
      <c r="H609" s="74"/>
      <c r="I609" s="74"/>
      <c r="J609" s="83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 x14ac:dyDescent="0.45">
      <c r="A610" s="74"/>
      <c r="B610" s="74"/>
      <c r="C610" s="74"/>
      <c r="D610" s="74"/>
      <c r="E610" s="37"/>
      <c r="F610" s="74"/>
      <c r="G610" s="74"/>
      <c r="H610" s="74"/>
      <c r="I610" s="74"/>
      <c r="J610" s="83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 x14ac:dyDescent="0.45">
      <c r="A611" s="74"/>
      <c r="B611" s="74"/>
      <c r="C611" s="74"/>
      <c r="D611" s="74"/>
      <c r="E611" s="37"/>
      <c r="F611" s="74"/>
      <c r="G611" s="74"/>
      <c r="H611" s="74"/>
      <c r="I611" s="74"/>
      <c r="J611" s="83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 x14ac:dyDescent="0.45">
      <c r="A612" s="74"/>
      <c r="B612" s="74"/>
      <c r="C612" s="74"/>
      <c r="D612" s="74"/>
      <c r="E612" s="37"/>
      <c r="F612" s="74"/>
      <c r="G612" s="74"/>
      <c r="H612" s="74"/>
      <c r="I612" s="74"/>
      <c r="J612" s="83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 x14ac:dyDescent="0.45">
      <c r="A613" s="74"/>
      <c r="B613" s="74"/>
      <c r="C613" s="74"/>
      <c r="D613" s="74"/>
      <c r="E613" s="37"/>
      <c r="F613" s="74"/>
      <c r="G613" s="74"/>
      <c r="H613" s="74"/>
      <c r="I613" s="74"/>
      <c r="J613" s="83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 x14ac:dyDescent="0.45">
      <c r="A614" s="74"/>
      <c r="B614" s="74"/>
      <c r="C614" s="74"/>
      <c r="D614" s="74"/>
      <c r="E614" s="37"/>
      <c r="F614" s="74"/>
      <c r="G614" s="74"/>
      <c r="H614" s="74"/>
      <c r="I614" s="74"/>
      <c r="J614" s="83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 x14ac:dyDescent="0.45">
      <c r="A615" s="74"/>
      <c r="B615" s="74"/>
      <c r="C615" s="74"/>
      <c r="D615" s="74"/>
      <c r="E615" s="37"/>
      <c r="F615" s="74"/>
      <c r="G615" s="74"/>
      <c r="H615" s="74"/>
      <c r="I615" s="74"/>
      <c r="J615" s="83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 x14ac:dyDescent="0.45">
      <c r="A616" s="74"/>
      <c r="B616" s="74"/>
      <c r="C616" s="74"/>
      <c r="D616" s="74"/>
      <c r="E616" s="37"/>
      <c r="F616" s="74"/>
      <c r="G616" s="74"/>
      <c r="H616" s="74"/>
      <c r="I616" s="74"/>
      <c r="J616" s="83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 x14ac:dyDescent="0.45">
      <c r="A617" s="74"/>
      <c r="B617" s="74"/>
      <c r="C617" s="74"/>
      <c r="D617" s="74"/>
      <c r="E617" s="37"/>
      <c r="F617" s="74"/>
      <c r="G617" s="74"/>
      <c r="H617" s="74"/>
      <c r="I617" s="74"/>
      <c r="J617" s="83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 x14ac:dyDescent="0.45">
      <c r="A618" s="74"/>
      <c r="B618" s="74"/>
      <c r="C618" s="74"/>
      <c r="D618" s="74"/>
      <c r="E618" s="37"/>
      <c r="F618" s="74"/>
      <c r="G618" s="74"/>
      <c r="H618" s="74"/>
      <c r="I618" s="74"/>
      <c r="J618" s="83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 x14ac:dyDescent="0.45">
      <c r="A619" s="74"/>
      <c r="B619" s="74"/>
      <c r="C619" s="74"/>
      <c r="D619" s="74"/>
      <c r="E619" s="37"/>
      <c r="F619" s="74"/>
      <c r="G619" s="74"/>
      <c r="H619" s="74"/>
      <c r="I619" s="74"/>
      <c r="J619" s="83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 x14ac:dyDescent="0.45">
      <c r="A620" s="74"/>
      <c r="B620" s="74"/>
      <c r="C620" s="74"/>
      <c r="D620" s="74"/>
      <c r="E620" s="37"/>
      <c r="F620" s="74"/>
      <c r="G620" s="74"/>
      <c r="H620" s="74"/>
      <c r="I620" s="74"/>
      <c r="J620" s="83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 x14ac:dyDescent="0.45">
      <c r="A621" s="74"/>
      <c r="B621" s="74"/>
      <c r="C621" s="74"/>
      <c r="D621" s="74"/>
      <c r="E621" s="37"/>
      <c r="F621" s="74"/>
      <c r="G621" s="74"/>
      <c r="H621" s="74"/>
      <c r="I621" s="74"/>
      <c r="J621" s="83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 x14ac:dyDescent="0.45">
      <c r="A622" s="74"/>
      <c r="B622" s="74"/>
      <c r="C622" s="74"/>
      <c r="D622" s="74"/>
      <c r="E622" s="37"/>
      <c r="F622" s="74"/>
      <c r="G622" s="74"/>
      <c r="H622" s="74"/>
      <c r="I622" s="74"/>
      <c r="J622" s="83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 x14ac:dyDescent="0.45">
      <c r="A623" s="74"/>
      <c r="B623" s="74"/>
      <c r="C623" s="74"/>
      <c r="D623" s="74"/>
      <c r="E623" s="37"/>
      <c r="F623" s="74"/>
      <c r="G623" s="74"/>
      <c r="H623" s="74"/>
      <c r="I623" s="74"/>
      <c r="J623" s="83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 x14ac:dyDescent="0.45">
      <c r="A624" s="74"/>
      <c r="B624" s="74"/>
      <c r="C624" s="74"/>
      <c r="D624" s="74"/>
      <c r="E624" s="37"/>
      <c r="F624" s="74"/>
      <c r="G624" s="74"/>
      <c r="H624" s="74"/>
      <c r="I624" s="74"/>
      <c r="J624" s="83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 x14ac:dyDescent="0.45">
      <c r="A625" s="74"/>
      <c r="B625" s="74"/>
      <c r="C625" s="74"/>
      <c r="D625" s="74"/>
      <c r="E625" s="37"/>
      <c r="F625" s="74"/>
      <c r="G625" s="74"/>
      <c r="H625" s="74"/>
      <c r="I625" s="74"/>
      <c r="J625" s="83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 x14ac:dyDescent="0.45">
      <c r="A626" s="74"/>
      <c r="B626" s="74"/>
      <c r="C626" s="74"/>
      <c r="D626" s="74"/>
      <c r="E626" s="37"/>
      <c r="F626" s="74"/>
      <c r="G626" s="74"/>
      <c r="H626" s="74"/>
      <c r="I626" s="74"/>
      <c r="J626" s="83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 x14ac:dyDescent="0.45">
      <c r="A627" s="74"/>
      <c r="B627" s="74"/>
      <c r="C627" s="74"/>
      <c r="D627" s="74"/>
      <c r="E627" s="37"/>
      <c r="F627" s="74"/>
      <c r="G627" s="74"/>
      <c r="H627" s="74"/>
      <c r="I627" s="74"/>
      <c r="J627" s="83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 x14ac:dyDescent="0.45">
      <c r="A628" s="74"/>
      <c r="B628" s="74"/>
      <c r="C628" s="74"/>
      <c r="D628" s="74"/>
      <c r="E628" s="37"/>
      <c r="F628" s="74"/>
      <c r="G628" s="74"/>
      <c r="H628" s="74"/>
      <c r="I628" s="74"/>
      <c r="J628" s="83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 x14ac:dyDescent="0.45">
      <c r="A629" s="74"/>
      <c r="B629" s="74"/>
      <c r="C629" s="74"/>
      <c r="D629" s="74"/>
      <c r="E629" s="37"/>
      <c r="F629" s="74"/>
      <c r="G629" s="74"/>
      <c r="H629" s="74"/>
      <c r="I629" s="74"/>
      <c r="J629" s="83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 x14ac:dyDescent="0.45">
      <c r="A630" s="74"/>
      <c r="B630" s="74"/>
      <c r="C630" s="74"/>
      <c r="D630" s="74"/>
      <c r="E630" s="37"/>
      <c r="F630" s="74"/>
      <c r="G630" s="74"/>
      <c r="H630" s="74"/>
      <c r="I630" s="74"/>
      <c r="J630" s="83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 x14ac:dyDescent="0.45">
      <c r="A631" s="74"/>
      <c r="B631" s="74"/>
      <c r="C631" s="74"/>
      <c r="D631" s="74"/>
      <c r="E631" s="37"/>
      <c r="F631" s="74"/>
      <c r="G631" s="74"/>
      <c r="H631" s="74"/>
      <c r="I631" s="74"/>
      <c r="J631" s="83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 x14ac:dyDescent="0.45">
      <c r="A632" s="74"/>
      <c r="B632" s="74"/>
      <c r="C632" s="74"/>
      <c r="D632" s="74"/>
      <c r="E632" s="37"/>
      <c r="F632" s="74"/>
      <c r="G632" s="74"/>
      <c r="H632" s="74"/>
      <c r="I632" s="74"/>
      <c r="J632" s="83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 x14ac:dyDescent="0.45">
      <c r="A633" s="74"/>
      <c r="B633" s="74"/>
      <c r="C633" s="74"/>
      <c r="D633" s="74"/>
      <c r="E633" s="37"/>
      <c r="F633" s="74"/>
      <c r="G633" s="74"/>
      <c r="H633" s="74"/>
      <c r="I633" s="74"/>
      <c r="J633" s="83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 x14ac:dyDescent="0.45">
      <c r="A634" s="74"/>
      <c r="B634" s="74"/>
      <c r="C634" s="74"/>
      <c r="D634" s="74"/>
      <c r="E634" s="37"/>
      <c r="F634" s="74"/>
      <c r="G634" s="74"/>
      <c r="H634" s="74"/>
      <c r="I634" s="74"/>
      <c r="J634" s="83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 x14ac:dyDescent="0.45">
      <c r="A635" s="74"/>
      <c r="B635" s="74"/>
      <c r="C635" s="74"/>
      <c r="D635" s="74"/>
      <c r="E635" s="37"/>
      <c r="F635" s="74"/>
      <c r="G635" s="74"/>
      <c r="H635" s="74"/>
      <c r="I635" s="74"/>
      <c r="J635" s="83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 x14ac:dyDescent="0.45">
      <c r="A636" s="74"/>
      <c r="B636" s="74"/>
      <c r="C636" s="74"/>
      <c r="D636" s="74"/>
      <c r="E636" s="37"/>
      <c r="F636" s="74"/>
      <c r="G636" s="74"/>
      <c r="H636" s="74"/>
      <c r="I636" s="74"/>
      <c r="J636" s="83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 x14ac:dyDescent="0.45">
      <c r="A637" s="74"/>
      <c r="B637" s="74"/>
      <c r="C637" s="74"/>
      <c r="D637" s="74"/>
      <c r="E637" s="37"/>
      <c r="F637" s="74"/>
      <c r="G637" s="74"/>
      <c r="H637" s="74"/>
      <c r="I637" s="74"/>
      <c r="J637" s="83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 x14ac:dyDescent="0.45">
      <c r="A638" s="74"/>
      <c r="B638" s="74"/>
      <c r="C638" s="74"/>
      <c r="D638" s="74"/>
      <c r="E638" s="37"/>
      <c r="F638" s="74"/>
      <c r="G638" s="74"/>
      <c r="H638" s="74"/>
      <c r="I638" s="74"/>
      <c r="J638" s="83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1000"/>
  <sheetViews>
    <sheetView workbookViewId="0">
      <pane xSplit="2" ySplit="7" topLeftCell="D8" activePane="bottomRight" state="frozen"/>
      <selection pane="topRight" activeCell="C1" sqref="C1"/>
      <selection pane="bottomLeft" activeCell="A8" sqref="A8"/>
      <selection pane="bottomRight" activeCell="J8" sqref="J8"/>
    </sheetView>
  </sheetViews>
  <sheetFormatPr baseColWidth="10" defaultColWidth="12.6328125" defaultRowHeight="15" customHeight="1" x14ac:dyDescent="0.25"/>
  <cols>
    <col min="1" max="1" width="11.453125" customWidth="1"/>
    <col min="2" max="2" width="63.453125" customWidth="1"/>
    <col min="3" max="3" width="13.36328125" customWidth="1"/>
    <col min="4" max="4" width="16.26953125" customWidth="1"/>
    <col min="5" max="5" width="14.90625" customWidth="1"/>
    <col min="6" max="6" width="13" customWidth="1"/>
    <col min="7" max="7" width="10.453125" customWidth="1"/>
    <col min="8" max="8" width="13.6328125" customWidth="1"/>
    <col min="9" max="9" width="9.36328125" customWidth="1"/>
    <col min="10" max="10" width="11" customWidth="1"/>
    <col min="11" max="11" width="12" customWidth="1"/>
  </cols>
  <sheetData>
    <row r="1" spans="1:26" ht="27.75" customHeight="1" x14ac:dyDescent="0.45">
      <c r="A1" s="159">
        <f>'PLANTILLA V6'!A1</f>
        <v>0</v>
      </c>
      <c r="B1" s="70">
        <f>'PLANTILLA V6'!B1</f>
        <v>0</v>
      </c>
      <c r="C1" s="105" t="str">
        <f>'PLANTILLA V6'!C1</f>
        <v>Tipo:</v>
      </c>
      <c r="D1" s="166" t="str">
        <f>'PLANTILLA V6'!D1</f>
        <v>Proyecto</v>
      </c>
      <c r="E1" s="165"/>
      <c r="F1" s="163" t="str">
        <f>'PLANTILLA V6'!F1</f>
        <v>Total de alumnos:</v>
      </c>
      <c r="G1" s="164"/>
      <c r="H1" s="164"/>
      <c r="I1" s="165"/>
      <c r="J1" s="111">
        <f>'2.SELECCIÓN'!K10</f>
        <v>14</v>
      </c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21.75" customHeight="1" x14ac:dyDescent="0.45">
      <c r="A2" s="141"/>
      <c r="B2" s="70">
        <f>'PLANTILLA V6'!B2</f>
        <v>0</v>
      </c>
      <c r="C2" s="105" t="str">
        <f>'PLANTILLA V6'!C2</f>
        <v>Especialidad:</v>
      </c>
      <c r="D2" s="166" t="s">
        <v>307</v>
      </c>
      <c r="E2" s="165"/>
      <c r="F2" s="163" t="s">
        <v>304</v>
      </c>
      <c r="G2" s="164"/>
      <c r="H2" s="164"/>
      <c r="I2" s="165"/>
      <c r="J2" s="106">
        <f>'2.SELECCIÓN'!J10</f>
        <v>14</v>
      </c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36" customHeight="1" x14ac:dyDescent="0.45">
      <c r="A3" s="77">
        <f>'PLANTILLA V6'!A3</f>
        <v>0</v>
      </c>
      <c r="B3" s="77">
        <f>'PLANTILLA V6'!B3</f>
        <v>0</v>
      </c>
      <c r="C3" s="107" t="str">
        <f>'PLANTILLA V6'!C3</f>
        <v xml:space="preserve">Nombre de proyecto:
</v>
      </c>
      <c r="D3" s="167" t="s">
        <v>58</v>
      </c>
      <c r="E3" s="168"/>
      <c r="F3" s="72">
        <f>'PLANTILLA V6'!F3</f>
        <v>0</v>
      </c>
      <c r="G3" s="79">
        <f>'PLANTILLA V6'!G3</f>
        <v>0</v>
      </c>
      <c r="H3" s="79">
        <f>'PLANTILLA V6'!H3</f>
        <v>0</v>
      </c>
      <c r="I3" s="79">
        <f>'PLANTILLA V6'!I3</f>
        <v>0</v>
      </c>
      <c r="J3" s="80">
        <f>'PLANTILLA V6'!J3</f>
        <v>0</v>
      </c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5.75" customHeight="1" x14ac:dyDescent="0.45">
      <c r="A4" s="74">
        <f>'PLANTILLA V6'!A4</f>
        <v>0</v>
      </c>
      <c r="B4" s="74">
        <f>'PLANTILLA V6'!B4</f>
        <v>0</v>
      </c>
      <c r="C4" s="108">
        <f>'PLANTILLA V6'!C4</f>
        <v>0</v>
      </c>
      <c r="D4" s="108">
        <f>'PLANTILLA V6'!D4</f>
        <v>0</v>
      </c>
      <c r="E4" s="108">
        <f>'PLANTILLA V6'!E4</f>
        <v>0</v>
      </c>
      <c r="F4" s="72">
        <f>'PLANTILLA V6'!F4</f>
        <v>0</v>
      </c>
      <c r="G4" s="75">
        <f>'PLANTILLA V6'!G4</f>
        <v>0</v>
      </c>
      <c r="H4" s="75">
        <f>'PLANTILLA V6'!H4</f>
        <v>0</v>
      </c>
      <c r="I4" s="75">
        <f>'PLANTILLA V6'!I4</f>
        <v>0</v>
      </c>
      <c r="J4" s="76">
        <f>'PLANTILLA V6'!J4</f>
        <v>0</v>
      </c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44.25" customHeight="1" x14ac:dyDescent="0.45">
      <c r="A5" s="74">
        <f>'PLANTILLA V6'!A5</f>
        <v>0</v>
      </c>
      <c r="B5" s="74">
        <f>'PLANTILLA V6'!B5</f>
        <v>0</v>
      </c>
      <c r="C5" s="81" t="str">
        <f>'PLANTILLA V6'!C5</f>
        <v>Cantidad</v>
      </c>
      <c r="D5" s="81" t="str">
        <f>'PLANTILLA V6'!D5</f>
        <v>Unidad</v>
      </c>
      <c r="E5" s="82" t="str">
        <f>'PLANTILLA V6'!E5</f>
        <v>Cantidad necesaria por 1 prototipo</v>
      </c>
      <c r="F5" s="162" t="str">
        <f>'PLANTILLA V6'!F5</f>
        <v>Modalidad de uso</v>
      </c>
      <c r="G5" s="141"/>
      <c r="H5" s="141"/>
      <c r="I5" s="141"/>
      <c r="J5" s="83">
        <f>'PLANTILLA V6'!J5</f>
        <v>0</v>
      </c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41.25" customHeight="1" x14ac:dyDescent="0.45">
      <c r="A6" s="84">
        <f>'PLANTILLA V6'!A6</f>
        <v>0</v>
      </c>
      <c r="B6" s="85" t="str">
        <f>'PLANTILLA V6'!B6</f>
        <v>HERRAMIENTAS Y MATERIALES DEL MAKERSPACE</v>
      </c>
      <c r="C6" s="86">
        <f>'PLANTILLA V6'!C6</f>
        <v>0</v>
      </c>
      <c r="D6" s="86">
        <f>'PLANTILLA V6'!D6</f>
        <v>0</v>
      </c>
      <c r="E6" s="37">
        <f>'PLANTILLA V6'!E6</f>
        <v>0</v>
      </c>
      <c r="F6" s="87" t="str">
        <f>'PLANTILLA V6'!F6</f>
        <v>Individual</v>
      </c>
      <c r="G6" s="6" t="str">
        <f>'PLANTILLA V6'!G6</f>
        <v>Parejas</v>
      </c>
      <c r="H6" s="87" t="str">
        <f>'PLANTILLA V6'!H6</f>
        <v>Equipos de 4 personas</v>
      </c>
      <c r="I6" s="6" t="str">
        <f>'PLANTILLA V6'!I6</f>
        <v>Grupal</v>
      </c>
      <c r="J6" s="88" t="str">
        <f>'PLANTILLA V6'!J6</f>
        <v>Total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21.75" customHeight="1" x14ac:dyDescent="0.9">
      <c r="A7" s="112">
        <f>'PLANTILLA V6'!A7</f>
        <v>0</v>
      </c>
      <c r="B7" s="112">
        <f>'PLANTILLA V6'!B7</f>
        <v>0</v>
      </c>
      <c r="C7" s="112">
        <f>'PLANTILLA V6'!C7</f>
        <v>0</v>
      </c>
      <c r="D7" s="112">
        <f>'PLANTILLA V6'!D7</f>
        <v>0</v>
      </c>
      <c r="E7" s="113">
        <f>'PLANTILLA V6'!E7</f>
        <v>0</v>
      </c>
      <c r="F7" s="114">
        <f>J1</f>
        <v>14</v>
      </c>
      <c r="G7" s="46">
        <f>F7/2</f>
        <v>7</v>
      </c>
      <c r="H7" s="46">
        <f>F7/4</f>
        <v>3.5</v>
      </c>
      <c r="I7" s="46">
        <f>F7/F7</f>
        <v>1</v>
      </c>
      <c r="J7" s="115">
        <f>J2/4</f>
        <v>3.5</v>
      </c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</row>
    <row r="8" spans="1:26" ht="15.75" customHeight="1" x14ac:dyDescent="0.9">
      <c r="A8" s="112">
        <f>'PLANTILLA V6'!A8</f>
        <v>0</v>
      </c>
      <c r="B8" s="112">
        <f>'PLANTILLA V6'!B8</f>
        <v>0</v>
      </c>
      <c r="C8" s="117">
        <f>'PLANTILLA V6'!C8</f>
        <v>1</v>
      </c>
      <c r="D8" s="118" t="str">
        <f>'PLANTILLA V6'!D8</f>
        <v>pza</v>
      </c>
      <c r="E8" s="117">
        <v>0</v>
      </c>
      <c r="F8" s="118" t="b">
        <v>1</v>
      </c>
      <c r="G8" s="118" t="b">
        <v>0</v>
      </c>
      <c r="H8" s="118" t="b">
        <v>0</v>
      </c>
      <c r="I8" s="118" t="b">
        <v>0</v>
      </c>
      <c r="J8" s="119" cm="1">
        <f t="array" ref="J8">_xlfn.IFS(LEN(A8)&gt;2,A9,SUM(E8:I8)=0,0,F8,$F$7*F8*E8,G8,$G$7*G8*E8,AND(H8,A8="Co"),$H$7*H8*E8,AND(H8,A8="Re"),$H$7*H8*E8,H8,$J$7*H8*E8,I8,$I$7*I8*E8)</f>
        <v>0</v>
      </c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</row>
    <row r="9" spans="1:26" ht="15.75" customHeight="1" x14ac:dyDescent="0.9">
      <c r="A9" s="171" t="str">
        <f>'PLANTILLA V6'!A9</f>
        <v>Tecnología educativa</v>
      </c>
      <c r="B9" s="141"/>
      <c r="C9" s="121">
        <f>'PLANTILLA V6'!C9</f>
        <v>1</v>
      </c>
      <c r="D9" s="122" t="str">
        <f>'PLANTILLA V6'!D9</f>
        <v>pza</v>
      </c>
      <c r="E9" s="121"/>
      <c r="F9" s="122" t="b">
        <v>0</v>
      </c>
      <c r="G9" s="122" t="b">
        <v>0</v>
      </c>
      <c r="H9" s="122" t="b">
        <v>0</v>
      </c>
      <c r="I9" s="122" t="b">
        <v>0</v>
      </c>
      <c r="J9" s="123" t="str" cm="1">
        <f t="array" ref="J9">_xlfn.IFS(LEN(A9)&gt;2,A10,SUM(E9:I9)=0,0,F9,$F$7*F9*E9,G9,$G$7*G9*E9,AND(H9,A9="Co"),$H$7*H9*E9,AND(H9,A9="Re"),$H$7*H9*E9,H9,$J$7*H9*E9,I9,$I$7*I9*E9)</f>
        <v>Te</v>
      </c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6"/>
    </row>
    <row r="10" spans="1:26" ht="15.75" customHeight="1" x14ac:dyDescent="0.9">
      <c r="A10" s="116" t="str">
        <f>'PLANTILLA V6'!A10</f>
        <v>Te</v>
      </c>
      <c r="B10" s="124" t="s">
        <v>133</v>
      </c>
      <c r="C10" s="125">
        <f>'PLANTILLA V6'!C10</f>
        <v>1</v>
      </c>
      <c r="D10" s="116" t="str">
        <f>'PLANTILLA V6'!D10</f>
        <v>pza</v>
      </c>
      <c r="E10" s="125">
        <v>0</v>
      </c>
      <c r="F10" s="116" t="b">
        <v>0</v>
      </c>
      <c r="G10" s="116" t="b">
        <v>0</v>
      </c>
      <c r="H10" s="116" t="b">
        <v>1</v>
      </c>
      <c r="I10" s="116" t="b">
        <v>0</v>
      </c>
      <c r="J10" s="119" cm="1">
        <f t="array" ref="J10">_xlfn.IFS(LEN(A10)&gt;2,A11,SUM(E10:I10)=0,0,F10,$F$7*F10*E10,G10,$G$7*G10*E10,AND(H10,A10="Co"),$H$7*H10*E10,AND(H10,A10="Re"),$H$7*H10*E10,H10,$J$7*H10*E10,I10,$I$7*I10*E10)</f>
        <v>0</v>
      </c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6"/>
    </row>
    <row r="11" spans="1:26" ht="15.75" customHeight="1" x14ac:dyDescent="0.9">
      <c r="A11" s="74" t="str">
        <f>'PLANTILLA V6'!A11</f>
        <v>Te</v>
      </c>
      <c r="B11" s="70" t="str">
        <f>'PLANTILLA V6'!B11</f>
        <v xml:space="preserve">Lego Spike Prime </v>
      </c>
      <c r="C11" s="37">
        <f>'PLANTILLA V6'!C11</f>
        <v>1</v>
      </c>
      <c r="D11" s="74" t="str">
        <f>'PLANTILLA V6'!D11</f>
        <v>pza</v>
      </c>
      <c r="E11" s="37">
        <v>1</v>
      </c>
      <c r="F11" s="74" t="b">
        <v>0</v>
      </c>
      <c r="G11" s="74" t="b">
        <v>0</v>
      </c>
      <c r="H11" s="74" t="b">
        <v>1</v>
      </c>
      <c r="I11" s="74" t="b">
        <v>0</v>
      </c>
      <c r="J11" s="119" cm="1">
        <f t="array" ref="J11">_xlfn.IFS(LEN(A11)&gt;2,A12,SUM(E11:I11)=0,0,F11,$F$7*F11*E11,G11,$G$7*G11*E11,AND(H11,A11="Co"),$H$7*H11*E11,AND(H11,A11="Re"),$H$7*H11*E11,H11,$J$7*H11*E11,I11,$I$7*I11*E11)</f>
        <v>3.5</v>
      </c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5.75" customHeight="1" x14ac:dyDescent="0.9">
      <c r="A12" s="116" t="str">
        <f>'PLANTILLA V6'!A12</f>
        <v>Te</v>
      </c>
      <c r="B12" s="124" t="str">
        <f>'PLANTILLA V6'!B12</f>
        <v>Kit de Micro:bit V2</v>
      </c>
      <c r="C12" s="125">
        <f>'PLANTILLA V6'!C12</f>
        <v>1</v>
      </c>
      <c r="D12" s="116" t="str">
        <f>'PLANTILLA V6'!D12</f>
        <v>pza</v>
      </c>
      <c r="E12" s="125">
        <v>0</v>
      </c>
      <c r="F12" s="116" t="b">
        <v>0</v>
      </c>
      <c r="G12" s="116" t="b">
        <v>0</v>
      </c>
      <c r="H12" s="116" t="b">
        <v>1</v>
      </c>
      <c r="I12" s="116" t="b">
        <v>0</v>
      </c>
      <c r="J12" s="119" cm="1">
        <f t="array" ref="J12">_xlfn.IFS(LEN(A12)&gt;2,A13,SUM(E12:I12)=0,0,F12,$F$7*F12*E12,G12,$G$7*G12*E12,AND(H12,A12="Co"),$H$7*H12*E12,AND(H12,A12="Re"),$H$7*H12*E12,H12,$J$7*H12*E12,I12,$I$7*I12*E12)</f>
        <v>0</v>
      </c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</row>
    <row r="13" spans="1:26" ht="15.75" customHeight="1" x14ac:dyDescent="0.9">
      <c r="A13" s="116" t="str">
        <f>'PLANTILLA V6'!A13</f>
        <v>Te</v>
      </c>
      <c r="B13" s="124" t="str">
        <f>'PLANTILLA V6'!B13</f>
        <v>Micro:bit Retro Arcade**</v>
      </c>
      <c r="C13" s="125">
        <f>'PLANTILLA V6'!C13</f>
        <v>1</v>
      </c>
      <c r="D13" s="116" t="str">
        <f>'PLANTILLA V6'!D13</f>
        <v>pza</v>
      </c>
      <c r="E13" s="125">
        <v>0</v>
      </c>
      <c r="F13" s="116" t="b">
        <v>0</v>
      </c>
      <c r="G13" s="116" t="b">
        <v>0</v>
      </c>
      <c r="H13" s="116" t="b">
        <v>1</v>
      </c>
      <c r="I13" s="116" t="b">
        <v>0</v>
      </c>
      <c r="J13" s="119" cm="1">
        <f t="array" ref="J13">_xlfn.IFS(LEN(A13)&gt;2,A14,SUM(E13:I13)=0,0,F13,$F$7*F13*E13,G13,$G$7*G13*E13,AND(H13,A13="Co"),$H$7*H13*E13,AND(H13,A13="Re"),$H$7*H13*E13,H13,$J$7*H13*E13,I13,$I$7*I13*E13)</f>
        <v>0</v>
      </c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</row>
    <row r="14" spans="1:26" ht="15.75" customHeight="1" x14ac:dyDescent="0.9">
      <c r="A14" s="116" t="str">
        <f>'PLANTILLA V6'!A14</f>
        <v>Te</v>
      </c>
      <c r="B14" s="124" t="str">
        <f>'PLANTILLA V6'!B14</f>
        <v>VEX IQ</v>
      </c>
      <c r="C14" s="125">
        <f>'PLANTILLA V6'!C14</f>
        <v>1</v>
      </c>
      <c r="D14" s="116" t="str">
        <f>'PLANTILLA V6'!D14</f>
        <v>pza</v>
      </c>
      <c r="E14" s="125">
        <v>0</v>
      </c>
      <c r="F14" s="116" t="b">
        <v>0</v>
      </c>
      <c r="G14" s="116" t="b">
        <v>0</v>
      </c>
      <c r="H14" s="116" t="b">
        <v>1</v>
      </c>
      <c r="I14" s="116" t="b">
        <v>0</v>
      </c>
      <c r="J14" s="119" cm="1">
        <f t="array" ref="J14">_xlfn.IFS(LEN(A14)&gt;2,A15,SUM(E14:I14)=0,0,F14,$F$7*F14*E14,G14,$G$7*G14*E14,AND(H14,A14="Co"),$H$7*H14*E14,AND(H14,A14="Re"),$H$7*H14*E14,H14,$J$7*H14*E14,I14,$I$7*I14*E14)</f>
        <v>0</v>
      </c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</row>
    <row r="15" spans="1:26" ht="15.75" customHeight="1" x14ac:dyDescent="0.9">
      <c r="A15" s="116" t="str">
        <f>'PLANTILLA V6'!A15</f>
        <v>Te</v>
      </c>
      <c r="B15" s="124" t="str">
        <f>'PLANTILLA V6'!B15</f>
        <v>Arduino UNO</v>
      </c>
      <c r="C15" s="125">
        <f>'PLANTILLA V6'!C15</f>
        <v>1</v>
      </c>
      <c r="D15" s="116" t="str">
        <f>'PLANTILLA V6'!D15</f>
        <v>pza</v>
      </c>
      <c r="E15" s="125">
        <v>0</v>
      </c>
      <c r="F15" s="116" t="b">
        <v>0</v>
      </c>
      <c r="G15" s="116" t="b">
        <v>0</v>
      </c>
      <c r="H15" s="116" t="b">
        <v>1</v>
      </c>
      <c r="I15" s="116" t="b">
        <v>0</v>
      </c>
      <c r="J15" s="119" cm="1">
        <f t="array" ref="J15">_xlfn.IFS(LEN(A15)&gt;2,A16,SUM(E15:I15)=0,0,F15,$F$7*F15*E15,G15,$G$7*G15*E15,AND(H15,A15="Co"),$H$7*H15*E15,AND(H15,A15="Re"),$H$7*H15*E15,H15,$J$7*H15*E15,I15,$I$7*I15*E15)</f>
        <v>0</v>
      </c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6"/>
    </row>
    <row r="16" spans="1:26" ht="15.75" customHeight="1" x14ac:dyDescent="0.9">
      <c r="A16" s="124" t="str">
        <f>'PLANTILLA V6'!A16</f>
        <v>Te</v>
      </c>
      <c r="B16" s="124" t="str">
        <f>'PLANTILLA V6'!B16</f>
        <v>Impresora 3D</v>
      </c>
      <c r="C16" s="125">
        <f>'PLANTILLA V6'!C16</f>
        <v>1</v>
      </c>
      <c r="D16" s="116" t="str">
        <f>'PLANTILLA V6'!D16</f>
        <v>pza</v>
      </c>
      <c r="E16" s="125">
        <v>0</v>
      </c>
      <c r="F16" s="116" t="b">
        <v>0</v>
      </c>
      <c r="G16" s="116" t="b">
        <v>0</v>
      </c>
      <c r="H16" s="116" t="b">
        <v>0</v>
      </c>
      <c r="I16" s="116" t="b">
        <v>1</v>
      </c>
      <c r="J16" s="119" cm="1">
        <f t="array" ref="J16">_xlfn.IFS(LEN(A16)&gt;2,A17,SUM(E16:I16)=0,0,F16,$F$7*F16*E16,G16,$G$7*G16*E16,AND(H16,A16="Co"),$H$7*H16*E16,AND(H16,A16="Re"),$H$7*H16*E16,H16,$J$7*H16*E16,I16,$I$7*I16*E16)</f>
        <v>0</v>
      </c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</row>
    <row r="17" spans="1:26" ht="15.75" customHeight="1" x14ac:dyDescent="0.9">
      <c r="A17" s="124" t="str">
        <f>'PLANTILLA V6'!A17</f>
        <v>Te</v>
      </c>
      <c r="B17" s="124" t="str">
        <f>'PLANTILLA V6'!B17</f>
        <v>Filamento PLA 1 kg diámetro 1.75 mm</v>
      </c>
      <c r="C17" s="125">
        <f>'PLANTILLA V6'!C17</f>
        <v>1</v>
      </c>
      <c r="D17" s="116" t="str">
        <f>'PLANTILLA V6'!D17</f>
        <v>rollo</v>
      </c>
      <c r="E17" s="125">
        <v>0</v>
      </c>
      <c r="F17" s="116" t="b">
        <v>0</v>
      </c>
      <c r="G17" s="116" t="b">
        <v>0</v>
      </c>
      <c r="H17" s="116" t="b">
        <v>0</v>
      </c>
      <c r="I17" s="116" t="b">
        <v>1</v>
      </c>
      <c r="J17" s="119" cm="1">
        <f t="array" ref="J17">_xlfn.IFS(LEN(A17)&gt;2,A18,SUM(E17:I17)=0,0,F17,$F$7*F17*E17,G17,$G$7*G17*E17,AND(H17,A17="Co"),$H$7*H17*E17,AND(H17,A17="Re"),$H$7*H17*E17,H17,$J$7*H17*E17,I17,$I$7*I17*E17)</f>
        <v>0</v>
      </c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</row>
    <row r="18" spans="1:26" ht="15.75" customHeight="1" x14ac:dyDescent="0.9">
      <c r="A18" s="7" t="str">
        <f>'PLANTILLA V6'!A18</f>
        <v>Te</v>
      </c>
      <c r="B18" s="124" t="str">
        <f>'PLANTILLA V6'!B18</f>
        <v>Kit Elmers Build it tools Starter kit</v>
      </c>
      <c r="C18" s="125">
        <f>'PLANTILLA V6'!C18</f>
        <v>1</v>
      </c>
      <c r="D18" s="116" t="str">
        <f>'PLANTILLA V6'!D18</f>
        <v>pza</v>
      </c>
      <c r="E18" s="125">
        <v>0</v>
      </c>
      <c r="F18" s="116" t="b">
        <v>0</v>
      </c>
      <c r="G18" s="116" t="b">
        <v>0</v>
      </c>
      <c r="H18" s="116" t="b">
        <v>0</v>
      </c>
      <c r="I18" s="116" t="b">
        <v>0</v>
      </c>
      <c r="J18" s="119" cm="1">
        <f t="array" ref="J18">_xlfn.IFS(LEN(A18)&gt;2,A19,SUM(E18:I18)=0,0,F18,$F$7*F18*E18,G18,$G$7*G18*E18,AND(H18,A18="Co"),$H$7*H18*E18,AND(H18,A18="Re"),$H$7*H18*E18,H18,$J$7*H18*E18,I18,$I$7*I18*E18)</f>
        <v>0</v>
      </c>
    </row>
    <row r="19" spans="1:26" ht="15.75" customHeight="1" x14ac:dyDescent="0.9">
      <c r="A19" s="7" t="str">
        <f>'PLANTILLA V6'!A19</f>
        <v>Te</v>
      </c>
      <c r="B19" s="7">
        <f>'PLANTILLA V6'!B19</f>
        <v>0</v>
      </c>
      <c r="C19" s="125">
        <f>'PLANTILLA V6'!C19</f>
        <v>1</v>
      </c>
      <c r="D19" s="116" t="str">
        <f>'PLANTILLA V6'!D19</f>
        <v>pza</v>
      </c>
      <c r="E19" s="125">
        <v>0</v>
      </c>
      <c r="F19" s="116" t="b">
        <v>0</v>
      </c>
      <c r="G19" s="116" t="b">
        <v>0</v>
      </c>
      <c r="H19" s="116" t="b">
        <v>0</v>
      </c>
      <c r="I19" s="116" t="b">
        <v>0</v>
      </c>
      <c r="J19" s="119" cm="1">
        <f t="array" ref="J19">_xlfn.IFS(LEN(A19)&gt;2,A20,SUM(E19:I19)=0,0,F19,$F$7*F19*E19,G19,$G$7*G19*E19,AND(H19,A19="Co"),$H$7*H19*E19,AND(H19,A19="Re"),$H$7*H19*E19,H19,$J$7*H19*E19,I19,$I$7*I19*E19)</f>
        <v>0</v>
      </c>
    </row>
    <row r="20" spans="1:26" ht="15.75" customHeight="1" x14ac:dyDescent="0.9">
      <c r="A20" s="7" t="str">
        <f>'PLANTILLA V6'!A20</f>
        <v>Te</v>
      </c>
      <c r="B20" s="7">
        <f>'PLANTILLA V6'!B20</f>
        <v>0</v>
      </c>
      <c r="C20" s="125">
        <f>'PLANTILLA V6'!C20</f>
        <v>1</v>
      </c>
      <c r="D20" s="116" t="str">
        <f>'PLANTILLA V6'!D20</f>
        <v>pza</v>
      </c>
      <c r="E20" s="125">
        <v>0</v>
      </c>
      <c r="F20" s="116" t="b">
        <v>0</v>
      </c>
      <c r="G20" s="116" t="b">
        <v>0</v>
      </c>
      <c r="H20" s="116" t="b">
        <v>0</v>
      </c>
      <c r="I20" s="116" t="b">
        <v>0</v>
      </c>
      <c r="J20" s="119" cm="1">
        <f t="array" ref="J20">_xlfn.IFS(LEN(A20)&gt;2,A21,SUM(E20:I20)=0,0,F20,$F$7*F20*E20,G20,$G$7*G20*E20,AND(H20,A20="Co"),$H$7*H20*E20,AND(H20,A20="Re"),$H$7*H20*E20,H20,$J$7*H20*E20,I20,$I$7*I20*E20)</f>
        <v>0</v>
      </c>
    </row>
    <row r="21" spans="1:26" ht="15.75" customHeight="1" x14ac:dyDescent="0.9">
      <c r="A21" s="7">
        <f>'PLANTILLA V6'!A21</f>
        <v>0</v>
      </c>
      <c r="B21" s="7">
        <f>'PLANTILLA V6'!B21</f>
        <v>0</v>
      </c>
      <c r="C21" s="125">
        <f>'PLANTILLA V6'!C21</f>
        <v>1</v>
      </c>
      <c r="D21" s="116" t="str">
        <f>'PLANTILLA V6'!D21</f>
        <v>pza</v>
      </c>
      <c r="E21" s="125">
        <v>0</v>
      </c>
      <c r="F21" s="116" t="b">
        <v>0</v>
      </c>
      <c r="G21" s="116" t="b">
        <v>0</v>
      </c>
      <c r="H21" s="116" t="b">
        <v>0</v>
      </c>
      <c r="I21" s="116" t="b">
        <v>0</v>
      </c>
      <c r="J21" s="119" cm="1">
        <f t="array" ref="J21">_xlfn.IFS(LEN(A21)&gt;2,A22,SUM(E21:I21)=0,0,F21,$F$7*F21*E21,G21,$G$7*G21*E21,AND(H21,A21="Co"),$H$7*H21*E21,AND(H21,A21="Re"),$H$7*H21*E21,H21,$J$7*H21*E21,I21,$I$7*I21*E21)</f>
        <v>0</v>
      </c>
    </row>
    <row r="22" spans="1:26" ht="15.75" customHeight="1" x14ac:dyDescent="0.9">
      <c r="A22" s="7">
        <f>'PLANTILLA V6'!A22</f>
        <v>0</v>
      </c>
      <c r="B22" s="7">
        <f>'PLANTILLA V6'!B22</f>
        <v>0</v>
      </c>
      <c r="C22" s="125">
        <f>'PLANTILLA V6'!C22</f>
        <v>1</v>
      </c>
      <c r="D22" s="116" t="str">
        <f>'PLANTILLA V6'!D22</f>
        <v>pza</v>
      </c>
      <c r="E22" s="125">
        <v>0</v>
      </c>
      <c r="F22" s="116" t="b">
        <v>0</v>
      </c>
      <c r="G22" s="116" t="b">
        <v>0</v>
      </c>
      <c r="H22" s="116" t="b">
        <v>0</v>
      </c>
      <c r="I22" s="116" t="b">
        <v>0</v>
      </c>
      <c r="J22" s="119" cm="1">
        <f t="array" ref="J22">_xlfn.IFS(LEN(A22)&gt;2,A23,SUM(E22:I22)=0,0,F22,$F$7*F22*E22,G22,$G$7*G22*E22,AND(H22,A22="Co"),$H$7*H22*E22,AND(H22,A22="Re"),$H$7*H22*E22,H22,$J$7*H22*E22,I22,$I$7*I22*E22)</f>
        <v>0</v>
      </c>
    </row>
    <row r="23" spans="1:26" ht="15.75" customHeight="1" x14ac:dyDescent="0.9">
      <c r="A23" s="7">
        <f>'PLANTILLA V6'!A23</f>
        <v>0</v>
      </c>
      <c r="B23" s="7">
        <f>'PLANTILLA V6'!B23</f>
        <v>0</v>
      </c>
      <c r="C23" s="125">
        <f>'PLANTILLA V6'!C23</f>
        <v>1</v>
      </c>
      <c r="D23" s="116" t="str">
        <f>'PLANTILLA V6'!D23</f>
        <v>pza</v>
      </c>
      <c r="E23" s="125">
        <v>0</v>
      </c>
      <c r="F23" s="116" t="b">
        <v>0</v>
      </c>
      <c r="G23" s="116" t="b">
        <v>0</v>
      </c>
      <c r="H23" s="116" t="b">
        <v>0</v>
      </c>
      <c r="I23" s="116" t="b">
        <v>0</v>
      </c>
      <c r="J23" s="119" cm="1">
        <f t="array" ref="J23">_xlfn.IFS(LEN(A23)&gt;2,A24,SUM(E23:I23)=0,0,F23,$F$7*F23*E23,G23,$G$7*G23*E23,AND(H23,A23="Co"),$H$7*H23*E23,AND(H23,A23="Re"),$H$7*H23*E23,H23,$J$7*H23*E23,I23,$I$7*I23*E23)</f>
        <v>0</v>
      </c>
    </row>
    <row r="24" spans="1:26" ht="15.75" customHeight="1" x14ac:dyDescent="0.9">
      <c r="A24" s="7">
        <f>'PLANTILLA V6'!A24</f>
        <v>0</v>
      </c>
      <c r="B24" s="7">
        <f>'PLANTILLA V6'!B24</f>
        <v>0</v>
      </c>
      <c r="C24" s="125">
        <f>'PLANTILLA V6'!C24</f>
        <v>1</v>
      </c>
      <c r="D24" s="116" t="str">
        <f>'PLANTILLA V6'!D24</f>
        <v>pza</v>
      </c>
      <c r="E24" s="125">
        <v>0</v>
      </c>
      <c r="F24" s="116" t="b">
        <v>0</v>
      </c>
      <c r="G24" s="116" t="b">
        <v>0</v>
      </c>
      <c r="H24" s="116" t="b">
        <v>0</v>
      </c>
      <c r="I24" s="116" t="b">
        <v>0</v>
      </c>
      <c r="J24" s="119" cm="1">
        <f t="array" ref="J24">_xlfn.IFS(LEN(A24)&gt;2,A25,SUM(E24:I24)=0,0,F24,$F$7*F24*E24,G24,$G$7*G24*E24,AND(H24,A24="Co"),$H$7*H24*E24,AND(H24,A24="Re"),$H$7*H24*E24,H24,$J$7*H24*E24,I24,$I$7*I24*E24)</f>
        <v>0</v>
      </c>
    </row>
    <row r="25" spans="1:26" ht="15.75" customHeight="1" x14ac:dyDescent="0.9">
      <c r="A25" s="7">
        <f>'PLANTILLA V6'!A25</f>
        <v>0</v>
      </c>
      <c r="B25" s="7">
        <f>'PLANTILLA V6'!B25</f>
        <v>0</v>
      </c>
      <c r="C25" s="125">
        <f>'PLANTILLA V6'!C25</f>
        <v>1</v>
      </c>
      <c r="D25" s="116" t="str">
        <f>'PLANTILLA V6'!D25</f>
        <v>pza</v>
      </c>
      <c r="E25" s="125">
        <v>0</v>
      </c>
      <c r="F25" s="116" t="b">
        <v>0</v>
      </c>
      <c r="G25" s="116" t="b">
        <v>0</v>
      </c>
      <c r="H25" s="116" t="b">
        <v>0</v>
      </c>
      <c r="I25" s="116" t="b">
        <v>0</v>
      </c>
      <c r="J25" s="119" cm="1">
        <f t="array" ref="J25">_xlfn.IFS(LEN(A25)&gt;2,A26,SUM(E25:I25)=0,0,F25,$F$7*F25*E25,G25,$G$7*G25*E25,AND(H25,A25="Co"),$H$7*H25*E25,AND(H25,A25="Re"),$H$7*H25*E25,H25,$J$7*H25*E25,I25,$I$7*I25*E25)</f>
        <v>0</v>
      </c>
    </row>
    <row r="26" spans="1:26" ht="15.75" customHeight="1" x14ac:dyDescent="0.9">
      <c r="A26" s="7">
        <f>'PLANTILLA V6'!A26</f>
        <v>0</v>
      </c>
      <c r="B26" s="7">
        <f>'PLANTILLA V6'!B26</f>
        <v>0</v>
      </c>
      <c r="C26" s="125">
        <f>'PLANTILLA V6'!C26</f>
        <v>1</v>
      </c>
      <c r="D26" s="116" t="str">
        <f>'PLANTILLA V6'!D26</f>
        <v>pza</v>
      </c>
      <c r="E26" s="125">
        <v>0</v>
      </c>
      <c r="F26" s="116" t="b">
        <v>0</v>
      </c>
      <c r="G26" s="116" t="b">
        <v>0</v>
      </c>
      <c r="H26" s="116" t="b">
        <v>0</v>
      </c>
      <c r="I26" s="116" t="b">
        <v>0</v>
      </c>
      <c r="J26" s="119" cm="1">
        <f t="array" ref="J26">_xlfn.IFS(LEN(A26)&gt;2,A27,SUM(E26:I26)=0,0,F26,$F$7*F26*E26,G26,$G$7*G26*E26,AND(H26,A26="Co"),$H$7*H26*E26,AND(H26,A26="Re"),$H$7*H26*E26,H26,$J$7*H26*E26,I26,$I$7*I26*E26)</f>
        <v>0</v>
      </c>
    </row>
    <row r="27" spans="1:26" ht="15.75" customHeight="1" x14ac:dyDescent="0.9">
      <c r="A27" s="7">
        <f>'PLANTILLA V6'!A27</f>
        <v>0</v>
      </c>
      <c r="B27" s="7">
        <f>'PLANTILLA V6'!B27</f>
        <v>0</v>
      </c>
      <c r="C27" s="125">
        <f>'PLANTILLA V6'!C27</f>
        <v>1</v>
      </c>
      <c r="D27" s="116" t="str">
        <f>'PLANTILLA V6'!D27</f>
        <v>pza</v>
      </c>
      <c r="E27" s="125">
        <v>0</v>
      </c>
      <c r="F27" s="116" t="b">
        <v>0</v>
      </c>
      <c r="G27" s="116" t="b">
        <v>0</v>
      </c>
      <c r="H27" s="116" t="b">
        <v>0</v>
      </c>
      <c r="I27" s="116" t="b">
        <v>0</v>
      </c>
      <c r="J27" s="119" cm="1">
        <f t="array" ref="J27">_xlfn.IFS(LEN(A27)&gt;2,A28,SUM(E27:I27)=0,0,F27,$F$7*F27*E27,G27,$G$7*G27*E27,AND(H27,A27="Co"),$H$7*H27*E27,AND(H27,A27="Re"),$H$7*H27*E27,H27,$J$7*H27*E27,I27,$I$7*I27*E27)</f>
        <v>0</v>
      </c>
    </row>
    <row r="28" spans="1:26" ht="15.75" customHeight="1" x14ac:dyDescent="0.9">
      <c r="A28" s="7">
        <f>'PLANTILLA V6'!A28</f>
        <v>0</v>
      </c>
      <c r="B28" s="7">
        <f>'PLANTILLA V6'!B28</f>
        <v>0</v>
      </c>
      <c r="C28" s="125">
        <f>'PLANTILLA V6'!C28</f>
        <v>1</v>
      </c>
      <c r="D28" s="116" t="str">
        <f>'PLANTILLA V6'!D28</f>
        <v>pza</v>
      </c>
      <c r="E28" s="125">
        <v>0</v>
      </c>
      <c r="F28" s="116" t="b">
        <v>0</v>
      </c>
      <c r="G28" s="116" t="b">
        <v>0</v>
      </c>
      <c r="H28" s="116" t="b">
        <v>0</v>
      </c>
      <c r="I28" s="116" t="b">
        <v>0</v>
      </c>
      <c r="J28" s="119" cm="1">
        <f t="array" ref="J28">_xlfn.IFS(LEN(A28)&gt;2,A29,SUM(E28:I28)=0,0,F28,$F$7*F28*E28,G28,$G$7*G28*E28,AND(H28,A28="Co"),$H$7*H28*E28,AND(H28,A28="Re"),$H$7*H28*E28,H28,$J$7*H28*E28,I28,$I$7*I28*E28)</f>
        <v>0</v>
      </c>
    </row>
    <row r="29" spans="1:26" ht="15.75" customHeight="1" x14ac:dyDescent="0.9">
      <c r="A29" s="7">
        <f>'PLANTILLA V6'!A29</f>
        <v>0</v>
      </c>
      <c r="B29" s="7">
        <f>'PLANTILLA V6'!B29</f>
        <v>0</v>
      </c>
      <c r="C29" s="125">
        <f>'PLANTILLA V6'!C29</f>
        <v>1</v>
      </c>
      <c r="D29" s="116" t="str">
        <f>'PLANTILLA V6'!D29</f>
        <v>pza</v>
      </c>
      <c r="E29" s="125">
        <v>0</v>
      </c>
      <c r="F29" s="116" t="b">
        <v>0</v>
      </c>
      <c r="G29" s="116" t="b">
        <v>0</v>
      </c>
      <c r="H29" s="116" t="b">
        <v>0</v>
      </c>
      <c r="I29" s="116" t="b">
        <v>0</v>
      </c>
      <c r="J29" s="119" cm="1">
        <f t="array" ref="J29">_xlfn.IFS(LEN(A29)&gt;2,A30,SUM(E29:I29)=0,0,F29,$F$7*F29*E29,G29,$G$7*G29*E29,AND(H29,A29="Co"),$H$7*H29*E29,AND(H29,A29="Re"),$H$7*H29*E29,H29,$J$7*H29*E29,I29,$I$7*I29*E29)</f>
        <v>0</v>
      </c>
    </row>
    <row r="30" spans="1:26" ht="15.75" customHeight="1" x14ac:dyDescent="0.9">
      <c r="A30" s="7">
        <f>'PLANTILLA V6'!A30</f>
        <v>0</v>
      </c>
      <c r="B30" s="7">
        <f>'PLANTILLA V6'!B30</f>
        <v>0</v>
      </c>
      <c r="C30" s="125">
        <f>'PLANTILLA V6'!C30</f>
        <v>1</v>
      </c>
      <c r="D30" s="116" t="str">
        <f>'PLANTILLA V6'!D30</f>
        <v>pza</v>
      </c>
      <c r="E30" s="125">
        <v>0</v>
      </c>
      <c r="F30" s="116" t="b">
        <v>0</v>
      </c>
      <c r="G30" s="116" t="b">
        <v>0</v>
      </c>
      <c r="H30" s="116" t="b">
        <v>0</v>
      </c>
      <c r="I30" s="116" t="b">
        <v>0</v>
      </c>
      <c r="J30" s="119" cm="1">
        <f t="array" ref="J30">_xlfn.IFS(LEN(A30)&gt;2,A31,SUM(E30:I30)=0,0,F30,$F$7*F30*E30,G30,$G$7*G30*E30,AND(H30,A30="Co"),$H$7*H30*E30,AND(H30,A30="Re"),$H$7*H30*E30,H30,$J$7*H30*E30,I30,$I$7*I30*E30)</f>
        <v>0</v>
      </c>
    </row>
    <row r="31" spans="1:26" ht="15.75" customHeight="1" x14ac:dyDescent="0.9">
      <c r="A31" s="7">
        <f>'PLANTILLA V6'!A31</f>
        <v>0</v>
      </c>
      <c r="B31" s="7">
        <f>'PLANTILLA V6'!B31</f>
        <v>0</v>
      </c>
      <c r="C31" s="125">
        <f>'PLANTILLA V6'!C31</f>
        <v>1</v>
      </c>
      <c r="D31" s="116" t="str">
        <f>'PLANTILLA V6'!D31</f>
        <v>pza</v>
      </c>
      <c r="E31" s="125">
        <v>0</v>
      </c>
      <c r="F31" s="116" t="b">
        <v>0</v>
      </c>
      <c r="G31" s="116" t="b">
        <v>0</v>
      </c>
      <c r="H31" s="116" t="b">
        <v>0</v>
      </c>
      <c r="I31" s="116" t="b">
        <v>0</v>
      </c>
      <c r="J31" s="119" cm="1">
        <f t="array" ref="J31">_xlfn.IFS(LEN(A31)&gt;2,A32,SUM(E31:I31)=0,0,F31,$F$7*F31*E31,G31,$G$7*G31*E31,AND(H31,A31="Co"),$H$7*H31*E31,AND(H31,A31="Re"),$H$7*H31*E31,H31,$J$7*H31*E31,I31,$I$7*I31*E31)</f>
        <v>0</v>
      </c>
    </row>
    <row r="32" spans="1:26" ht="15.75" customHeight="1" x14ac:dyDescent="0.9">
      <c r="A32" s="7">
        <f>'PLANTILLA V6'!A32</f>
        <v>0</v>
      </c>
      <c r="B32" s="7">
        <f>'PLANTILLA V6'!B32</f>
        <v>0</v>
      </c>
      <c r="C32" s="125">
        <f>'PLANTILLA V6'!C32</f>
        <v>1</v>
      </c>
      <c r="D32" s="116" t="str">
        <f>'PLANTILLA V6'!D32</f>
        <v>pza</v>
      </c>
      <c r="E32" s="125">
        <v>0</v>
      </c>
      <c r="F32" s="116" t="b">
        <v>0</v>
      </c>
      <c r="G32" s="116" t="b">
        <v>0</v>
      </c>
      <c r="H32" s="116" t="b">
        <v>0</v>
      </c>
      <c r="I32" s="116" t="b">
        <v>0</v>
      </c>
      <c r="J32" s="119" cm="1">
        <f t="array" ref="J32">_xlfn.IFS(LEN(A32)&gt;2,A33,SUM(E32:I32)=0,0,F32,$F$7*F32*E32,G32,$G$7*G32*E32,AND(H32,A32="Co"),$H$7*H32*E32,AND(H32,A32="Re"),$H$7*H32*E32,H32,$J$7*H32*E32,I32,$I$7*I32*E32)</f>
        <v>0</v>
      </c>
    </row>
    <row r="33" spans="1:26" ht="15.75" customHeight="1" x14ac:dyDescent="0.9">
      <c r="A33" s="171" t="str">
        <f>'PLANTILLA V6'!A33</f>
        <v>Maquinaria</v>
      </c>
      <c r="B33" s="141"/>
      <c r="C33" s="125">
        <f>'PLANTILLA V6'!C33</f>
        <v>0</v>
      </c>
      <c r="D33" s="116">
        <f>'PLANTILLA V6'!D33</f>
        <v>0</v>
      </c>
      <c r="E33" s="125">
        <v>0</v>
      </c>
      <c r="F33" s="116" t="b">
        <v>0</v>
      </c>
      <c r="G33" s="116" t="b">
        <v>0</v>
      </c>
      <c r="H33" s="116" t="b">
        <v>0</v>
      </c>
      <c r="I33" s="116" t="b">
        <v>0</v>
      </c>
      <c r="J33" s="123" t="str" cm="1">
        <f t="array" ref="J33">_xlfn.IFS(LEN(A33)&gt;2,A34,SUM(E33:I33)=0,0,F33,$F$7*F33*E33,G33,$G$7*G33*E33,AND(H33,A33="Co"),$H$7*H33*E33,AND(H33,A33="Re"),$H$7*H33*E33,H33,$J$7*H33*E33,I33,$I$7*I33*E33)</f>
        <v>Ma</v>
      </c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5.75" customHeight="1" x14ac:dyDescent="0.9">
      <c r="A34" s="124" t="str">
        <f>'PLANTILLA V6'!A34</f>
        <v>Ma</v>
      </c>
      <c r="B34" s="124" t="str">
        <f>'PLANTILLA V6'!B34</f>
        <v>Sierra Moto-Saw</v>
      </c>
      <c r="C34" s="125">
        <f>'PLANTILLA V6'!C34</f>
        <v>1</v>
      </c>
      <c r="D34" s="116" t="str">
        <f>'PLANTILLA V6'!D34</f>
        <v>pza</v>
      </c>
      <c r="E34" s="125">
        <v>0</v>
      </c>
      <c r="F34" s="116" t="b">
        <v>0</v>
      </c>
      <c r="G34" s="116" t="b">
        <v>0</v>
      </c>
      <c r="H34" s="116" t="b">
        <v>0</v>
      </c>
      <c r="I34" s="116" t="b">
        <v>1</v>
      </c>
      <c r="J34" s="119" cm="1">
        <f t="array" ref="J34">_xlfn.IFS(LEN(A34)&gt;2,A35,SUM(E34:I34)=0,0,F34,$F$7*F34*E34,G34,$G$7*G34*E34,AND(H34,A34="Co"),$H$7*H34*E34,AND(H34,A34="Re"),$H$7*H34*E34,H34,$J$7*H34*E34,I34,$I$7*I34*E34)</f>
        <v>0</v>
      </c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5.75" customHeight="1" x14ac:dyDescent="0.9">
      <c r="A35" s="124" t="str">
        <f>'PLANTILLA V6'!A35</f>
        <v>Ma</v>
      </c>
      <c r="B35" s="124" t="str">
        <f>'PLANTILLA V6'!B35</f>
        <v>Taladro inalámbrico</v>
      </c>
      <c r="C35" s="125">
        <f>'PLANTILLA V6'!C35</f>
        <v>1</v>
      </c>
      <c r="D35" s="116" t="str">
        <f>'PLANTILLA V6'!D35</f>
        <v>pza</v>
      </c>
      <c r="E35" s="125">
        <v>0</v>
      </c>
      <c r="F35" s="116" t="b">
        <v>0</v>
      </c>
      <c r="G35" s="116" t="b">
        <v>0</v>
      </c>
      <c r="H35" s="116" t="b">
        <v>0</v>
      </c>
      <c r="I35" s="116" t="b">
        <v>1</v>
      </c>
      <c r="J35" s="119" cm="1">
        <f t="array" ref="J35">_xlfn.IFS(LEN(A35)&gt;2,A36,SUM(E35:I35)=0,0,F35,$F$7*F35*E35,G35,$G$7*G35*E35,AND(H35,A35="Co"),$H$7*H35*E35,AND(H35,A35="Re"),$H$7*H35*E35,H35,$J$7*H35*E35,I35,$I$7*I35*E35)</f>
        <v>0</v>
      </c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5.75" customHeight="1" x14ac:dyDescent="0.9">
      <c r="A36" s="124" t="str">
        <f>'PLANTILLA V6'!A36</f>
        <v>Ma</v>
      </c>
      <c r="B36" s="124" t="str">
        <f>'PLANTILLA V6'!B36</f>
        <v>Base para taladro</v>
      </c>
      <c r="C36" s="125">
        <f>'PLANTILLA V6'!C36</f>
        <v>1</v>
      </c>
      <c r="D36" s="116" t="str">
        <f>'PLANTILLA V6'!D36</f>
        <v>pza</v>
      </c>
      <c r="E36" s="125">
        <v>0</v>
      </c>
      <c r="F36" s="116" t="b">
        <v>0</v>
      </c>
      <c r="G36" s="116" t="b">
        <v>0</v>
      </c>
      <c r="H36" s="116" t="b">
        <v>0</v>
      </c>
      <c r="I36" s="116" t="b">
        <v>1</v>
      </c>
      <c r="J36" s="119" cm="1">
        <f t="array" ref="J36">_xlfn.IFS(LEN(A36)&gt;2,A37,SUM(E36:I36)=0,0,F36,$F$7*F36*E36,G36,$G$7*G36*E36,AND(H36,A36="Co"),$H$7*H36*E36,AND(H36,A36="Re"),$H$7*H36*E36,H36,$J$7*H36*E36,I36,$I$7*I36*E36)</f>
        <v>0</v>
      </c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5.75" customHeight="1" x14ac:dyDescent="0.9">
      <c r="A37" s="124" t="str">
        <f>'PLANTILLA V6'!A37</f>
        <v>Ma</v>
      </c>
      <c r="B37" s="124" t="str">
        <f>'PLANTILLA V6'!B37</f>
        <v>Prensas de ajuste rápido de 6"</v>
      </c>
      <c r="C37" s="125">
        <f>'PLANTILLA V6'!C37</f>
        <v>4</v>
      </c>
      <c r="D37" s="116" t="str">
        <f>'PLANTILLA V6'!D37</f>
        <v>pza</v>
      </c>
      <c r="E37" s="125">
        <v>0</v>
      </c>
      <c r="F37" s="116" t="b">
        <v>0</v>
      </c>
      <c r="G37" s="116" t="b">
        <v>0</v>
      </c>
      <c r="H37" s="116" t="b">
        <v>0</v>
      </c>
      <c r="I37" s="116" t="b">
        <v>1</v>
      </c>
      <c r="J37" s="119" cm="1">
        <f t="array" ref="J37">_xlfn.IFS(LEN(A37)&gt;2,A38,SUM(E37:I37)=0,0,F37,$F$7*F37*E37,G37,$G$7*G37*E37,AND(H37,A37="Co"),$H$7*H37*E37,AND(H37,A37="Re"),$H$7*H37*E37,H37,$J$7*H37*E37,I37,$I$7*I37*E37)</f>
        <v>0</v>
      </c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5.75" customHeight="1" x14ac:dyDescent="0.9">
      <c r="A38" s="124" t="str">
        <f>'PLANTILLA V6'!A38</f>
        <v>Ma</v>
      </c>
      <c r="B38" s="124" t="str">
        <f>'PLANTILLA V6'!B38</f>
        <v>Juego de 13 brocas de alta velocidad para madera (medidas: 1/16”, 5/64", 3/32", 7/64", 1/8", 9/64", 5/32", 11/64", 3/16", 13/64", 7/32", 1/4" y 5/16”)</v>
      </c>
      <c r="C38" s="125">
        <f>'PLANTILLA V6'!C38</f>
        <v>1</v>
      </c>
      <c r="D38" s="116" t="str">
        <f>'PLANTILLA V6'!D38</f>
        <v>pza</v>
      </c>
      <c r="E38" s="125">
        <v>0</v>
      </c>
      <c r="F38" s="116" t="b">
        <v>0</v>
      </c>
      <c r="G38" s="116" t="b">
        <v>0</v>
      </c>
      <c r="H38" s="116" t="b">
        <v>0</v>
      </c>
      <c r="I38" s="116" t="b">
        <v>1</v>
      </c>
      <c r="J38" s="119" cm="1">
        <f t="array" ref="J38">_xlfn.IFS(LEN(A38)&gt;2,A39,SUM(E38:I38)=0,0,F38,$F$7*F38*E38,G38,$G$7*G38*E38,AND(H38,A38="Co"),$H$7*H38*E38,AND(H38,A38="Re"),$H$7*H38*E38,H38,$J$7*H38*E38,I38,$I$7*I38*E38)</f>
        <v>0</v>
      </c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5.75" customHeight="1" x14ac:dyDescent="0.9">
      <c r="A39" s="124">
        <f>'PLANTILLA V6'!A39</f>
        <v>0</v>
      </c>
      <c r="B39" s="124">
        <f>'PLANTILLA V6'!B39</f>
        <v>0</v>
      </c>
      <c r="C39" s="125">
        <f>'PLANTILLA V6'!C39</f>
        <v>1</v>
      </c>
      <c r="D39" s="116" t="str">
        <f>'PLANTILLA V6'!D39</f>
        <v>pza</v>
      </c>
      <c r="E39" s="125">
        <v>0</v>
      </c>
      <c r="F39" s="116" t="b">
        <v>0</v>
      </c>
      <c r="G39" s="116" t="b">
        <v>0</v>
      </c>
      <c r="H39" s="116" t="b">
        <v>0</v>
      </c>
      <c r="I39" s="116" t="b">
        <v>0</v>
      </c>
      <c r="J39" s="119" cm="1">
        <f t="array" ref="J39">_xlfn.IFS(LEN(A39)&gt;2,A40,SUM(E39:I39)=0,0,F39,$F$7*F39*E39,G39,$G$7*G39*E39,AND(H39,A39="Co"),$H$7*H39*E39,AND(H39,A39="Re"),$H$7*H39*E39,H39,$J$7*H39*E39,I39,$I$7*I39*E39)</f>
        <v>0</v>
      </c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5.75" customHeight="1" x14ac:dyDescent="0.9">
      <c r="A40" s="124">
        <f>'PLANTILLA V6'!A40</f>
        <v>0</v>
      </c>
      <c r="B40" s="124">
        <f>'PLANTILLA V6'!B40</f>
        <v>0</v>
      </c>
      <c r="C40" s="125">
        <f>'PLANTILLA V6'!C40</f>
        <v>1</v>
      </c>
      <c r="D40" s="116" t="str">
        <f>'PLANTILLA V6'!D40</f>
        <v>pza</v>
      </c>
      <c r="E40" s="125">
        <v>0</v>
      </c>
      <c r="F40" s="116" t="b">
        <v>0</v>
      </c>
      <c r="G40" s="116" t="b">
        <v>0</v>
      </c>
      <c r="H40" s="116" t="b">
        <v>0</v>
      </c>
      <c r="I40" s="116" t="b">
        <v>0</v>
      </c>
      <c r="J40" s="119" cm="1">
        <f t="array" ref="J40">_xlfn.IFS(LEN(A40)&gt;2,A41,SUM(E40:I40)=0,0,F40,$F$7*F40*E40,G40,$G$7*G40*E40,AND(H40,A40="Co"),$H$7*H40*E40,AND(H40,A40="Re"),$H$7*H40*E40,H40,$J$7*H40*E40,I40,$I$7*I40*E40)</f>
        <v>0</v>
      </c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5.75" customHeight="1" x14ac:dyDescent="0.9">
      <c r="A41" s="124">
        <f>'PLANTILLA V6'!A41</f>
        <v>0</v>
      </c>
      <c r="B41" s="124">
        <f>'PLANTILLA V6'!B41</f>
        <v>0</v>
      </c>
      <c r="C41" s="125">
        <f>'PLANTILLA V6'!C41</f>
        <v>1</v>
      </c>
      <c r="D41" s="116" t="str">
        <f>'PLANTILLA V6'!D41</f>
        <v>pza</v>
      </c>
      <c r="E41" s="125">
        <v>0</v>
      </c>
      <c r="F41" s="116" t="b">
        <v>0</v>
      </c>
      <c r="G41" s="116" t="b">
        <v>0</v>
      </c>
      <c r="H41" s="116" t="b">
        <v>0</v>
      </c>
      <c r="I41" s="116" t="b">
        <v>0</v>
      </c>
      <c r="J41" s="119" cm="1">
        <f t="array" ref="J41">_xlfn.IFS(LEN(A41)&gt;2,A42,SUM(E41:I41)=0,0,F41,$F$7*F41*E41,G41,$G$7*G41*E41,AND(H41,A41="Co"),$H$7*H41*E41,AND(H41,A41="Re"),$H$7*H41*E41,H41,$J$7*H41*E41,I41,$I$7*I41*E41)</f>
        <v>0</v>
      </c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5.75" customHeight="1" x14ac:dyDescent="0.9">
      <c r="A42" s="124">
        <f>'PLANTILLA V6'!A42</f>
        <v>0</v>
      </c>
      <c r="B42" s="124">
        <f>'PLANTILLA V6'!B42</f>
        <v>0</v>
      </c>
      <c r="C42" s="125">
        <f>'PLANTILLA V6'!C42</f>
        <v>1</v>
      </c>
      <c r="D42" s="116" t="str">
        <f>'PLANTILLA V6'!D42</f>
        <v>pza</v>
      </c>
      <c r="E42" s="125">
        <v>0</v>
      </c>
      <c r="F42" s="116" t="b">
        <v>0</v>
      </c>
      <c r="G42" s="116" t="b">
        <v>0</v>
      </c>
      <c r="H42" s="116" t="b">
        <v>0</v>
      </c>
      <c r="I42" s="116" t="b">
        <v>0</v>
      </c>
      <c r="J42" s="119" cm="1">
        <f t="array" ref="J42">_xlfn.IFS(LEN(A42)&gt;2,A43,SUM(E42:I42)=0,0,F42,$F$7*F42*E42,G42,$G$7*G42*E42,AND(H42,A42="Co"),$H$7*H42*E42,AND(H42,A42="Re"),$H$7*H42*E42,H42,$J$7*H42*E42,I42,$I$7*I42*E42)</f>
        <v>0</v>
      </c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5.75" customHeight="1" x14ac:dyDescent="0.9">
      <c r="A43" s="124">
        <f>'PLANTILLA V6'!A43</f>
        <v>0</v>
      </c>
      <c r="B43" s="124">
        <f>'PLANTILLA V6'!B43</f>
        <v>0</v>
      </c>
      <c r="C43" s="125">
        <f>'PLANTILLA V6'!C43</f>
        <v>1</v>
      </c>
      <c r="D43" s="116" t="str">
        <f>'PLANTILLA V6'!D43</f>
        <v>pza</v>
      </c>
      <c r="E43" s="125">
        <v>0</v>
      </c>
      <c r="F43" s="116" t="b">
        <v>0</v>
      </c>
      <c r="G43" s="116" t="b">
        <v>0</v>
      </c>
      <c r="H43" s="116" t="b">
        <v>0</v>
      </c>
      <c r="I43" s="116" t="b">
        <v>0</v>
      </c>
      <c r="J43" s="119" cm="1">
        <f t="array" ref="J43">_xlfn.IFS(LEN(A43)&gt;2,A44,SUM(E43:I43)=0,0,F43,$F$7*F43*E43,G43,$G$7*G43*E43,AND(H43,A43="Co"),$H$7*H43*E43,AND(H43,A43="Re"),$H$7*H43*E43,H43,$J$7*H43*E43,I43,$I$7*I43*E43)</f>
        <v>0</v>
      </c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5.75" customHeight="1" x14ac:dyDescent="0.9">
      <c r="A44" s="124">
        <f>'PLANTILLA V6'!A44</f>
        <v>0</v>
      </c>
      <c r="B44" s="124">
        <f>'PLANTILLA V6'!B44</f>
        <v>0</v>
      </c>
      <c r="C44" s="125">
        <f>'PLANTILLA V6'!C44</f>
        <v>1</v>
      </c>
      <c r="D44" s="116" t="str">
        <f>'PLANTILLA V6'!D44</f>
        <v>pza</v>
      </c>
      <c r="E44" s="125">
        <v>0</v>
      </c>
      <c r="F44" s="116" t="b">
        <v>0</v>
      </c>
      <c r="G44" s="116" t="b">
        <v>0</v>
      </c>
      <c r="H44" s="116" t="b">
        <v>0</v>
      </c>
      <c r="I44" s="116" t="b">
        <v>0</v>
      </c>
      <c r="J44" s="119" cm="1">
        <f t="array" ref="J44">_xlfn.IFS(LEN(A44)&gt;2,A45,SUM(E44:I44)=0,0,F44,$F$7*F44*E44,G44,$G$7*G44*E44,AND(H44,A44="Co"),$H$7*H44*E44,AND(H44,A44="Re"),$H$7*H44*E44,H44,$J$7*H44*E44,I44,$I$7*I44*E44)</f>
        <v>0</v>
      </c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5.75" customHeight="1" x14ac:dyDescent="0.9">
      <c r="A45" s="124">
        <f>'PLANTILLA V6'!A45</f>
        <v>0</v>
      </c>
      <c r="B45" s="124">
        <f>'PLANTILLA V6'!B45</f>
        <v>0</v>
      </c>
      <c r="C45" s="125">
        <f>'PLANTILLA V6'!C45</f>
        <v>1</v>
      </c>
      <c r="D45" s="116" t="str">
        <f>'PLANTILLA V6'!D45</f>
        <v>pza</v>
      </c>
      <c r="E45" s="125">
        <v>0</v>
      </c>
      <c r="F45" s="116" t="b">
        <v>0</v>
      </c>
      <c r="G45" s="116" t="b">
        <v>0</v>
      </c>
      <c r="H45" s="116" t="b">
        <v>0</v>
      </c>
      <c r="I45" s="116" t="b">
        <v>0</v>
      </c>
      <c r="J45" s="119" cm="1">
        <f t="array" ref="J45">_xlfn.IFS(LEN(A45)&gt;2,A46,SUM(E45:I45)=0,0,F45,$F$7*F45*E45,G45,$G$7*G45*E45,AND(H45,A45="Co"),$H$7*H45*E45,AND(H45,A45="Re"),$H$7*H45*E45,H45,$J$7*H45*E45,I45,$I$7*I45*E45)</f>
        <v>0</v>
      </c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5.75" customHeight="1" x14ac:dyDescent="0.9">
      <c r="A46" s="124">
        <f>'PLANTILLA V6'!A46</f>
        <v>0</v>
      </c>
      <c r="B46" s="124">
        <f>'PLANTILLA V6'!B46</f>
        <v>0</v>
      </c>
      <c r="C46" s="125">
        <f>'PLANTILLA V6'!C46</f>
        <v>1</v>
      </c>
      <c r="D46" s="116" t="str">
        <f>'PLANTILLA V6'!D46</f>
        <v>pza</v>
      </c>
      <c r="E46" s="125">
        <v>0</v>
      </c>
      <c r="F46" s="116" t="b">
        <v>0</v>
      </c>
      <c r="G46" s="116" t="b">
        <v>0</v>
      </c>
      <c r="H46" s="116" t="b">
        <v>0</v>
      </c>
      <c r="I46" s="116" t="b">
        <v>0</v>
      </c>
      <c r="J46" s="119" cm="1">
        <f t="array" ref="J46">_xlfn.IFS(LEN(A46)&gt;2,A47,SUM(E46:I46)=0,0,F46,$F$7*F46*E46,G46,$G$7*G46*E46,AND(H46,A46="Co"),$H$7*H46*E46,AND(H46,A46="Re"),$H$7*H46*E46,H46,$J$7*H46*E46,I46,$I$7*I46*E46)</f>
        <v>0</v>
      </c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5.75" customHeight="1" x14ac:dyDescent="0.9">
      <c r="A47" s="124">
        <f>'PLANTILLA V6'!A47</f>
        <v>0</v>
      </c>
      <c r="B47" s="124">
        <f>'PLANTILLA V6'!B47</f>
        <v>0</v>
      </c>
      <c r="C47" s="125">
        <f>'PLANTILLA V6'!C47</f>
        <v>1</v>
      </c>
      <c r="D47" s="116" t="str">
        <f>'PLANTILLA V6'!D47</f>
        <v>pza</v>
      </c>
      <c r="E47" s="125">
        <v>0</v>
      </c>
      <c r="F47" s="116" t="b">
        <v>0</v>
      </c>
      <c r="G47" s="116" t="b">
        <v>0</v>
      </c>
      <c r="H47" s="116" t="b">
        <v>0</v>
      </c>
      <c r="I47" s="116" t="b">
        <v>0</v>
      </c>
      <c r="J47" s="119" cm="1">
        <f t="array" ref="J47">_xlfn.IFS(LEN(A47)&gt;2,A48,SUM(E47:I47)=0,0,F47,$F$7*F47*E47,G47,$G$7*G47*E47,AND(H47,A47="Co"),$H$7*H47*E47,AND(H47,A47="Re"),$H$7*H47*E47,H47,$J$7*H47*E47,I47,$I$7*I47*E47)</f>
        <v>0</v>
      </c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5.75" customHeight="1" x14ac:dyDescent="0.9">
      <c r="A48" s="124">
        <f>'PLANTILLA V6'!A48</f>
        <v>0</v>
      </c>
      <c r="B48" s="124">
        <f>'PLANTILLA V6'!B48</f>
        <v>0</v>
      </c>
      <c r="C48" s="125">
        <f>'PLANTILLA V6'!C48</f>
        <v>1</v>
      </c>
      <c r="D48" s="116" t="str">
        <f>'PLANTILLA V6'!D48</f>
        <v>pza</v>
      </c>
      <c r="E48" s="125">
        <v>0</v>
      </c>
      <c r="F48" s="116" t="b">
        <v>0</v>
      </c>
      <c r="G48" s="116" t="b">
        <v>0</v>
      </c>
      <c r="H48" s="116" t="b">
        <v>0</v>
      </c>
      <c r="I48" s="116" t="b">
        <v>0</v>
      </c>
      <c r="J48" s="119" cm="1">
        <f t="array" ref="J48">_xlfn.IFS(LEN(A48)&gt;2,A49,SUM(E48:I48)=0,0,F48,$F$7*F48*E48,G48,$G$7*G48*E48,AND(H48,A48="Co"),$H$7*H48*E48,AND(H48,A48="Re"),$H$7*H48*E48,H48,$J$7*H48*E48,I48,$I$7*I48*E48)</f>
        <v>0</v>
      </c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5.75" customHeight="1" x14ac:dyDescent="0.9">
      <c r="A49" s="124">
        <f>'PLANTILLA V6'!A49</f>
        <v>0</v>
      </c>
      <c r="B49" s="124">
        <f>'PLANTILLA V6'!B49</f>
        <v>0</v>
      </c>
      <c r="C49" s="125">
        <f>'PLANTILLA V6'!C49</f>
        <v>1</v>
      </c>
      <c r="D49" s="116" t="str">
        <f>'PLANTILLA V6'!D49</f>
        <v>pza</v>
      </c>
      <c r="E49" s="125">
        <v>0</v>
      </c>
      <c r="F49" s="116" t="b">
        <v>0</v>
      </c>
      <c r="G49" s="116" t="b">
        <v>0</v>
      </c>
      <c r="H49" s="116" t="b">
        <v>0</v>
      </c>
      <c r="I49" s="116" t="b">
        <v>0</v>
      </c>
      <c r="J49" s="119" cm="1">
        <f t="array" ref="J49">_xlfn.IFS(LEN(A49)&gt;2,A50,SUM(E49:I49)=0,0,F49,$F$7*F49*E49,G49,$G$7*G49*E49,AND(H49,A49="Co"),$H$7*H49*E49,AND(H49,A49="Re"),$H$7*H49*E49,H49,$J$7*H49*E49,I49,$I$7*I49*E49)</f>
        <v>0</v>
      </c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5.75" customHeight="1" x14ac:dyDescent="0.9">
      <c r="A50" s="124">
        <f>'PLANTILLA V6'!A50</f>
        <v>0</v>
      </c>
      <c r="B50" s="124">
        <f>'PLANTILLA V6'!B50</f>
        <v>0</v>
      </c>
      <c r="C50" s="125">
        <f>'PLANTILLA V6'!C50</f>
        <v>1</v>
      </c>
      <c r="D50" s="116" t="str">
        <f>'PLANTILLA V6'!D50</f>
        <v>pza</v>
      </c>
      <c r="E50" s="125">
        <v>0</v>
      </c>
      <c r="F50" s="116" t="b">
        <v>0</v>
      </c>
      <c r="G50" s="116" t="b">
        <v>0</v>
      </c>
      <c r="H50" s="116" t="b">
        <v>0</v>
      </c>
      <c r="I50" s="116" t="b">
        <v>0</v>
      </c>
      <c r="J50" s="119" cm="1">
        <f t="array" ref="J50">_xlfn.IFS(LEN(A50)&gt;2,A51,SUM(E50:I50)=0,0,F50,$F$7*F50*E50,G50,$G$7*G50*E50,AND(H50,A50="Co"),$H$7*H50*E50,AND(H50,A50="Re"),$H$7*H50*E50,H50,$J$7*H50*E50,I50,$I$7*I50*E50)</f>
        <v>0</v>
      </c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5.75" customHeight="1" x14ac:dyDescent="0.9">
      <c r="A51" s="124">
        <f>'PLANTILLA V6'!A51</f>
        <v>0</v>
      </c>
      <c r="B51" s="124">
        <f>'PLANTILLA V6'!B51</f>
        <v>0</v>
      </c>
      <c r="C51" s="125">
        <f>'PLANTILLA V6'!C51</f>
        <v>1</v>
      </c>
      <c r="D51" s="116" t="str">
        <f>'PLANTILLA V6'!D51</f>
        <v>pza</v>
      </c>
      <c r="E51" s="125">
        <v>0</v>
      </c>
      <c r="F51" s="116" t="b">
        <v>0</v>
      </c>
      <c r="G51" s="116" t="b">
        <v>0</v>
      </c>
      <c r="H51" s="116" t="b">
        <v>0</v>
      </c>
      <c r="I51" s="116" t="b">
        <v>0</v>
      </c>
      <c r="J51" s="119" cm="1">
        <f t="array" ref="J51">_xlfn.IFS(LEN(A51)&gt;2,A52,SUM(E51:I51)=0,0,F51,$F$7*F51*E51,G51,$G$7*G51*E51,AND(H51,A51="Co"),$H$7*H51*E51,AND(H51,A51="Re"),$H$7*H51*E51,H51,$J$7*H51*E51,I51,$I$7*I51*E51)</f>
        <v>0</v>
      </c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5.75" customHeight="1" x14ac:dyDescent="0.9">
      <c r="A52" s="124">
        <f>'PLANTILLA V6'!A52</f>
        <v>0</v>
      </c>
      <c r="B52" s="124">
        <f>'PLANTILLA V6'!B52</f>
        <v>0</v>
      </c>
      <c r="C52" s="125">
        <f>'PLANTILLA V6'!C52</f>
        <v>1</v>
      </c>
      <c r="D52" s="116" t="str">
        <f>'PLANTILLA V6'!D52</f>
        <v>pza</v>
      </c>
      <c r="E52" s="125">
        <v>0</v>
      </c>
      <c r="F52" s="116" t="b">
        <v>0</v>
      </c>
      <c r="G52" s="116" t="b">
        <v>0</v>
      </c>
      <c r="H52" s="116" t="b">
        <v>0</v>
      </c>
      <c r="I52" s="116" t="b">
        <v>0</v>
      </c>
      <c r="J52" s="119" cm="1">
        <f t="array" ref="J52">_xlfn.IFS(LEN(A52)&gt;2,A53,SUM(E52:I52)=0,0,F52,$F$7*F52*E52,G52,$G$7*G52*E52,AND(H52,A52="Co"),$H$7*H52*E52,AND(H52,A52="Re"),$H$7*H52*E52,H52,$J$7*H52*E52,I52,$I$7*I52*E52)</f>
        <v>0</v>
      </c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5.75" customHeight="1" x14ac:dyDescent="0.9">
      <c r="A53" s="172" t="str">
        <f>'PLANTILLA V6'!A53</f>
        <v>Herramientas manuales</v>
      </c>
      <c r="B53" s="141"/>
      <c r="C53" s="125">
        <f>'PLANTILLA V6'!C53</f>
        <v>0</v>
      </c>
      <c r="D53" s="116">
        <f>'PLANTILLA V6'!D53</f>
        <v>0</v>
      </c>
      <c r="E53" s="125">
        <v>0</v>
      </c>
      <c r="F53" s="116" t="b">
        <v>0</v>
      </c>
      <c r="G53" s="116" t="b">
        <v>0</v>
      </c>
      <c r="H53" s="116" t="b">
        <v>0</v>
      </c>
      <c r="I53" s="116" t="b">
        <v>0</v>
      </c>
      <c r="J53" s="123" t="str" cm="1">
        <f t="array" ref="J53">_xlfn.IFS(LEN(A53)&gt;2,A54,SUM(E53:I53)=0,0,F53,$F$7*F53*E53,G53,$G$7*G53*E53,AND(H53,A53="Co"),$H$7*H53*E53,AND(H53,A53="Re"),$H$7*H53*E53,H53,$J$7*H53*E53,I53,$I$7*I53*E53)</f>
        <v>Hm</v>
      </c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5.75" customHeight="1" x14ac:dyDescent="0.9">
      <c r="A54" s="124" t="str">
        <f>'PLANTILLA V6'!A54</f>
        <v>Hm</v>
      </c>
      <c r="B54" s="124" t="str">
        <f>'PLANTILLA V6'!B54</f>
        <v>Flexómetro</v>
      </c>
      <c r="C54" s="125">
        <f>'PLANTILLA V6'!C54</f>
        <v>1</v>
      </c>
      <c r="D54" s="116" t="str">
        <f>'PLANTILLA V6'!D54</f>
        <v>pza</v>
      </c>
      <c r="E54" s="125">
        <v>0</v>
      </c>
      <c r="F54" s="116" t="b">
        <v>0</v>
      </c>
      <c r="G54" s="116" t="b">
        <v>0</v>
      </c>
      <c r="H54" s="116" t="b">
        <v>1</v>
      </c>
      <c r="I54" s="116" t="b">
        <v>0</v>
      </c>
      <c r="J54" s="119" cm="1">
        <f t="array" ref="J54">_xlfn.IFS(LEN(A54)&gt;2,A55,SUM(E54:I54)=0,0,F54,$F$7*F54*E54,G54,$G$7*G54*E54,AND(H54,A54="Co"),$H$7*H54*E54,AND(H54,A54="Re"),$H$7*H54*E54,H54,$J$7*H54*E54,I54,$I$7*I54*E54)</f>
        <v>0</v>
      </c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5.75" customHeight="1" x14ac:dyDescent="0.9">
      <c r="A55" s="124" t="str">
        <f>'PLANTILLA V6'!A55</f>
        <v>Hm</v>
      </c>
      <c r="B55" s="124" t="str">
        <f>'PLANTILLA V6'!B55</f>
        <v>Cúter</v>
      </c>
      <c r="C55" s="125">
        <f>'PLANTILLA V6'!C55</f>
        <v>1</v>
      </c>
      <c r="D55" s="116" t="str">
        <f>'PLANTILLA V6'!D55</f>
        <v>pza</v>
      </c>
      <c r="E55" s="125">
        <v>0</v>
      </c>
      <c r="F55" s="116" t="b">
        <v>0</v>
      </c>
      <c r="G55" s="116" t="b">
        <v>0</v>
      </c>
      <c r="H55" s="116" t="b">
        <v>1</v>
      </c>
      <c r="I55" s="116" t="b">
        <v>0</v>
      </c>
      <c r="J55" s="119" cm="1">
        <f t="array" ref="J55">_xlfn.IFS(LEN(A55)&gt;2,A56,SUM(E55:I55)=0,0,F55,$F$7*F55*E55,G55,$G$7*G55*E55,AND(H55,A55="Co"),$H$7*H55*E55,AND(H55,A55="Re"),$H$7*H55*E55,H55,$J$7*H55*E55,I55,$I$7*I55*E55)</f>
        <v>0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5.75" customHeight="1" x14ac:dyDescent="0.9">
      <c r="A56" s="124" t="str">
        <f>'PLANTILLA V6'!A56</f>
        <v>Hm</v>
      </c>
      <c r="B56" s="124" t="str">
        <f>'PLANTILLA V6'!B56</f>
        <v>Pistola de silicón</v>
      </c>
      <c r="C56" s="125">
        <f>'PLANTILLA V6'!C56</f>
        <v>1</v>
      </c>
      <c r="D56" s="116" t="str">
        <f>'PLANTILLA V6'!D56</f>
        <v>pza</v>
      </c>
      <c r="E56" s="125">
        <v>0</v>
      </c>
      <c r="F56" s="116" t="b">
        <v>0</v>
      </c>
      <c r="G56" s="116" t="b">
        <v>0</v>
      </c>
      <c r="H56" s="116" t="b">
        <v>1</v>
      </c>
      <c r="I56" s="116" t="b">
        <v>0</v>
      </c>
      <c r="J56" s="119" cm="1">
        <f t="array" ref="J56">_xlfn.IFS(LEN(A56)&gt;2,A57,SUM(E56:I56)=0,0,F56,$F$7*F56*E56,G56,$G$7*G56*E56,AND(H56,A56="Co"),$H$7*H56*E56,AND(H56,A56="Re"),$H$7*H56*E56,H56,$J$7*H56*E56,I56,$I$7*I56*E56)</f>
        <v>0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5.75" customHeight="1" x14ac:dyDescent="0.9">
      <c r="A57" s="124" t="str">
        <f>'PLANTILLA V6'!A57</f>
        <v>Hm</v>
      </c>
      <c r="B57" s="124" t="str">
        <f>'PLANTILLA V6'!B57</f>
        <v>Desarmador plano</v>
      </c>
      <c r="C57" s="125">
        <f>'PLANTILLA V6'!C57</f>
        <v>1</v>
      </c>
      <c r="D57" s="116" t="str">
        <f>'PLANTILLA V6'!D57</f>
        <v>pza</v>
      </c>
      <c r="E57" s="125">
        <v>0</v>
      </c>
      <c r="F57" s="116" t="b">
        <v>0</v>
      </c>
      <c r="G57" s="116" t="b">
        <v>0</v>
      </c>
      <c r="H57" s="116" t="b">
        <v>1</v>
      </c>
      <c r="I57" s="116" t="b">
        <v>0</v>
      </c>
      <c r="J57" s="119" cm="1">
        <f t="array" ref="J57">_xlfn.IFS(LEN(A57)&gt;2,A58,SUM(E57:I57)=0,0,F57,$F$7*F57*E57,G57,$G$7*G57*E57,AND(H57,A57="Co"),$H$7*H57*E57,AND(H57,A57="Re"),$H$7*H57*E57,H57,$J$7*H57*E57,I57,$I$7*I57*E57)</f>
        <v>0</v>
      </c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5.75" customHeight="1" x14ac:dyDescent="0.9">
      <c r="A58" s="124" t="str">
        <f>'PLANTILLA V6'!A58</f>
        <v>Hm</v>
      </c>
      <c r="B58" s="126" t="str">
        <f>'PLANTILLA V6'!B58</f>
        <v>Desarmador de cruz</v>
      </c>
      <c r="C58" s="125">
        <f>'PLANTILLA V6'!C58</f>
        <v>1</v>
      </c>
      <c r="D58" s="116" t="str">
        <f>'PLANTILLA V6'!D58</f>
        <v>pza</v>
      </c>
      <c r="E58" s="125">
        <v>0</v>
      </c>
      <c r="F58" s="116" t="b">
        <v>0</v>
      </c>
      <c r="G58" s="116" t="b">
        <v>0</v>
      </c>
      <c r="H58" s="116" t="b">
        <v>1</v>
      </c>
      <c r="I58" s="116" t="b">
        <v>0</v>
      </c>
      <c r="J58" s="119" cm="1">
        <f t="array" ref="J58">_xlfn.IFS(LEN(A58)&gt;2,A59,SUM(E58:I58)=0,0,F58,$F$7*F58*E58,G58,$G$7*G58*E58,AND(H58,A58="Co"),$H$7*H58*E58,AND(H58,A58="Re"),$H$7*H58*E58,H58,$J$7*H58*E58,I58,$I$7*I58*E58)</f>
        <v>0</v>
      </c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5.75" customHeight="1" x14ac:dyDescent="0.9">
      <c r="A59" s="124" t="str">
        <f>'PLANTILLA V6'!A59</f>
        <v>Hm</v>
      </c>
      <c r="B59" s="126" t="str">
        <f>'PLANTILLA V6'!B59</f>
        <v>Juego de puntas intercambiables para desarmador</v>
      </c>
      <c r="C59" s="125">
        <f>'PLANTILLA V6'!C59</f>
        <v>1</v>
      </c>
      <c r="D59" s="116" t="str">
        <f>'PLANTILLA V6'!D59</f>
        <v>juego</v>
      </c>
      <c r="E59" s="125">
        <v>0</v>
      </c>
      <c r="F59" s="116" t="b">
        <v>0</v>
      </c>
      <c r="G59" s="116" t="b">
        <v>0</v>
      </c>
      <c r="H59" s="116" t="b">
        <v>1</v>
      </c>
      <c r="I59" s="116" t="b">
        <v>0</v>
      </c>
      <c r="J59" s="119" cm="1">
        <f t="array" ref="J59">_xlfn.IFS(LEN(A59)&gt;2,A60,SUM(E59:I59)=0,0,F59,$F$7*F59*E59,G59,$G$7*G59*E59,AND(H59,A59="Co"),$H$7*H59*E59,AND(H59,A59="Re"),$H$7*H59*E59,H59,$J$7*H59*E59,I59,$I$7*I59*E59)</f>
        <v>0</v>
      </c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5.75" customHeight="1" x14ac:dyDescent="0.9">
      <c r="A60" s="124" t="str">
        <f>'PLANTILLA V6'!A60</f>
        <v>Hm</v>
      </c>
      <c r="B60" s="124" t="str">
        <f>'PLANTILLA V6'!B60</f>
        <v>Pinzas de punta</v>
      </c>
      <c r="C60" s="125">
        <f>'PLANTILLA V6'!C60</f>
        <v>1</v>
      </c>
      <c r="D60" s="116" t="str">
        <f>'PLANTILLA V6'!D60</f>
        <v>pza</v>
      </c>
      <c r="E60" s="125">
        <v>0</v>
      </c>
      <c r="F60" s="116" t="b">
        <v>0</v>
      </c>
      <c r="G60" s="116" t="b">
        <v>0</v>
      </c>
      <c r="H60" s="116" t="b">
        <v>1</v>
      </c>
      <c r="I60" s="116" t="b">
        <v>0</v>
      </c>
      <c r="J60" s="119" cm="1">
        <f t="array" ref="J60">_xlfn.IFS(LEN(A60)&gt;2,A61,SUM(E60:I60)=0,0,F60,$F$7*F60*E60,G60,$G$7*G60*E60,AND(H60,A60="Co"),$H$7*H60*E60,AND(H60,A60="Re"),$H$7*H60*E60,H60,$J$7*H60*E60,I60,$I$7*I60*E60)</f>
        <v>0</v>
      </c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5.75" customHeight="1" x14ac:dyDescent="0.9">
      <c r="A61" s="124" t="str">
        <f>'PLANTILLA V6'!A61</f>
        <v>Hm</v>
      </c>
      <c r="B61" s="124" t="str">
        <f>'PLANTILLA V6'!B61</f>
        <v>Pinzas de corte</v>
      </c>
      <c r="C61" s="125">
        <f>'PLANTILLA V6'!C61</f>
        <v>1</v>
      </c>
      <c r="D61" s="116" t="str">
        <f>'PLANTILLA V6'!D61</f>
        <v>pza</v>
      </c>
      <c r="E61" s="125">
        <v>0</v>
      </c>
      <c r="F61" s="116" t="b">
        <v>0</v>
      </c>
      <c r="G61" s="116" t="b">
        <v>0</v>
      </c>
      <c r="H61" s="116" t="b">
        <v>1</v>
      </c>
      <c r="I61" s="116" t="b">
        <v>0</v>
      </c>
      <c r="J61" s="119" cm="1">
        <f t="array" ref="J61">_xlfn.IFS(LEN(A61)&gt;2,A62,SUM(E61:I61)=0,0,F61,$F$7*F61*E61,G61,$G$7*G61*E61,AND(H61,A61="Co"),$H$7*H61*E61,AND(H61,A61="Re"),$H$7*H61*E61,H61,$J$7*H61*E61,I61,$I$7*I61*E61)</f>
        <v>0</v>
      </c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5.75" customHeight="1" x14ac:dyDescent="0.9">
      <c r="A62" s="124" t="str">
        <f>'PLANTILLA V6'!A62</f>
        <v>Hm</v>
      </c>
      <c r="B62" s="124" t="str">
        <f>'PLANTILLA V6'!B62</f>
        <v>Pinceles (delgado, mediano y grueso)</v>
      </c>
      <c r="C62" s="125">
        <f>'PLANTILLA V6'!C62</f>
        <v>1</v>
      </c>
      <c r="D62" s="116" t="str">
        <f>'PLANTILLA V6'!D62</f>
        <v>juego</v>
      </c>
      <c r="E62" s="125">
        <v>0</v>
      </c>
      <c r="F62" s="116" t="b">
        <v>0</v>
      </c>
      <c r="G62" s="116" t="b">
        <v>0</v>
      </c>
      <c r="H62" s="116" t="b">
        <v>1</v>
      </c>
      <c r="I62" s="116" t="b">
        <v>0</v>
      </c>
      <c r="J62" s="119" cm="1">
        <f t="array" ref="J62">_xlfn.IFS(LEN(A62)&gt;2,A63,SUM(E62:I62)=0,0,F62,$F$7*F62*E62,G62,$G$7*G62*E62,AND(H62,A62="Co"),$H$7*H62*E62,AND(H62,A62="Re"),$H$7*H62*E62,H62,$J$7*H62*E62,I62,$I$7*I62*E62)</f>
        <v>0</v>
      </c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5.75" customHeight="1" x14ac:dyDescent="0.9">
      <c r="A63" s="120">
        <f>'PLANTILLA V6'!A63</f>
        <v>0</v>
      </c>
      <c r="B63" s="116">
        <f>'PLANTILLA V6'!B63</f>
        <v>0</v>
      </c>
      <c r="C63" s="125">
        <f>'PLANTILLA V6'!C63</f>
        <v>1</v>
      </c>
      <c r="D63" s="116" t="str">
        <f>'PLANTILLA V6'!D63</f>
        <v>pza</v>
      </c>
      <c r="E63" s="125">
        <v>0</v>
      </c>
      <c r="F63" s="116" t="b">
        <v>0</v>
      </c>
      <c r="G63" s="116" t="b">
        <v>0</v>
      </c>
      <c r="H63" s="116" t="b">
        <v>0</v>
      </c>
      <c r="I63" s="116" t="b">
        <v>0</v>
      </c>
      <c r="J63" s="119" cm="1">
        <f t="array" ref="J63">_xlfn.IFS(LEN(A63)&gt;2,A64,SUM(E63:I63)=0,0,F63,$F$7*F63*E63,G63,$G$7*G63*E63,AND(H63,A63="Co"),$H$7*H63*E63,AND(H63,A63="Re"),$H$7*H63*E63,H63,$J$7*H63*E63,I63,$I$7*I63*E63)</f>
        <v>0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5.75" customHeight="1" x14ac:dyDescent="0.9">
      <c r="A64" s="120">
        <f>'PLANTILLA V6'!A64</f>
        <v>0</v>
      </c>
      <c r="B64" s="116">
        <f>'PLANTILLA V6'!B64</f>
        <v>0</v>
      </c>
      <c r="C64" s="125">
        <f>'PLANTILLA V6'!C64</f>
        <v>1</v>
      </c>
      <c r="D64" s="116" t="str">
        <f>'PLANTILLA V6'!D64</f>
        <v>pza</v>
      </c>
      <c r="E64" s="125">
        <v>0</v>
      </c>
      <c r="F64" s="116" t="b">
        <v>0</v>
      </c>
      <c r="G64" s="116" t="b">
        <v>0</v>
      </c>
      <c r="H64" s="116" t="b">
        <v>0</v>
      </c>
      <c r="I64" s="116" t="b">
        <v>0</v>
      </c>
      <c r="J64" s="119" cm="1">
        <f t="array" ref="J64">_xlfn.IFS(LEN(A64)&gt;2,A65,SUM(E64:I64)=0,0,F64,$F$7*F64*E64,G64,$G$7*G64*E64,AND(H64,A64="Co"),$H$7*H64*E64,AND(H64,A64="Re"),$H$7*H64*E64,H64,$J$7*H64*E64,I64,$I$7*I64*E64)</f>
        <v>0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5.75" customHeight="1" x14ac:dyDescent="0.9">
      <c r="A65" s="120">
        <f>'PLANTILLA V6'!A65</f>
        <v>0</v>
      </c>
      <c r="B65" s="116">
        <f>'PLANTILLA V6'!B65</f>
        <v>0</v>
      </c>
      <c r="C65" s="125">
        <f>'PLANTILLA V6'!C65</f>
        <v>1</v>
      </c>
      <c r="D65" s="116" t="str">
        <f>'PLANTILLA V6'!D65</f>
        <v>pza</v>
      </c>
      <c r="E65" s="125">
        <v>0</v>
      </c>
      <c r="F65" s="116" t="b">
        <v>0</v>
      </c>
      <c r="G65" s="116" t="b">
        <v>0</v>
      </c>
      <c r="H65" s="116" t="b">
        <v>0</v>
      </c>
      <c r="I65" s="116" t="b">
        <v>0</v>
      </c>
      <c r="J65" s="119" cm="1">
        <f t="array" ref="J65">_xlfn.IFS(LEN(A65)&gt;2,A66,SUM(E65:I65)=0,0,F65,$F$7*F65*E65,G65,$G$7*G65*E65,AND(H65,A65="Co"),$H$7*H65*E65,AND(H65,A65="Re"),$H$7*H65*E65,H65,$J$7*H65*E65,I65,$I$7*I65*E65)</f>
        <v>0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5.75" customHeight="1" x14ac:dyDescent="0.9">
      <c r="A66" s="120">
        <f>'PLANTILLA V6'!A66</f>
        <v>0</v>
      </c>
      <c r="B66" s="116">
        <f>'PLANTILLA V6'!B66</f>
        <v>0</v>
      </c>
      <c r="C66" s="125">
        <f>'PLANTILLA V6'!C66</f>
        <v>1</v>
      </c>
      <c r="D66" s="116" t="str">
        <f>'PLANTILLA V6'!D66</f>
        <v>pza</v>
      </c>
      <c r="E66" s="125">
        <v>0</v>
      </c>
      <c r="F66" s="116" t="b">
        <v>0</v>
      </c>
      <c r="G66" s="116" t="b">
        <v>0</v>
      </c>
      <c r="H66" s="116" t="b">
        <v>0</v>
      </c>
      <c r="I66" s="116" t="b">
        <v>0</v>
      </c>
      <c r="J66" s="119" cm="1">
        <f t="array" ref="J66">_xlfn.IFS(LEN(A66)&gt;2,A67,SUM(E66:I66)=0,0,F66,$F$7*F66*E66,G66,$G$7*G66*E66,AND(H66,A66="Co"),$H$7*H66*E66,AND(H66,A66="Re"),$H$7*H66*E66,H66,$J$7*H66*E66,I66,$I$7*I66*E66)</f>
        <v>0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5.75" customHeight="1" x14ac:dyDescent="0.9">
      <c r="A67" s="120">
        <f>'PLANTILLA V6'!A67</f>
        <v>0</v>
      </c>
      <c r="B67" s="116">
        <f>'PLANTILLA V6'!B67</f>
        <v>0</v>
      </c>
      <c r="C67" s="125">
        <f>'PLANTILLA V6'!C67</f>
        <v>1</v>
      </c>
      <c r="D67" s="116" t="str">
        <f>'PLANTILLA V6'!D67</f>
        <v>pza</v>
      </c>
      <c r="E67" s="125">
        <v>0</v>
      </c>
      <c r="F67" s="116" t="b">
        <v>0</v>
      </c>
      <c r="G67" s="116" t="b">
        <v>0</v>
      </c>
      <c r="H67" s="116" t="b">
        <v>0</v>
      </c>
      <c r="I67" s="116" t="b">
        <v>0</v>
      </c>
      <c r="J67" s="119" cm="1">
        <f t="array" ref="J67">_xlfn.IFS(LEN(A67)&gt;2,A68,SUM(E67:I67)=0,0,F67,$F$7*F67*E67,G67,$G$7*G67*E67,AND(H67,A67="Co"),$H$7*H67*E67,AND(H67,A67="Re"),$H$7*H67*E67,H67,$J$7*H67*E67,I67,$I$7*I67*E67)</f>
        <v>0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5.75" customHeight="1" x14ac:dyDescent="0.9">
      <c r="A68" s="120">
        <f>'PLANTILLA V6'!A68</f>
        <v>0</v>
      </c>
      <c r="B68" s="116">
        <f>'PLANTILLA V6'!B68</f>
        <v>0</v>
      </c>
      <c r="C68" s="125">
        <f>'PLANTILLA V6'!C68</f>
        <v>1</v>
      </c>
      <c r="D68" s="116" t="str">
        <f>'PLANTILLA V6'!D68</f>
        <v>pza</v>
      </c>
      <c r="E68" s="125">
        <v>0</v>
      </c>
      <c r="F68" s="116" t="b">
        <v>0</v>
      </c>
      <c r="G68" s="116" t="b">
        <v>0</v>
      </c>
      <c r="H68" s="116" t="b">
        <v>0</v>
      </c>
      <c r="I68" s="116" t="b">
        <v>0</v>
      </c>
      <c r="J68" s="119" cm="1">
        <f t="array" ref="J68">_xlfn.IFS(LEN(A68)&gt;2,A69,SUM(E68:I68)=0,0,F68,$F$7*F68*E68,G68,$G$7*G68*E68,AND(H68,A68="Co"),$H$7*H68*E68,AND(H68,A68="Re"),$H$7*H68*E68,H68,$J$7*H68*E68,I68,$I$7*I68*E68)</f>
        <v>0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5.75" customHeight="1" x14ac:dyDescent="0.9">
      <c r="A69" s="120">
        <f>'PLANTILLA V6'!A69</f>
        <v>0</v>
      </c>
      <c r="B69" s="116">
        <f>'PLANTILLA V6'!B69</f>
        <v>0</v>
      </c>
      <c r="C69" s="125">
        <f>'PLANTILLA V6'!C69</f>
        <v>1</v>
      </c>
      <c r="D69" s="116" t="str">
        <f>'PLANTILLA V6'!D69</f>
        <v>pza</v>
      </c>
      <c r="E69" s="125">
        <v>0</v>
      </c>
      <c r="F69" s="116" t="b">
        <v>0</v>
      </c>
      <c r="G69" s="116" t="b">
        <v>0</v>
      </c>
      <c r="H69" s="116" t="b">
        <v>0</v>
      </c>
      <c r="I69" s="116" t="b">
        <v>0</v>
      </c>
      <c r="J69" s="119" cm="1">
        <f t="array" ref="J69">_xlfn.IFS(LEN(A69)&gt;2,A70,SUM(E69:I69)=0,0,F69,$F$7*F69*E69,G69,$G$7*G69*E69,AND(H69,A69="Co"),$H$7*H69*E69,AND(H69,A69="Re"),$H$7*H69*E69,H69,$J$7*H69*E69,I69,$I$7*I69*E69)</f>
        <v>0</v>
      </c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5.75" customHeight="1" x14ac:dyDescent="0.9">
      <c r="A70" s="120">
        <f>'PLANTILLA V6'!A70</f>
        <v>0</v>
      </c>
      <c r="B70" s="116">
        <f>'PLANTILLA V6'!B70</f>
        <v>0</v>
      </c>
      <c r="C70" s="125">
        <f>'PLANTILLA V6'!C70</f>
        <v>1</v>
      </c>
      <c r="D70" s="116" t="str">
        <f>'PLANTILLA V6'!D70</f>
        <v>pza</v>
      </c>
      <c r="E70" s="125">
        <v>0</v>
      </c>
      <c r="F70" s="116" t="b">
        <v>0</v>
      </c>
      <c r="G70" s="116" t="b">
        <v>0</v>
      </c>
      <c r="H70" s="116" t="b">
        <v>0</v>
      </c>
      <c r="I70" s="116" t="b">
        <v>0</v>
      </c>
      <c r="J70" s="119" cm="1">
        <f t="array" ref="J70">_xlfn.IFS(LEN(A70)&gt;2,A71,SUM(E70:I70)=0,0,F70,$F$7*F70*E70,G70,$G$7*G70*E70,AND(H70,A70="Co"),$H$7*H70*E70,AND(H70,A70="Re"),$H$7*H70*E70,H70,$J$7*H70*E70,I70,$I$7*I70*E70)</f>
        <v>0</v>
      </c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5.75" customHeight="1" x14ac:dyDescent="0.9">
      <c r="A71" s="120">
        <f>'PLANTILLA V6'!A71</f>
        <v>0</v>
      </c>
      <c r="B71" s="116">
        <f>'PLANTILLA V6'!B71</f>
        <v>0</v>
      </c>
      <c r="C71" s="125">
        <f>'PLANTILLA V6'!C71</f>
        <v>1</v>
      </c>
      <c r="D71" s="116" t="str">
        <f>'PLANTILLA V6'!D71</f>
        <v>pza</v>
      </c>
      <c r="E71" s="125">
        <v>0</v>
      </c>
      <c r="F71" s="116" t="b">
        <v>0</v>
      </c>
      <c r="G71" s="116" t="b">
        <v>0</v>
      </c>
      <c r="H71" s="116" t="b">
        <v>0</v>
      </c>
      <c r="I71" s="116" t="b">
        <v>0</v>
      </c>
      <c r="J71" s="119" cm="1">
        <f t="array" ref="J71">_xlfn.IFS(LEN(A71)&gt;2,A72,SUM(E71:I71)=0,0,F71,$F$7*F71*E71,G71,$G$7*G71*E71,AND(H71,A71="Co"),$H$7*H71*E71,AND(H71,A71="Re"),$H$7*H71*E71,H71,$J$7*H71*E71,I71,$I$7*I71*E71)</f>
        <v>0</v>
      </c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5.75" customHeight="1" x14ac:dyDescent="0.9">
      <c r="A72" s="120">
        <f>'PLANTILLA V6'!A72</f>
        <v>0</v>
      </c>
      <c r="B72" s="116">
        <f>'PLANTILLA V6'!B72</f>
        <v>0</v>
      </c>
      <c r="C72" s="125">
        <f>'PLANTILLA V6'!C72</f>
        <v>1</v>
      </c>
      <c r="D72" s="116" t="str">
        <f>'PLANTILLA V6'!D72</f>
        <v>pza</v>
      </c>
      <c r="E72" s="125">
        <v>0</v>
      </c>
      <c r="F72" s="116" t="b">
        <v>0</v>
      </c>
      <c r="G72" s="116" t="b">
        <v>0</v>
      </c>
      <c r="H72" s="116" t="b">
        <v>0</v>
      </c>
      <c r="I72" s="116" t="b">
        <v>0</v>
      </c>
      <c r="J72" s="119" cm="1">
        <f t="array" ref="J72">_xlfn.IFS(LEN(A72)&gt;2,A73,SUM(E72:I72)=0,0,F72,$F$7*F72*E72,G72,$G$7*G72*E72,AND(H72,A72="Co"),$H$7*H72*E72,AND(H72,A72="Re"),$H$7*H72*E72,H72,$J$7*H72*E72,I72,$I$7*I72*E72)</f>
        <v>0</v>
      </c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5.75" customHeight="1" x14ac:dyDescent="0.9">
      <c r="A73" s="120">
        <f>'PLANTILLA V6'!A73</f>
        <v>0</v>
      </c>
      <c r="B73" s="116">
        <f>'PLANTILLA V6'!B73</f>
        <v>0</v>
      </c>
      <c r="C73" s="125">
        <f>'PLANTILLA V6'!C73</f>
        <v>1</v>
      </c>
      <c r="D73" s="116" t="str">
        <f>'PLANTILLA V6'!D73</f>
        <v>pza</v>
      </c>
      <c r="E73" s="125">
        <v>0</v>
      </c>
      <c r="F73" s="116" t="b">
        <v>0</v>
      </c>
      <c r="G73" s="116" t="b">
        <v>0</v>
      </c>
      <c r="H73" s="116" t="b">
        <v>0</v>
      </c>
      <c r="I73" s="116" t="b">
        <v>0</v>
      </c>
      <c r="J73" s="119" cm="1">
        <f t="array" ref="J73">_xlfn.IFS(LEN(A73)&gt;2,A74,SUM(E73:I73)=0,0,F73,$F$7*F73*E73,G73,$G$7*G73*E73,AND(H73,A73="Co"),$H$7*H73*E73,AND(H73,A73="Re"),$H$7*H73*E73,H73,$J$7*H73*E73,I73,$I$7*I73*E73)</f>
        <v>0</v>
      </c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5.75" customHeight="1" x14ac:dyDescent="0.9">
      <c r="A74" s="120">
        <f>'PLANTILLA V6'!A74</f>
        <v>0</v>
      </c>
      <c r="B74" s="116">
        <f>'PLANTILLA V6'!B74</f>
        <v>0</v>
      </c>
      <c r="C74" s="125">
        <f>'PLANTILLA V6'!C74</f>
        <v>1</v>
      </c>
      <c r="D74" s="116" t="str">
        <f>'PLANTILLA V6'!D74</f>
        <v>pza</v>
      </c>
      <c r="E74" s="125">
        <v>0</v>
      </c>
      <c r="F74" s="116" t="b">
        <v>0</v>
      </c>
      <c r="G74" s="116" t="b">
        <v>0</v>
      </c>
      <c r="H74" s="116" t="b">
        <v>0</v>
      </c>
      <c r="I74" s="116" t="b">
        <v>0</v>
      </c>
      <c r="J74" s="119" cm="1">
        <f t="array" ref="J74">_xlfn.IFS(LEN(A74)&gt;2,A75,SUM(E74:I74)=0,0,F74,$F$7*F74*E74,G74,$G$7*G74*E74,AND(H74,A74="Co"),$H$7*H74*E74,AND(H74,A74="Re"),$H$7*H74*E74,H74,$J$7*H74*E74,I74,$I$7*I74*E74)</f>
        <v>0</v>
      </c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5.75" customHeight="1" x14ac:dyDescent="0.9">
      <c r="A75" s="120">
        <f>'PLANTILLA V6'!A75</f>
        <v>0</v>
      </c>
      <c r="B75" s="116">
        <f>'PLANTILLA V6'!B75</f>
        <v>0</v>
      </c>
      <c r="C75" s="125">
        <f>'PLANTILLA V6'!C75</f>
        <v>1</v>
      </c>
      <c r="D75" s="116" t="str">
        <f>'PLANTILLA V6'!D75</f>
        <v>pza</v>
      </c>
      <c r="E75" s="125">
        <v>0</v>
      </c>
      <c r="F75" s="116" t="b">
        <v>0</v>
      </c>
      <c r="G75" s="116" t="b">
        <v>0</v>
      </c>
      <c r="H75" s="116" t="b">
        <v>0</v>
      </c>
      <c r="I75" s="116" t="b">
        <v>0</v>
      </c>
      <c r="J75" s="119" cm="1">
        <f t="array" ref="J75">_xlfn.IFS(LEN(A75)&gt;2,A76,SUM(E75:I75)=0,0,F75,$F$7*F75*E75,G75,$G$7*G75*E75,AND(H75,A75="Co"),$H$7*H75*E75,AND(H75,A75="Re"),$H$7*H75*E75,H75,$J$7*H75*E75,I75,$I$7*I75*E75)</f>
        <v>0</v>
      </c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5.75" customHeight="1" x14ac:dyDescent="0.9">
      <c r="A76" s="120">
        <f>'PLANTILLA V6'!A76</f>
        <v>0</v>
      </c>
      <c r="B76" s="116">
        <f>'PLANTILLA V6'!B76</f>
        <v>0</v>
      </c>
      <c r="C76" s="125">
        <f>'PLANTILLA V6'!C76</f>
        <v>1</v>
      </c>
      <c r="D76" s="116" t="str">
        <f>'PLANTILLA V6'!D76</f>
        <v>pza</v>
      </c>
      <c r="E76" s="125">
        <v>0</v>
      </c>
      <c r="F76" s="116" t="b">
        <v>0</v>
      </c>
      <c r="G76" s="116" t="b">
        <v>0</v>
      </c>
      <c r="H76" s="116" t="b">
        <v>0</v>
      </c>
      <c r="I76" s="116" t="b">
        <v>0</v>
      </c>
      <c r="J76" s="119" cm="1">
        <f t="array" ref="J76">_xlfn.IFS(LEN(A76)&gt;2,A77,SUM(E76:I76)=0,0,F76,$F$7*F76*E76,G76,$G$7*G76*E76,AND(H76,A76="Co"),$H$7*H76*E76,AND(H76,A76="Re"),$H$7*H76*E76,H76,$J$7*H76*E76,I76,$I$7*I76*E76)</f>
        <v>0</v>
      </c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5.75" customHeight="1" x14ac:dyDescent="0.9">
      <c r="A77" s="171" t="str">
        <f>'PLANTILLA V6'!A77</f>
        <v>Electricidad y Electrónica</v>
      </c>
      <c r="B77" s="141"/>
      <c r="C77" s="125">
        <f>'PLANTILLA V6'!C77</f>
        <v>0</v>
      </c>
      <c r="D77" s="116">
        <f>'PLANTILLA V6'!D77</f>
        <v>0</v>
      </c>
      <c r="E77" s="125">
        <v>0</v>
      </c>
      <c r="F77" s="116" t="b">
        <v>0</v>
      </c>
      <c r="G77" s="116" t="b">
        <v>0</v>
      </c>
      <c r="H77" s="116" t="b">
        <v>0</v>
      </c>
      <c r="I77" s="116" t="b">
        <v>0</v>
      </c>
      <c r="J77" s="123" t="str" cm="1">
        <f t="array" ref="J77">_xlfn.IFS(LEN(A77)&gt;2,A78,SUM(E77:I77)=0,0,F77,$F$7*F77*E77,G77,$G$7*G77*E77,AND(H77,A77="Co"),$H$7*H77*E77,AND(H77,A77="Re"),$H$7*H77*E77,H77,$J$7*H77*E77,I77,$I$7*I77*E77)</f>
        <v>EE</v>
      </c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5.75" customHeight="1" x14ac:dyDescent="0.9">
      <c r="A78" s="124" t="str">
        <f>'PLANTILLA V6'!A78</f>
        <v>EE</v>
      </c>
      <c r="B78" s="124" t="str">
        <f>'PLANTILLA V6'!B78</f>
        <v>Juego de 10 cables tipo caiman- caiman</v>
      </c>
      <c r="C78" s="125">
        <f>'PLANTILLA V6'!C78</f>
        <v>1</v>
      </c>
      <c r="D78" s="116" t="str">
        <f>'PLANTILLA V6'!D78</f>
        <v>juego</v>
      </c>
      <c r="E78" s="125">
        <v>0</v>
      </c>
      <c r="F78" s="116" t="b">
        <v>0</v>
      </c>
      <c r="G78" s="116" t="b">
        <v>0</v>
      </c>
      <c r="H78" s="116" t="b">
        <v>1</v>
      </c>
      <c r="I78" s="116" t="b">
        <v>0</v>
      </c>
      <c r="J78" s="119" cm="1">
        <f t="array" ref="J78">_xlfn.IFS(LEN(A78)&gt;2,A79,SUM(E78:I78)=0,0,F78,$F$7*F78*E78,G78,$G$7*G78*E78,AND(H78,A78="Co"),$H$7*H78*E78,AND(H78,A78="Re"),$H$7*H78*E78,H78,$J$7*H78*E78,I78,$I$7*I78*E78)</f>
        <v>0</v>
      </c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5.75" customHeight="1" x14ac:dyDescent="0.9">
      <c r="A79" s="124" t="str">
        <f>'PLANTILLA V6'!A79</f>
        <v>EE</v>
      </c>
      <c r="B79" s="124" t="str">
        <f>'PLANTILLA V6'!B79</f>
        <v>Juegos de jumpers macho - hembra</v>
      </c>
      <c r="C79" s="125">
        <f>'PLANTILLA V6'!C79</f>
        <v>1</v>
      </c>
      <c r="D79" s="116" t="str">
        <f>'PLANTILLA V6'!D79</f>
        <v>juego</v>
      </c>
      <c r="E79" s="125">
        <v>0</v>
      </c>
      <c r="F79" s="116" t="b">
        <v>0</v>
      </c>
      <c r="G79" s="116" t="b">
        <v>0</v>
      </c>
      <c r="H79" s="116" t="b">
        <v>1</v>
      </c>
      <c r="I79" s="116" t="b">
        <v>0</v>
      </c>
      <c r="J79" s="119" cm="1">
        <f t="array" ref="J79">_xlfn.IFS(LEN(A79)&gt;2,A80,SUM(E79:I79)=0,0,F79,$F$7*F79*E79,G79,$G$7*G79*E79,AND(H79,A79="Co"),$H$7*H79*E79,AND(H79,A79="Re"),$H$7*H79*E79,H79,$J$7*H79*E79,I79,$I$7*I79*E79)</f>
        <v>0</v>
      </c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5.75" customHeight="1" x14ac:dyDescent="0.9">
      <c r="A80" s="124" t="str">
        <f>'PLANTILLA V6'!A80</f>
        <v>EE</v>
      </c>
      <c r="B80" s="124" t="str">
        <f>'PLANTILLA V6'!B80</f>
        <v xml:space="preserve">Juegos de jumpers macho - macho </v>
      </c>
      <c r="C80" s="125">
        <f>'PLANTILLA V6'!C80</f>
        <v>1</v>
      </c>
      <c r="D80" s="116" t="str">
        <f>'PLANTILLA V6'!D80</f>
        <v>juego</v>
      </c>
      <c r="E80" s="125">
        <v>0</v>
      </c>
      <c r="F80" s="116" t="b">
        <v>0</v>
      </c>
      <c r="G80" s="116" t="b">
        <v>0</v>
      </c>
      <c r="H80" s="116" t="b">
        <v>1</v>
      </c>
      <c r="I80" s="116" t="b">
        <v>0</v>
      </c>
      <c r="J80" s="119" cm="1">
        <f t="array" ref="J80">_xlfn.IFS(LEN(A80)&gt;2,A81,SUM(E80:I80)=0,0,F80,$F$7*F80*E80,G80,$G$7*G80*E80,AND(H80,A80="Co"),$H$7*H80*E80,AND(H80,A80="Re"),$H$7*H80*E80,H80,$J$7*H80*E80,I80,$I$7*I80*E80)</f>
        <v>0</v>
      </c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5.75" customHeight="1" x14ac:dyDescent="0.9">
      <c r="A81" s="124" t="str">
        <f>'PLANTILLA V6'!A81</f>
        <v>EE</v>
      </c>
      <c r="B81" s="124" t="str">
        <f>'PLANTILLA V6'!B81</f>
        <v>Juegos de jumpers hembra - hembra</v>
      </c>
      <c r="C81" s="125">
        <f>'PLANTILLA V6'!C81</f>
        <v>1</v>
      </c>
      <c r="D81" s="116" t="str">
        <f>'PLANTILLA V6'!D81</f>
        <v>juego</v>
      </c>
      <c r="E81" s="125">
        <v>0</v>
      </c>
      <c r="F81" s="116" t="b">
        <v>0</v>
      </c>
      <c r="G81" s="116" t="b">
        <v>0</v>
      </c>
      <c r="H81" s="116" t="b">
        <v>1</v>
      </c>
      <c r="I81" s="116" t="b">
        <v>0</v>
      </c>
      <c r="J81" s="119" cm="1">
        <f t="array" ref="J81">_xlfn.IFS(LEN(A81)&gt;2,A82,SUM(E81:I81)=0,0,F81,$F$7*F81*E81,G81,$G$7*G81*E81,AND(H81,A81="Co"),$H$7*H81*E81,AND(H81,A81="Re"),$H$7*H81*E81,H81,$J$7*H81*E81,I81,$I$7*I81*E81)</f>
        <v>0</v>
      </c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5.75" customHeight="1" x14ac:dyDescent="0.9">
      <c r="A82" s="124" t="str">
        <f>'PLANTILLA V6'!A82</f>
        <v>EE</v>
      </c>
      <c r="B82" s="124" t="str">
        <f>'PLANTILLA V6'!B82</f>
        <v>Motor DC de 3V</v>
      </c>
      <c r="C82" s="125">
        <f>'PLANTILLA V6'!C82</f>
        <v>1</v>
      </c>
      <c r="D82" s="116" t="str">
        <f>'PLANTILLA V6'!D82</f>
        <v>pza</v>
      </c>
      <c r="E82" s="125">
        <v>0</v>
      </c>
      <c r="F82" s="116" t="b">
        <v>0</v>
      </c>
      <c r="G82" s="116" t="b">
        <v>0</v>
      </c>
      <c r="H82" s="116" t="b">
        <v>1</v>
      </c>
      <c r="I82" s="116" t="b">
        <v>0</v>
      </c>
      <c r="J82" s="119" cm="1">
        <f t="array" ref="J82">_xlfn.IFS(LEN(A82)&gt;2,A83,SUM(E82:I82)=0,0,F82,$F$7*F82*E82,G82,$G$7*G82*E82,AND(H82,A82="Co"),$H$7*H82*E82,AND(H82,A82="Re"),$H$7*H82*E82,H82,$J$7*H82*E82,I82,$I$7*I82*E82)</f>
        <v>0</v>
      </c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5.75" customHeight="1" x14ac:dyDescent="0.9">
      <c r="A83" s="124" t="str">
        <f>'PLANTILLA V6'!A83</f>
        <v>EE</v>
      </c>
      <c r="B83" s="124" t="str">
        <f>'PLANTILLA V6'!B83</f>
        <v>Motor DC de 5V</v>
      </c>
      <c r="C83" s="125">
        <f>'PLANTILLA V6'!C83</f>
        <v>1</v>
      </c>
      <c r="D83" s="116" t="str">
        <f>'PLANTILLA V6'!D83</f>
        <v>pza</v>
      </c>
      <c r="E83" s="125">
        <v>0</v>
      </c>
      <c r="F83" s="116" t="b">
        <v>0</v>
      </c>
      <c r="G83" s="116" t="b">
        <v>0</v>
      </c>
      <c r="H83" s="116" t="b">
        <v>1</v>
      </c>
      <c r="I83" s="116" t="b">
        <v>0</v>
      </c>
      <c r="J83" s="119" cm="1">
        <f t="array" ref="J83">_xlfn.IFS(LEN(A83)&gt;2,A84,SUM(E83:I83)=0,0,F83,$F$7*F83*E83,G83,$G$7*G83*E83,AND(H83,A83="Co"),$H$7*H83*E83,AND(H83,A83="Re"),$H$7*H83*E83,H83,$J$7*H83*E83,I83,$I$7*I83*E83)</f>
        <v>0</v>
      </c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5.75" customHeight="1" x14ac:dyDescent="0.9">
      <c r="A84" s="124" t="str">
        <f>'PLANTILLA V6'!A84</f>
        <v>EE</v>
      </c>
      <c r="B84" s="124" t="str">
        <f>'PLANTILLA V6'!B84</f>
        <v>Protoboard de 830 puntos</v>
      </c>
      <c r="C84" s="125">
        <f>'PLANTILLA V6'!C84</f>
        <v>1</v>
      </c>
      <c r="D84" s="116" t="str">
        <f>'PLANTILLA V6'!D84</f>
        <v>pza</v>
      </c>
      <c r="E84" s="125">
        <v>0</v>
      </c>
      <c r="F84" s="116" t="b">
        <v>0</v>
      </c>
      <c r="G84" s="116" t="b">
        <v>0</v>
      </c>
      <c r="H84" s="116" t="b">
        <v>1</v>
      </c>
      <c r="I84" s="116" t="b">
        <v>0</v>
      </c>
      <c r="J84" s="119" cm="1">
        <f t="array" ref="J84">_xlfn.IFS(LEN(A84)&gt;2,A85,SUM(E84:I84)=0,0,F84,$F$7*F84*E84,G84,$G$7*G84*E84,AND(H84,A84="Co"),$H$7*H84*E84,AND(H84,A84="Re"),$H$7*H84*E84,H84,$J$7*H84*E84,I84,$I$7*I84*E84)</f>
        <v>0</v>
      </c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5.75" customHeight="1" x14ac:dyDescent="0.9">
      <c r="A85" s="124" t="str">
        <f>'PLANTILLA V6'!A85</f>
        <v>EE</v>
      </c>
      <c r="B85" s="124" t="str">
        <f>'PLANTILLA V6'!B85</f>
        <v>Led de color blanco</v>
      </c>
      <c r="C85" s="125">
        <f>'PLANTILLA V6'!C85</f>
        <v>1</v>
      </c>
      <c r="D85" s="116" t="str">
        <f>'PLANTILLA V6'!D85</f>
        <v>pza</v>
      </c>
      <c r="E85" s="125">
        <v>0</v>
      </c>
      <c r="F85" s="116" t="b">
        <v>0</v>
      </c>
      <c r="G85" s="116" t="b">
        <v>0</v>
      </c>
      <c r="H85" s="116" t="b">
        <v>0</v>
      </c>
      <c r="I85" s="116" t="b">
        <v>0</v>
      </c>
      <c r="J85" s="119" cm="1">
        <f t="array" ref="J85">_xlfn.IFS(LEN(A85)&gt;2,A86,SUM(E85:I85)=0,0,F85,$F$7*F85*E85,G85,$G$7*G85*E85,AND(H85,A85="Co"),$H$7*H85*E85,AND(H85,A85="Re"),$H$7*H85*E85,H85,$J$7*H85*E85,I85,$I$7*I85*E85)</f>
        <v>0</v>
      </c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5.75" customHeight="1" x14ac:dyDescent="0.9">
      <c r="A86" s="124" t="str">
        <f>'PLANTILLA V6'!A86</f>
        <v>EE</v>
      </c>
      <c r="B86" s="126" t="str">
        <f>'PLANTILLA V6'!B86</f>
        <v>Led de color verde</v>
      </c>
      <c r="C86" s="125">
        <f>'PLANTILLA V6'!C86</f>
        <v>1</v>
      </c>
      <c r="D86" s="116" t="str">
        <f>'PLANTILLA V6'!D86</f>
        <v>pza</v>
      </c>
      <c r="E86" s="125">
        <v>0</v>
      </c>
      <c r="F86" s="116" t="b">
        <v>0</v>
      </c>
      <c r="G86" s="116" t="b">
        <v>0</v>
      </c>
      <c r="H86" s="116" t="b">
        <v>0</v>
      </c>
      <c r="I86" s="116" t="b">
        <v>0</v>
      </c>
      <c r="J86" s="119" cm="1">
        <f t="array" ref="J86">_xlfn.IFS(LEN(A86)&gt;2,A87,SUM(E86:I86)=0,0,F86,$F$7*F86*E86,G86,$G$7*G86*E86,AND(H86,A86="Co"),$H$7*H86*E86,AND(H86,A86="Re"),$H$7*H86*E86,H86,$J$7*H86*E86,I86,$I$7*I86*E86)</f>
        <v>0</v>
      </c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5.75" customHeight="1" x14ac:dyDescent="0.9">
      <c r="A87" s="124" t="str">
        <f>'PLANTILLA V6'!A87</f>
        <v>EE</v>
      </c>
      <c r="B87" s="126" t="str">
        <f>'PLANTILLA V6'!B87</f>
        <v>Led de color amarillo (ámbar)</v>
      </c>
      <c r="C87" s="125">
        <f>'PLANTILLA V6'!C87</f>
        <v>1</v>
      </c>
      <c r="D87" s="116" t="str">
        <f>'PLANTILLA V6'!D87</f>
        <v>pza</v>
      </c>
      <c r="E87" s="125">
        <v>0</v>
      </c>
      <c r="F87" s="116" t="b">
        <v>0</v>
      </c>
      <c r="G87" s="116" t="b">
        <v>0</v>
      </c>
      <c r="H87" s="116" t="b">
        <v>0</v>
      </c>
      <c r="I87" s="116" t="b">
        <v>0</v>
      </c>
      <c r="J87" s="119" cm="1">
        <f t="array" ref="J87">_xlfn.IFS(LEN(A87)&gt;2,A88,SUM(E87:I87)=0,0,F87,$F$7*F87*E87,G87,$G$7*G87*E87,AND(H87,A87="Co"),$H$7*H87*E87,AND(H87,A87="Re"),$H$7*H87*E87,H87,$J$7*H87*E87,I87,$I$7*I87*E87)</f>
        <v>0</v>
      </c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5.75" customHeight="1" x14ac:dyDescent="0.9">
      <c r="A88" s="124" t="str">
        <f>'PLANTILLA V6'!A88</f>
        <v>EE</v>
      </c>
      <c r="B88" s="124" t="str">
        <f>'PLANTILLA V6'!B88</f>
        <v>Led de color rojo</v>
      </c>
      <c r="C88" s="125">
        <f>'PLANTILLA V6'!C88</f>
        <v>1</v>
      </c>
      <c r="D88" s="116" t="str">
        <f>'PLANTILLA V6'!D88</f>
        <v>pza</v>
      </c>
      <c r="E88" s="125">
        <v>0</v>
      </c>
      <c r="F88" s="116" t="b">
        <v>0</v>
      </c>
      <c r="G88" s="116" t="b">
        <v>0</v>
      </c>
      <c r="H88" s="116" t="b">
        <v>0</v>
      </c>
      <c r="I88" s="116" t="b">
        <v>0</v>
      </c>
      <c r="J88" s="119" cm="1">
        <f t="array" ref="J88">_xlfn.IFS(LEN(A88)&gt;2,A89,SUM(E88:I88)=0,0,F88,$F$7*F88*E88,G88,$G$7*G88*E88,AND(H88,A88="Co"),$H$7*H88*E88,AND(H88,A88="Re"),$H$7*H88*E88,H88,$J$7*H88*E88,I88,$I$7*I88*E88)</f>
        <v>0</v>
      </c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5.75" customHeight="1" x14ac:dyDescent="0.9">
      <c r="A89" s="124" t="str">
        <f>'PLANTILLA V6'!A89</f>
        <v>EE</v>
      </c>
      <c r="B89" s="124" t="str">
        <f>'PLANTILLA V6'!B89</f>
        <v xml:space="preserve">Resistencia de 330 ohms </v>
      </c>
      <c r="C89" s="125">
        <f>'PLANTILLA V6'!C89</f>
        <v>1</v>
      </c>
      <c r="D89" s="116" t="str">
        <f>'PLANTILLA V6'!D89</f>
        <v>pza</v>
      </c>
      <c r="E89" s="125">
        <v>0</v>
      </c>
      <c r="F89" s="116" t="b">
        <v>0</v>
      </c>
      <c r="G89" s="116" t="b">
        <v>0</v>
      </c>
      <c r="H89" s="116" t="b">
        <v>0</v>
      </c>
      <c r="I89" s="116" t="b">
        <v>0</v>
      </c>
      <c r="J89" s="119" cm="1">
        <f t="array" ref="J89">_xlfn.IFS(LEN(A89)&gt;2,A90,SUM(E89:I89)=0,0,F89,$F$7*F89*E89,G89,$G$7*G89*E89,AND(H89,A89="Co"),$H$7*H89*E89,AND(H89,A89="Re"),$H$7*H89*E89,H89,$J$7*H89*E89,I89,$I$7*I89*E89)</f>
        <v>0</v>
      </c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5.75" customHeight="1" x14ac:dyDescent="0.9">
      <c r="A90" s="124" t="str">
        <f>'PLANTILLA V6'!A90</f>
        <v>EE</v>
      </c>
      <c r="B90" s="124" t="str">
        <f>'PLANTILLA V6'!B90</f>
        <v>Resistencia de 1K ohms</v>
      </c>
      <c r="C90" s="125">
        <f>'PLANTILLA V6'!C90</f>
        <v>1</v>
      </c>
      <c r="D90" s="116" t="str">
        <f>'PLANTILLA V6'!D90</f>
        <v>pza</v>
      </c>
      <c r="E90" s="125">
        <v>0</v>
      </c>
      <c r="F90" s="116" t="b">
        <v>0</v>
      </c>
      <c r="G90" s="116" t="b">
        <v>0</v>
      </c>
      <c r="H90" s="116" t="b">
        <v>0</v>
      </c>
      <c r="I90" s="116" t="b">
        <v>0</v>
      </c>
      <c r="J90" s="119" cm="1">
        <f t="array" ref="J90">_xlfn.IFS(LEN(A90)&gt;2,A91,SUM(E90:I90)=0,0,F90,$F$7*F90*E90,G90,$G$7*G90*E90,AND(H90,A90="Co"),$H$7*H90*E90,AND(H90,A90="Re"),$H$7*H90*E90,H90,$J$7*H90*E90,I90,$I$7*I90*E90)</f>
        <v>0</v>
      </c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5.75" customHeight="1" x14ac:dyDescent="0.9">
      <c r="A91" s="124" t="str">
        <f>'PLANTILLA V6'!A91</f>
        <v>EE</v>
      </c>
      <c r="B91" s="124" t="str">
        <f>'PLANTILLA V6'!B91</f>
        <v xml:space="preserve">Cinta de aislar color negro </v>
      </c>
      <c r="C91" s="125">
        <f>'PLANTILLA V6'!C91</f>
        <v>1</v>
      </c>
      <c r="D91" s="116" t="str">
        <f>'PLANTILLA V6'!D91</f>
        <v>rollo</v>
      </c>
      <c r="E91" s="125">
        <v>0</v>
      </c>
      <c r="F91" s="116" t="b">
        <v>0</v>
      </c>
      <c r="G91" s="116" t="b">
        <v>0</v>
      </c>
      <c r="H91" s="116" t="b">
        <v>0</v>
      </c>
      <c r="I91" s="116" t="b">
        <v>1</v>
      </c>
      <c r="J91" s="119" cm="1">
        <f t="array" ref="J91">_xlfn.IFS(LEN(A91)&gt;2,A92,SUM(E91:I91)=0,0,F91,$F$7*F91*E91,G91,$G$7*G91*E91,AND(H91,A91="Co"),$H$7*H91*E91,AND(H91,A91="Re"),$H$7*H91*E91,H91,$J$7*H91*E91,I91,$I$7*I91*E91)</f>
        <v>0</v>
      </c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5.75" customHeight="1" x14ac:dyDescent="0.9">
      <c r="A92" s="124" t="str">
        <f>'PLANTILLA V6'!A92</f>
        <v>EE</v>
      </c>
      <c r="B92" s="124" t="str">
        <f>'PLANTILLA V6'!B92</f>
        <v xml:space="preserve">Cinta de aislar color rojo </v>
      </c>
      <c r="C92" s="125">
        <f>'PLANTILLA V6'!C92</f>
        <v>1</v>
      </c>
      <c r="D92" s="116" t="str">
        <f>'PLANTILLA V6'!D92</f>
        <v>rollo</v>
      </c>
      <c r="E92" s="125">
        <v>0</v>
      </c>
      <c r="F92" s="116" t="b">
        <v>0</v>
      </c>
      <c r="G92" s="116" t="b">
        <v>0</v>
      </c>
      <c r="H92" s="116" t="b">
        <v>0</v>
      </c>
      <c r="I92" s="116" t="b">
        <v>1</v>
      </c>
      <c r="J92" s="119" cm="1">
        <f t="array" ref="J92">_xlfn.IFS(LEN(A92)&gt;2,A93,SUM(E92:I92)=0,0,F92,$F$7*F92*E92,G92,$G$7*G92*E92,AND(H92,A92="Co"),$H$7*H92*E92,AND(H92,A92="Re"),$H$7*H92*E92,H92,$J$7*H92*E92,I92,$I$7*I92*E92)</f>
        <v>0</v>
      </c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5.75" customHeight="1" x14ac:dyDescent="0.9">
      <c r="A93" s="124" t="str">
        <f>'PLANTILLA V6'!A93</f>
        <v>EE</v>
      </c>
      <c r="B93" s="124" t="str">
        <f>'PLANTILLA V6'!B93</f>
        <v>Push button</v>
      </c>
      <c r="C93" s="125">
        <f>'PLANTILLA V6'!C93</f>
        <v>1</v>
      </c>
      <c r="D93" s="116" t="str">
        <f>'PLANTILLA V6'!D93</f>
        <v>pza</v>
      </c>
      <c r="E93" s="125">
        <v>0</v>
      </c>
      <c r="F93" s="116" t="b">
        <v>0</v>
      </c>
      <c r="G93" s="116" t="b">
        <v>0</v>
      </c>
      <c r="H93" s="116" t="b">
        <v>0</v>
      </c>
      <c r="I93" s="116" t="b">
        <v>0</v>
      </c>
      <c r="J93" s="119" cm="1">
        <f t="array" ref="J93">_xlfn.IFS(LEN(A93)&gt;2,A94,SUM(E93:I93)=0,0,F93,$F$7*F93*E93,G93,$G$7*G93*E93,AND(H93,A93="Co"),$H$7*H93*E93,AND(H93,A93="Re"),$H$7*H93*E93,H93,$J$7*H93*E93,I93,$I$7*I93*E93)</f>
        <v>0</v>
      </c>
      <c r="K93" s="122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5.75" customHeight="1" x14ac:dyDescent="0.9">
      <c r="A94" s="124" t="str">
        <f>'PLANTILLA V6'!A94</f>
        <v>EE</v>
      </c>
      <c r="B94" s="124" t="str">
        <f>'PLANTILLA V6'!B94</f>
        <v>Cautín</v>
      </c>
      <c r="C94" s="125">
        <f>'PLANTILLA V6'!C94</f>
        <v>1</v>
      </c>
      <c r="D94" s="116" t="str">
        <f>'PLANTILLA V6'!D94</f>
        <v>pza</v>
      </c>
      <c r="E94" s="125">
        <v>0</v>
      </c>
      <c r="F94" s="116" t="b">
        <v>0</v>
      </c>
      <c r="G94" s="116" t="b">
        <v>0</v>
      </c>
      <c r="H94" s="116" t="b">
        <v>0</v>
      </c>
      <c r="I94" s="116" t="b">
        <v>0</v>
      </c>
      <c r="J94" s="119" cm="1">
        <f t="array" ref="J94">_xlfn.IFS(LEN(A94)&gt;2,A95,SUM(E94:I94)=0,0,F94,$F$7*F94*E94,G94,$G$7*G94*E94,AND(H94,A94="Co"),$H$7*H94*E94,AND(H94,A94="Re"),$H$7*H94*E94,H94,$J$7*H94*E94,I94,$I$7*I94*E94)</f>
        <v>0</v>
      </c>
      <c r="K94" s="122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5.75" customHeight="1" x14ac:dyDescent="0.9">
      <c r="A95" s="124" t="str">
        <f>'PLANTILLA V6'!A95</f>
        <v>EE</v>
      </c>
      <c r="B95" s="124" t="str">
        <f>'PLANTILLA V6'!B95</f>
        <v>Soldadura eléctronica</v>
      </c>
      <c r="C95" s="125">
        <f>'PLANTILLA V6'!C95</f>
        <v>1</v>
      </c>
      <c r="D95" s="116" t="str">
        <f>'PLANTILLA V6'!D95</f>
        <v>pza</v>
      </c>
      <c r="E95" s="125">
        <v>0</v>
      </c>
      <c r="F95" s="116" t="b">
        <v>0</v>
      </c>
      <c r="G95" s="116" t="b">
        <v>0</v>
      </c>
      <c r="H95" s="116" t="b">
        <v>0</v>
      </c>
      <c r="I95" s="116" t="b">
        <v>0</v>
      </c>
      <c r="J95" s="119" cm="1">
        <f t="array" ref="J95">_xlfn.IFS(LEN(A95)&gt;2,A96,SUM(E95:I95)=0,0,F95,$F$7*F95*E95,G95,$G$7*G95*E95,AND(H95,A95="Co"),$H$7*H95*E95,AND(H95,A95="Re"),$H$7*H95*E95,H95,$J$7*H95*E95,I95,$I$7*I95*E95)</f>
        <v>0</v>
      </c>
      <c r="K95" s="122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5.75" customHeight="1" x14ac:dyDescent="0.9">
      <c r="A96" s="124" t="str">
        <f>'PLANTILLA V6'!A96</f>
        <v>EE</v>
      </c>
      <c r="B96" s="124" t="str">
        <f>'PLANTILLA V6'!B96</f>
        <v>Pasta para soldar</v>
      </c>
      <c r="C96" s="125">
        <f>'PLANTILLA V6'!C96</f>
        <v>1</v>
      </c>
      <c r="D96" s="116" t="str">
        <f>'PLANTILLA V6'!D96</f>
        <v>pza</v>
      </c>
      <c r="E96" s="125">
        <v>0</v>
      </c>
      <c r="F96" s="116" t="b">
        <v>0</v>
      </c>
      <c r="G96" s="116" t="b">
        <v>0</v>
      </c>
      <c r="H96" s="116" t="b">
        <v>0</v>
      </c>
      <c r="I96" s="116" t="b">
        <v>0</v>
      </c>
      <c r="J96" s="119" cm="1">
        <f t="array" ref="J96">_xlfn.IFS(LEN(A96)&gt;2,A97,SUM(E96:I96)=0,0,F96,$F$7*F96*E96,G96,$G$7*G96*E96,AND(H96,A96="Co"),$H$7*H96*E96,AND(H96,A96="Re"),$H$7*H96*E96,H96,$J$7*H96*E96,I96,$I$7*I96*E96)</f>
        <v>0</v>
      </c>
      <c r="K96" s="122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5.75" customHeight="1" x14ac:dyDescent="0.9">
      <c r="A97" s="124" t="str">
        <f>'PLANTILLA V6'!A97</f>
        <v>EE</v>
      </c>
      <c r="B97" s="124">
        <f>'PLANTILLA V6'!B97</f>
        <v>0</v>
      </c>
      <c r="C97" s="125">
        <f>'PLANTILLA V6'!C97</f>
        <v>1</v>
      </c>
      <c r="D97" s="116" t="str">
        <f>'PLANTILLA V6'!D97</f>
        <v>pza</v>
      </c>
      <c r="E97" s="125">
        <v>0</v>
      </c>
      <c r="F97" s="116" t="b">
        <v>0</v>
      </c>
      <c r="G97" s="116" t="b">
        <v>0</v>
      </c>
      <c r="H97" s="116" t="b">
        <v>0</v>
      </c>
      <c r="I97" s="116" t="b">
        <v>0</v>
      </c>
      <c r="J97" s="119" cm="1">
        <f t="array" ref="J97">_xlfn.IFS(LEN(A97)&gt;2,A98,SUM(E97:I97)=0,0,F97,$F$7*F97*E97,G97,$G$7*G97*E97,AND(H97,A97="Co"),$H$7*H97*E97,AND(H97,A97="Re"),$H$7*H97*E97,H97,$J$7*H97*E97,I97,$I$7*I97*E97)</f>
        <v>0</v>
      </c>
      <c r="K97" s="122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5.75" customHeight="1" x14ac:dyDescent="0.9">
      <c r="A98" s="124">
        <f>'PLANTILLA V6'!A98</f>
        <v>0</v>
      </c>
      <c r="B98" s="124">
        <f>'PLANTILLA V6'!B98</f>
        <v>0</v>
      </c>
      <c r="C98" s="125">
        <f>'PLANTILLA V6'!C98</f>
        <v>1</v>
      </c>
      <c r="D98" s="116" t="str">
        <f>'PLANTILLA V6'!D98</f>
        <v>pza</v>
      </c>
      <c r="E98" s="125">
        <v>0</v>
      </c>
      <c r="F98" s="116" t="b">
        <v>0</v>
      </c>
      <c r="G98" s="116" t="b">
        <v>0</v>
      </c>
      <c r="H98" s="116" t="b">
        <v>0</v>
      </c>
      <c r="I98" s="116" t="b">
        <v>0</v>
      </c>
      <c r="J98" s="119" cm="1">
        <f t="array" ref="J98">_xlfn.IFS(LEN(A98)&gt;2,A99,SUM(E98:I98)=0,0,F98,$F$7*F98*E98,G98,$G$7*G98*E98,AND(H98,A98="Co"),$H$7*H98*E98,AND(H98,A98="Re"),$H$7*H98*E98,H98,$J$7*H98*E98,I98,$I$7*I98*E98)</f>
        <v>0</v>
      </c>
      <c r="K98" s="122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5.75" customHeight="1" x14ac:dyDescent="0.9">
      <c r="A99" s="124">
        <f>'PLANTILLA V6'!A99</f>
        <v>0</v>
      </c>
      <c r="B99" s="124">
        <f>'PLANTILLA V6'!B99</f>
        <v>0</v>
      </c>
      <c r="C99" s="125">
        <f>'PLANTILLA V6'!C99</f>
        <v>1</v>
      </c>
      <c r="D99" s="116" t="str">
        <f>'PLANTILLA V6'!D99</f>
        <v>pza</v>
      </c>
      <c r="E99" s="125">
        <v>0</v>
      </c>
      <c r="F99" s="116" t="b">
        <v>0</v>
      </c>
      <c r="G99" s="116" t="b">
        <v>0</v>
      </c>
      <c r="H99" s="116" t="b">
        <v>0</v>
      </c>
      <c r="I99" s="116" t="b">
        <v>0</v>
      </c>
      <c r="J99" s="119" cm="1">
        <f t="array" ref="J99">_xlfn.IFS(LEN(A99)&gt;2,A100,SUM(E99:I99)=0,0,F99,$F$7*F99*E99,G99,$G$7*G99*E99,AND(H99,A99="Co"),$H$7*H99*E99,AND(H99,A99="Re"),$H$7*H99*E99,H99,$J$7*H99*E99,I99,$I$7*I99*E99)</f>
        <v>0</v>
      </c>
      <c r="K99" s="122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5.75" customHeight="1" x14ac:dyDescent="0.9">
      <c r="A100" s="124">
        <f>'PLANTILLA V6'!A100</f>
        <v>0</v>
      </c>
      <c r="B100" s="124">
        <f>'PLANTILLA V6'!B100</f>
        <v>0</v>
      </c>
      <c r="C100" s="125">
        <f>'PLANTILLA V6'!C100</f>
        <v>1</v>
      </c>
      <c r="D100" s="116" t="str">
        <f>'PLANTILLA V6'!D100</f>
        <v>pza</v>
      </c>
      <c r="E100" s="125">
        <v>0</v>
      </c>
      <c r="F100" s="116" t="b">
        <v>0</v>
      </c>
      <c r="G100" s="116" t="b">
        <v>0</v>
      </c>
      <c r="H100" s="116" t="b">
        <v>0</v>
      </c>
      <c r="I100" s="116" t="b">
        <v>0</v>
      </c>
      <c r="J100" s="119" cm="1">
        <f t="array" ref="J100">_xlfn.IFS(LEN(A100)&gt;2,A101,SUM(E100:I100)=0,0,F100,$F$7*F100*E100,G100,$G$7*G100*E100,AND(H100,A100="Co"),$H$7*H100*E100,AND(H100,A100="Re"),$H$7*H100*E100,H100,$J$7*H100*E100,I100,$I$7*I100*E100)</f>
        <v>0</v>
      </c>
      <c r="K100" s="122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5.75" customHeight="1" x14ac:dyDescent="0.9">
      <c r="A101" s="124">
        <f>'PLANTILLA V6'!A101</f>
        <v>0</v>
      </c>
      <c r="B101" s="124">
        <f>'PLANTILLA V6'!B101</f>
        <v>0</v>
      </c>
      <c r="C101" s="125">
        <f>'PLANTILLA V6'!C101</f>
        <v>1</v>
      </c>
      <c r="D101" s="116" t="str">
        <f>'PLANTILLA V6'!D101</f>
        <v>pza</v>
      </c>
      <c r="E101" s="125">
        <v>0</v>
      </c>
      <c r="F101" s="116" t="b">
        <v>0</v>
      </c>
      <c r="G101" s="116" t="b">
        <v>0</v>
      </c>
      <c r="H101" s="116" t="b">
        <v>0</v>
      </c>
      <c r="I101" s="116" t="b">
        <v>0</v>
      </c>
      <c r="J101" s="119" cm="1">
        <f t="array" ref="J101">_xlfn.IFS(LEN(A101)&gt;2,A102,SUM(E101:I101)=0,0,F101,$F$7*F101*E101,G101,$G$7*G101*E101,AND(H101,A101="Co"),$H$7*H101*E101,AND(H101,A101="Re"),$H$7*H101*E101,H101,$J$7*H101*E101,I101,$I$7*I101*E101)</f>
        <v>0</v>
      </c>
      <c r="K101" s="122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5.75" customHeight="1" x14ac:dyDescent="0.9">
      <c r="A102" s="124">
        <f>'PLANTILLA V6'!A102</f>
        <v>0</v>
      </c>
      <c r="B102" s="124">
        <f>'PLANTILLA V6'!B102</f>
        <v>0</v>
      </c>
      <c r="C102" s="125">
        <f>'PLANTILLA V6'!C102</f>
        <v>1</v>
      </c>
      <c r="D102" s="116" t="str">
        <f>'PLANTILLA V6'!D102</f>
        <v>pza</v>
      </c>
      <c r="E102" s="125">
        <v>0</v>
      </c>
      <c r="F102" s="116" t="b">
        <v>0</v>
      </c>
      <c r="G102" s="116" t="b">
        <v>0</v>
      </c>
      <c r="H102" s="116" t="b">
        <v>0</v>
      </c>
      <c r="I102" s="116" t="b">
        <v>0</v>
      </c>
      <c r="J102" s="119" cm="1">
        <f t="array" ref="J102">_xlfn.IFS(LEN(A102)&gt;2,A103,SUM(E102:I102)=0,0,F102,$F$7*F102*E102,G102,$G$7*G102*E102,AND(H102,A102="Co"),$H$7*H102*E102,AND(H102,A102="Re"),$H$7*H102*E102,H102,$J$7*H102*E102,I102,$I$7*I102*E102)</f>
        <v>0</v>
      </c>
      <c r="K102" s="122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5.75" customHeight="1" x14ac:dyDescent="0.9">
      <c r="A103" s="124">
        <f>'PLANTILLA V6'!A103</f>
        <v>0</v>
      </c>
      <c r="B103" s="124">
        <f>'PLANTILLA V6'!B103</f>
        <v>0</v>
      </c>
      <c r="C103" s="125">
        <f>'PLANTILLA V6'!C103</f>
        <v>1</v>
      </c>
      <c r="D103" s="116" t="str">
        <f>'PLANTILLA V6'!D103</f>
        <v>pza</v>
      </c>
      <c r="E103" s="125">
        <v>0</v>
      </c>
      <c r="F103" s="116" t="b">
        <v>0</v>
      </c>
      <c r="G103" s="116" t="b">
        <v>0</v>
      </c>
      <c r="H103" s="116" t="b">
        <v>0</v>
      </c>
      <c r="I103" s="116" t="b">
        <v>0</v>
      </c>
      <c r="J103" s="119" cm="1">
        <f t="array" ref="J103">_xlfn.IFS(LEN(A103)&gt;2,A104,SUM(E103:I103)=0,0,F103,$F$7*F103*E103,G103,$G$7*G103*E103,AND(H103,A103="Co"),$H$7*H103*E103,AND(H103,A103="Re"),$H$7*H103*E103,H103,$J$7*H103*E103,I103,$I$7*I103*E103)</f>
        <v>0</v>
      </c>
      <c r="K103" s="122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5.75" customHeight="1" x14ac:dyDescent="0.9">
      <c r="A104" s="124">
        <f>'PLANTILLA V6'!A104</f>
        <v>0</v>
      </c>
      <c r="B104" s="124">
        <f>'PLANTILLA V6'!B104</f>
        <v>0</v>
      </c>
      <c r="C104" s="125">
        <f>'PLANTILLA V6'!C104</f>
        <v>1</v>
      </c>
      <c r="D104" s="116" t="str">
        <f>'PLANTILLA V6'!D104</f>
        <v>pza</v>
      </c>
      <c r="E104" s="125">
        <v>0</v>
      </c>
      <c r="F104" s="116" t="b">
        <v>0</v>
      </c>
      <c r="G104" s="116" t="b">
        <v>0</v>
      </c>
      <c r="H104" s="116" t="b">
        <v>0</v>
      </c>
      <c r="I104" s="116" t="b">
        <v>0</v>
      </c>
      <c r="J104" s="119" cm="1">
        <f t="array" ref="J104">_xlfn.IFS(LEN(A104)&gt;2,A105,SUM(E104:I104)=0,0,F104,$F$7*F104*E104,G104,$G$7*G104*E104,AND(H104,A104="Co"),$H$7*H104*E104,AND(H104,A104="Re"),$H$7*H104*E104,H104,$J$7*H104*E104,I104,$I$7*I104*E104)</f>
        <v>0</v>
      </c>
      <c r="K104" s="122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5.75" customHeight="1" x14ac:dyDescent="0.9">
      <c r="A105" s="124">
        <f>'PLANTILLA V6'!A105</f>
        <v>0</v>
      </c>
      <c r="B105" s="124">
        <f>'PLANTILLA V6'!B105</f>
        <v>0</v>
      </c>
      <c r="C105" s="125">
        <f>'PLANTILLA V6'!C105</f>
        <v>1</v>
      </c>
      <c r="D105" s="116" t="str">
        <f>'PLANTILLA V6'!D105</f>
        <v>pza</v>
      </c>
      <c r="E105" s="125">
        <v>0</v>
      </c>
      <c r="F105" s="116" t="b">
        <v>0</v>
      </c>
      <c r="G105" s="116" t="b">
        <v>0</v>
      </c>
      <c r="H105" s="116" t="b">
        <v>0</v>
      </c>
      <c r="I105" s="116" t="b">
        <v>0</v>
      </c>
      <c r="J105" s="119" cm="1">
        <f t="array" ref="J105">_xlfn.IFS(LEN(A105)&gt;2,A106,SUM(E105:I105)=0,0,F105,$F$7*F105*E105,G105,$G$7*G105*E105,AND(H105,A105="Co"),$H$7*H105*E105,AND(H105,A105="Re"),$H$7*H105*E105,H105,$J$7*H105*E105,I105,$I$7*I105*E105)</f>
        <v>0</v>
      </c>
      <c r="K105" s="122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5.75" customHeight="1" x14ac:dyDescent="0.9">
      <c r="A106" s="124">
        <f>'PLANTILLA V6'!A106</f>
        <v>0</v>
      </c>
      <c r="B106" s="124">
        <f>'PLANTILLA V6'!B106</f>
        <v>0</v>
      </c>
      <c r="C106" s="125">
        <f>'PLANTILLA V6'!C106</f>
        <v>1</v>
      </c>
      <c r="D106" s="116" t="str">
        <f>'PLANTILLA V6'!D106</f>
        <v>pza</v>
      </c>
      <c r="E106" s="125">
        <v>0</v>
      </c>
      <c r="F106" s="116" t="b">
        <v>0</v>
      </c>
      <c r="G106" s="116" t="b">
        <v>0</v>
      </c>
      <c r="H106" s="116" t="b">
        <v>0</v>
      </c>
      <c r="I106" s="116" t="b">
        <v>0</v>
      </c>
      <c r="J106" s="119" cm="1">
        <f t="array" ref="J106">_xlfn.IFS(LEN(A106)&gt;2,A107,SUM(E106:I106)=0,0,F106,$F$7*F106*E106,G106,$G$7*G106*E106,AND(H106,A106="Co"),$H$7*H106*E106,AND(H106,A106="Re"),$H$7*H106*E106,H106,$J$7*H106*E106,I106,$I$7*I106*E106)</f>
        <v>0</v>
      </c>
      <c r="K106" s="122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5.75" customHeight="1" x14ac:dyDescent="0.9">
      <c r="A107" s="124">
        <f>'PLANTILLA V6'!A107</f>
        <v>0</v>
      </c>
      <c r="B107" s="124">
        <f>'PLANTILLA V6'!B107</f>
        <v>0</v>
      </c>
      <c r="C107" s="125">
        <f>'PLANTILLA V6'!C107</f>
        <v>1</v>
      </c>
      <c r="D107" s="116" t="str">
        <f>'PLANTILLA V6'!D107</f>
        <v>pza</v>
      </c>
      <c r="E107" s="125">
        <v>0</v>
      </c>
      <c r="F107" s="116" t="b">
        <v>0</v>
      </c>
      <c r="G107" s="116" t="b">
        <v>0</v>
      </c>
      <c r="H107" s="116" t="b">
        <v>0</v>
      </c>
      <c r="I107" s="116" t="b">
        <v>0</v>
      </c>
      <c r="J107" s="119" cm="1">
        <f t="array" ref="J107">_xlfn.IFS(LEN(A107)&gt;2,A108,SUM(E107:I107)=0,0,F107,$F$7*F107*E107,G107,$G$7*G107*E107,AND(H107,A107="Co"),$H$7*H107*E107,AND(H107,A107="Re"),$H$7*H107*E107,H107,$J$7*H107*E107,I107,$I$7*I107*E107)</f>
        <v>0</v>
      </c>
      <c r="K107" s="122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5.75" customHeight="1" x14ac:dyDescent="0.9">
      <c r="A108" s="124">
        <f>'PLANTILLA V6'!A108</f>
        <v>0</v>
      </c>
      <c r="B108" s="124">
        <f>'PLANTILLA V6'!B108</f>
        <v>0</v>
      </c>
      <c r="C108" s="125">
        <f>'PLANTILLA V6'!C108</f>
        <v>1</v>
      </c>
      <c r="D108" s="116" t="str">
        <f>'PLANTILLA V6'!D108</f>
        <v>pza</v>
      </c>
      <c r="E108" s="125">
        <v>0</v>
      </c>
      <c r="F108" s="116" t="b">
        <v>0</v>
      </c>
      <c r="G108" s="116" t="b">
        <v>0</v>
      </c>
      <c r="H108" s="116" t="b">
        <v>0</v>
      </c>
      <c r="I108" s="116" t="b">
        <v>0</v>
      </c>
      <c r="J108" s="119" cm="1">
        <f t="array" ref="J108">_xlfn.IFS(LEN(A108)&gt;2,A109,SUM(E108:I108)=0,0,F108,$F$7*F108*E108,G108,$G$7*G108*E108,AND(H108,A108="Co"),$H$7*H108*E108,AND(H108,A108="Re"),$H$7*H108*E108,H108,$J$7*H108*E108,I108,$I$7*I108*E108)</f>
        <v>0</v>
      </c>
      <c r="K108" s="122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5.75" customHeight="1" x14ac:dyDescent="0.9">
      <c r="A109" s="172" t="str">
        <f>'PLANTILLA V6'!A109</f>
        <v>Baterías</v>
      </c>
      <c r="B109" s="141"/>
      <c r="C109" s="125">
        <f>'PLANTILLA V6'!C109</f>
        <v>0</v>
      </c>
      <c r="D109" s="116">
        <f>'PLANTILLA V6'!D109</f>
        <v>0</v>
      </c>
      <c r="E109" s="125">
        <v>0</v>
      </c>
      <c r="F109" s="116" t="b">
        <v>0</v>
      </c>
      <c r="G109" s="116" t="b">
        <v>0</v>
      </c>
      <c r="H109" s="116" t="b">
        <v>0</v>
      </c>
      <c r="I109" s="116" t="b">
        <v>0</v>
      </c>
      <c r="J109" s="123" t="str" cm="1">
        <f t="array" ref="J109">_xlfn.IFS(LEN(A109)&gt;2,A110,SUM(E109:I109)=0,0,F109,$F$7*F109*E109,G109,$G$7*G109*E109,AND(H109,A109="Co"),$H$7*H109*E109,AND(H109,A109="Re"),$H$7*H109*E109,H109,$J$7*H109*E109,I109,$I$7*I109*E109)</f>
        <v>Ba</v>
      </c>
      <c r="K109" s="122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5.75" customHeight="1" x14ac:dyDescent="0.9">
      <c r="A110" s="124" t="str">
        <f>'PLANTILLA V6'!A110</f>
        <v>Ba</v>
      </c>
      <c r="B110" s="124" t="str">
        <f>'PLANTILLA V6'!B110</f>
        <v>Batería recargable (AA)</v>
      </c>
      <c r="C110" s="125">
        <f>'PLANTILLA V6'!C110</f>
        <v>1</v>
      </c>
      <c r="D110" s="116" t="str">
        <f>'PLANTILLA V6'!D110</f>
        <v>pza</v>
      </c>
      <c r="E110" s="125">
        <v>0</v>
      </c>
      <c r="F110" s="116" t="b">
        <v>0</v>
      </c>
      <c r="G110" s="116" t="b">
        <v>0</v>
      </c>
      <c r="H110" s="116" t="b">
        <v>1</v>
      </c>
      <c r="I110" s="116" t="b">
        <v>0</v>
      </c>
      <c r="J110" s="119" cm="1">
        <f t="array" ref="J110">_xlfn.IFS(LEN(A110)&gt;2,A111,SUM(E110:I110)=0,0,F110,$F$7*F110*E110,G110,$G$7*G110*E110,AND(H110,A110="Co"),$H$7*H110*E110,AND(H110,A110="Re"),$H$7*H110*E110,H110,$J$7*H110*E110,I110,$I$7*I110*E110)</f>
        <v>0</v>
      </c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5.75" customHeight="1" x14ac:dyDescent="0.9">
      <c r="A111" s="124" t="str">
        <f>'PLANTILLA V6'!A111</f>
        <v>Ba</v>
      </c>
      <c r="B111" s="124" t="str">
        <f>'PLANTILLA V6'!B111</f>
        <v>Batería recargable (AAA)</v>
      </c>
      <c r="C111" s="125">
        <f>'PLANTILLA V6'!C111</f>
        <v>1</v>
      </c>
      <c r="D111" s="116" t="str">
        <f>'PLANTILLA V6'!D111</f>
        <v>pza</v>
      </c>
      <c r="E111" s="125">
        <v>0</v>
      </c>
      <c r="F111" s="116" t="b">
        <v>0</v>
      </c>
      <c r="G111" s="116" t="b">
        <v>0</v>
      </c>
      <c r="H111" s="116" t="b">
        <v>1</v>
      </c>
      <c r="I111" s="116" t="b">
        <v>0</v>
      </c>
      <c r="J111" s="119" cm="1">
        <f t="array" ref="J111">_xlfn.IFS(LEN(A111)&gt;2,A112,SUM(E111:I111)=0,0,F111,$F$7*F111*E111,G111,$G$7*G111*E111,AND(H111,A111="Co"),$H$7*H111*E111,AND(H111,A111="Re"),$H$7*H111*E111,H111,$J$7*H111*E111,I111,$I$7*I111*E111)</f>
        <v>0</v>
      </c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5.75" customHeight="1" x14ac:dyDescent="0.9">
      <c r="A112" s="124" t="str">
        <f>'PLANTILLA V6'!A112</f>
        <v>Ba</v>
      </c>
      <c r="B112" s="124" t="str">
        <f>'PLANTILLA V6'!B112</f>
        <v>Batería recargable 9V Volteck</v>
      </c>
      <c r="C112" s="125">
        <f>'PLANTILLA V6'!C112</f>
        <v>1</v>
      </c>
      <c r="D112" s="116" t="str">
        <f>'PLANTILLA V6'!D112</f>
        <v>pza</v>
      </c>
      <c r="E112" s="125">
        <v>0</v>
      </c>
      <c r="F112" s="116" t="b">
        <v>0</v>
      </c>
      <c r="G112" s="116" t="b">
        <v>0</v>
      </c>
      <c r="H112" s="116" t="b">
        <v>1</v>
      </c>
      <c r="I112" s="116" t="b">
        <v>0</v>
      </c>
      <c r="J112" s="119" cm="1">
        <f t="array" ref="J112">_xlfn.IFS(LEN(A112)&gt;2,A113,SUM(E112:I112)=0,0,F112,$F$7*F112*E112,G112,$G$7*G112*E112,AND(H112,A112="Co"),$H$7*H112*E112,AND(H112,A112="Re"),$H$7*H112*E112,H112,$J$7*H112*E112,I112,$I$7*I112*E112)</f>
        <v>0</v>
      </c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5.75" customHeight="1" x14ac:dyDescent="0.9">
      <c r="A113" s="124" t="str">
        <f>'PLANTILLA V6'!A113</f>
        <v>Ba</v>
      </c>
      <c r="B113" s="124" t="str">
        <f>'PLANTILLA V6'!B113</f>
        <v>Baterías alcalinas AAA de 1.5 V (no recargable) para microbit</v>
      </c>
      <c r="C113" s="125">
        <f>'PLANTILLA V6'!C113</f>
        <v>1</v>
      </c>
      <c r="D113" s="116" t="str">
        <f>'PLANTILLA V6'!D113</f>
        <v>pza</v>
      </c>
      <c r="E113" s="125">
        <v>0</v>
      </c>
      <c r="F113" s="116" t="b">
        <v>0</v>
      </c>
      <c r="G113" s="116" t="b">
        <v>0</v>
      </c>
      <c r="H113" s="116" t="b">
        <v>1</v>
      </c>
      <c r="I113" s="116" t="b">
        <v>0</v>
      </c>
      <c r="J113" s="119" cm="1">
        <f t="array" ref="J113">_xlfn.IFS(LEN(A113)&gt;2,A114,SUM(E113:I113)=0,0,F113,$F$7*F113*E113,G113,$G$7*G113*E113,AND(H113,A113="Co"),$H$7*H113*E113,AND(H113,A113="Re"),$H$7*H113*E113,H113,$J$7*H113*E113,I113,$I$7*I113*E113)</f>
        <v>0</v>
      </c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</row>
    <row r="114" spans="1:26" ht="15.75" customHeight="1" x14ac:dyDescent="0.9">
      <c r="A114" s="124" t="str">
        <f>'PLANTILLA V6'!A114</f>
        <v>Ba</v>
      </c>
      <c r="B114" s="124" t="str">
        <f>'PLANTILLA V6'!B114</f>
        <v>Batería de 3V tipo CR2032</v>
      </c>
      <c r="C114" s="125">
        <f>'PLANTILLA V6'!C114</f>
        <v>1</v>
      </c>
      <c r="D114" s="116" t="str">
        <f>'PLANTILLA V6'!D114</f>
        <v>pza</v>
      </c>
      <c r="E114" s="125">
        <v>0</v>
      </c>
      <c r="F114" s="116" t="b">
        <v>0</v>
      </c>
      <c r="G114" s="116" t="b">
        <v>0</v>
      </c>
      <c r="H114" s="116" t="b">
        <v>1</v>
      </c>
      <c r="I114" s="116" t="b">
        <v>0</v>
      </c>
      <c r="J114" s="119" cm="1">
        <f t="array" ref="J114">_xlfn.IFS(LEN(A114)&gt;2,A115,SUM(E114:I114)=0,0,F114,$F$7*F114*E114,G114,$G$7*G114*E114,AND(H114,A114="Co"),$H$7*H114*E114,AND(H114,A114="Re"),$H$7*H114*E114,H114,$J$7*H114*E114,I114,$I$7*I114*E114)</f>
        <v>0</v>
      </c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5.75" customHeight="1" x14ac:dyDescent="0.9">
      <c r="A115" s="124" t="str">
        <f>'PLANTILLA V6'!A115</f>
        <v>Ba</v>
      </c>
      <c r="B115" s="124" t="str">
        <f>'PLANTILLA V6'!B115</f>
        <v>Cargador universal de pilas recargable (9V, AA y AAA)</v>
      </c>
      <c r="C115" s="125">
        <f>'PLANTILLA V6'!C115</f>
        <v>1</v>
      </c>
      <c r="D115" s="116" t="str">
        <f>'PLANTILLA V6'!D115</f>
        <v>pza</v>
      </c>
      <c r="E115" s="125">
        <v>0</v>
      </c>
      <c r="F115" s="116" t="b">
        <v>0</v>
      </c>
      <c r="G115" s="116" t="b">
        <v>0</v>
      </c>
      <c r="H115" s="116" t="b">
        <v>0</v>
      </c>
      <c r="I115" s="116" t="b">
        <v>1</v>
      </c>
      <c r="J115" s="119" cm="1">
        <f t="array" ref="J115">_xlfn.IFS(LEN(A115)&gt;2,A116,SUM(E115:I115)=0,0,F115,$F$7*F115*E115,G115,$G$7*G115*E115,AND(H115,A115="Co"),$H$7*H115*E115,AND(H115,A115="Re"),$H$7*H115*E115,H115,$J$7*H115*E115,I115,$I$7*I115*E115)</f>
        <v>0</v>
      </c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5.75" customHeight="1" x14ac:dyDescent="0.9">
      <c r="A116" s="124" t="str">
        <f>'PLANTILLA V6'!A116</f>
        <v>Ba</v>
      </c>
      <c r="B116" s="124" t="str">
        <f>'PLANTILLA V6'!B116</f>
        <v>Portapilas "AA" en serie</v>
      </c>
      <c r="C116" s="125">
        <f>'PLANTILLA V6'!C116</f>
        <v>1</v>
      </c>
      <c r="D116" s="116" t="str">
        <f>'PLANTILLA V6'!D116</f>
        <v>pza</v>
      </c>
      <c r="E116" s="125">
        <v>0</v>
      </c>
      <c r="F116" s="116" t="b">
        <v>0</v>
      </c>
      <c r="G116" s="116" t="b">
        <v>0</v>
      </c>
      <c r="H116" s="116" t="b">
        <v>1</v>
      </c>
      <c r="I116" s="116" t="b">
        <v>0</v>
      </c>
      <c r="J116" s="119" cm="1">
        <f t="array" ref="J116">_xlfn.IFS(LEN(A116)&gt;2,A117,SUM(E116:I116)=0,0,F116,$F$7*F116*E116,G116,$G$7*G116*E116,AND(H116,A116="Co"),$H$7*H116*E116,AND(H116,A116="Re"),$H$7*H116*E116,H116,$J$7*H116*E116,I116,$I$7*I116*E116)</f>
        <v>0</v>
      </c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5.75" customHeight="1" x14ac:dyDescent="0.9">
      <c r="A117" s="124" t="str">
        <f>'PLANTILLA V6'!A117</f>
        <v>Ba</v>
      </c>
      <c r="B117" s="124" t="str">
        <f>'PLANTILLA V6'!B117</f>
        <v>Broche para pila de 9V</v>
      </c>
      <c r="C117" s="125">
        <f>'PLANTILLA V6'!C117</f>
        <v>1</v>
      </c>
      <c r="D117" s="116" t="str">
        <f>'PLANTILLA V6'!D117</f>
        <v>pza</v>
      </c>
      <c r="E117" s="125">
        <v>0</v>
      </c>
      <c r="F117" s="116" t="b">
        <v>0</v>
      </c>
      <c r="G117" s="116" t="b">
        <v>0</v>
      </c>
      <c r="H117" s="116" t="b">
        <v>1</v>
      </c>
      <c r="I117" s="116" t="b">
        <v>0</v>
      </c>
      <c r="J117" s="119" cm="1">
        <f t="array" ref="J117">_xlfn.IFS(LEN(A117)&gt;2,A118,SUM(E117:I117)=0,0,F117,$F$7*F117*E117,G117,$G$7*G117*E117,AND(H117,A117="Co"),$H$7*H117*E117,AND(H117,A117="Re"),$H$7*H117*E117,H117,$J$7*H117*E117,I117,$I$7*I117*E117)</f>
        <v>0</v>
      </c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5.75" customHeight="1" x14ac:dyDescent="0.9">
      <c r="A118" s="124" t="str">
        <f>'PLANTILLA V6'!A118</f>
        <v>Ba</v>
      </c>
      <c r="B118" s="124" t="str">
        <f>'PLANTILLA V6'!B118</f>
        <v>Pila CR2032 tipo moneda</v>
      </c>
      <c r="C118" s="125">
        <f>'PLANTILLA V6'!C118</f>
        <v>1</v>
      </c>
      <c r="D118" s="116" t="str">
        <f>'PLANTILLA V6'!D118</f>
        <v>pza</v>
      </c>
      <c r="E118" s="125">
        <v>0</v>
      </c>
      <c r="F118" s="116" t="b">
        <v>0</v>
      </c>
      <c r="G118" s="116" t="b">
        <v>0</v>
      </c>
      <c r="H118" s="116" t="b">
        <v>1</v>
      </c>
      <c r="I118" s="116" t="b">
        <v>0</v>
      </c>
      <c r="J118" s="119" cm="1">
        <f t="array" ref="J118">_xlfn.IFS(LEN(A118)&gt;2,A119,SUM(E118:I118)=0,0,F118,$F$7*F118*E118,G118,$G$7*G118*E118,AND(H118,A118="Co"),$H$7*H118*E118,AND(H118,A118="Re"),$H$7*H118*E118,H118,$J$7*H118*E118,I118,$I$7*I118*E118)</f>
        <v>0</v>
      </c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5.75" customHeight="1" x14ac:dyDescent="0.9">
      <c r="A119" s="7">
        <f>'PLANTILLA V6'!A119</f>
        <v>0</v>
      </c>
      <c r="B119" s="7">
        <f>'PLANTILLA V6'!B119</f>
        <v>0</v>
      </c>
      <c r="C119" s="125">
        <f>'PLANTILLA V6'!C119</f>
        <v>0</v>
      </c>
      <c r="D119" s="116">
        <f>'PLANTILLA V6'!D119</f>
        <v>0</v>
      </c>
      <c r="E119" s="125">
        <v>0</v>
      </c>
      <c r="F119" s="116" t="b">
        <v>0</v>
      </c>
      <c r="G119" s="116" t="b">
        <v>0</v>
      </c>
      <c r="H119" s="116" t="b">
        <v>0</v>
      </c>
      <c r="I119" s="116" t="b">
        <v>0</v>
      </c>
      <c r="J119" s="119" cm="1">
        <f t="array" ref="J119">_xlfn.IFS(LEN(A119)&gt;2,A120,SUM(E119:I119)=0,0,F119,$F$7*F119*E119,G119,$G$7*G119*E119,AND(H119,A119="Co"),$H$7*H119*E119,AND(H119,A119="Re"),$H$7*H119*E119,H119,$J$7*H119*E119,I119,$I$7*I119*E119)</f>
        <v>0</v>
      </c>
    </row>
    <row r="120" spans="1:26" ht="15.75" customHeight="1" x14ac:dyDescent="0.9">
      <c r="A120" s="7">
        <f>'PLANTILLA V6'!A120</f>
        <v>0</v>
      </c>
      <c r="B120" s="7">
        <f>'PLANTILLA V6'!B120</f>
        <v>0</v>
      </c>
      <c r="C120" s="125">
        <f>'PLANTILLA V6'!C120</f>
        <v>0</v>
      </c>
      <c r="D120" s="116">
        <f>'PLANTILLA V6'!D120</f>
        <v>0</v>
      </c>
      <c r="E120" s="125">
        <v>0</v>
      </c>
      <c r="F120" s="116" t="b">
        <v>0</v>
      </c>
      <c r="G120" s="116" t="b">
        <v>0</v>
      </c>
      <c r="H120" s="116" t="b">
        <v>0</v>
      </c>
      <c r="I120" s="116" t="b">
        <v>0</v>
      </c>
      <c r="J120" s="119" cm="1">
        <f t="array" ref="J120">_xlfn.IFS(LEN(A120)&gt;2,A121,SUM(E120:I120)=0,0,F120,$F$7*F120*E120,G120,$G$7*G120*E120,AND(H120,A120="Co"),$H$7*H120*E120,AND(H120,A120="Re"),$H$7*H120*E120,H120,$J$7*H120*E120,I120,$I$7*I120*E120)</f>
        <v>0</v>
      </c>
    </row>
    <row r="121" spans="1:26" ht="15.75" customHeight="1" x14ac:dyDescent="0.9">
      <c r="A121" s="7">
        <f>'PLANTILLA V6'!A121</f>
        <v>0</v>
      </c>
      <c r="B121" s="7">
        <f>'PLANTILLA V6'!B121</f>
        <v>0</v>
      </c>
      <c r="C121" s="125">
        <f>'PLANTILLA V6'!C121</f>
        <v>0</v>
      </c>
      <c r="D121" s="116">
        <f>'PLANTILLA V6'!D121</f>
        <v>0</v>
      </c>
      <c r="E121" s="125">
        <v>0</v>
      </c>
      <c r="F121" s="116" t="b">
        <v>0</v>
      </c>
      <c r="G121" s="116" t="b">
        <v>0</v>
      </c>
      <c r="H121" s="116" t="b">
        <v>0</v>
      </c>
      <c r="I121" s="116" t="b">
        <v>0</v>
      </c>
      <c r="J121" s="119" cm="1">
        <f t="array" ref="J121">_xlfn.IFS(LEN(A121)&gt;2,A122,SUM(E121:I121)=0,0,F121,$F$7*F121*E121,G121,$G$7*G121*E121,AND(H121,A121="Co"),$H$7*H121*E121,AND(H121,A121="Re"),$H$7*H121*E121,H121,$J$7*H121*E121,I121,$I$7*I121*E121)</f>
        <v>0</v>
      </c>
    </row>
    <row r="122" spans="1:26" ht="15.75" customHeight="1" x14ac:dyDescent="0.9">
      <c r="A122" s="7">
        <f>'PLANTILLA V6'!A122</f>
        <v>0</v>
      </c>
      <c r="B122" s="7">
        <f>'PLANTILLA V6'!B122</f>
        <v>0</v>
      </c>
      <c r="C122" s="125">
        <f>'PLANTILLA V6'!C122</f>
        <v>0</v>
      </c>
      <c r="D122" s="116">
        <f>'PLANTILLA V6'!D122</f>
        <v>0</v>
      </c>
      <c r="E122" s="125">
        <v>0</v>
      </c>
      <c r="F122" s="116" t="b">
        <v>0</v>
      </c>
      <c r="G122" s="116" t="b">
        <v>0</v>
      </c>
      <c r="H122" s="116" t="b">
        <v>0</v>
      </c>
      <c r="I122" s="116" t="b">
        <v>0</v>
      </c>
      <c r="J122" s="119" cm="1">
        <f t="array" ref="J122">_xlfn.IFS(LEN(A122)&gt;2,A123,SUM(E122:I122)=0,0,F122,$F$7*F122*E122,G122,$G$7*G122*E122,AND(H122,A122="Co"),$H$7*H122*E122,AND(H122,A122="Re"),$H$7*H122*E122,H122,$J$7*H122*E122,I122,$I$7*I122*E122)</f>
        <v>0</v>
      </c>
    </row>
    <row r="123" spans="1:26" ht="15.75" customHeight="1" x14ac:dyDescent="0.9">
      <c r="A123" s="7">
        <f>'PLANTILLA V6'!A123</f>
        <v>0</v>
      </c>
      <c r="B123" s="7">
        <f>'PLANTILLA V6'!B123</f>
        <v>0</v>
      </c>
      <c r="C123" s="125">
        <f>'PLANTILLA V6'!C123</f>
        <v>0</v>
      </c>
      <c r="D123" s="116">
        <f>'PLANTILLA V6'!D123</f>
        <v>0</v>
      </c>
      <c r="E123" s="125">
        <v>0</v>
      </c>
      <c r="F123" s="116" t="b">
        <v>0</v>
      </c>
      <c r="G123" s="116" t="b">
        <v>0</v>
      </c>
      <c r="H123" s="116" t="b">
        <v>0</v>
      </c>
      <c r="I123" s="116" t="b">
        <v>0</v>
      </c>
      <c r="J123" s="119" cm="1">
        <f t="array" ref="J123">_xlfn.IFS(LEN(A123)&gt;2,A124,SUM(E123:I123)=0,0,F123,$F$7*F123*E123,G123,$G$7*G123*E123,AND(H123,A123="Co"),$H$7*H123*E123,AND(H123,A123="Re"),$H$7*H123*E123,H123,$J$7*H123*E123,I123,$I$7*I123*E123)</f>
        <v>0</v>
      </c>
    </row>
    <row r="124" spans="1:26" ht="15.75" customHeight="1" x14ac:dyDescent="0.9">
      <c r="A124" s="7">
        <f>'PLANTILLA V6'!A124</f>
        <v>0</v>
      </c>
      <c r="B124" s="7">
        <f>'PLANTILLA V6'!B124</f>
        <v>0</v>
      </c>
      <c r="C124" s="125">
        <f>'PLANTILLA V6'!C124</f>
        <v>0</v>
      </c>
      <c r="D124" s="116">
        <f>'PLANTILLA V6'!D124</f>
        <v>0</v>
      </c>
      <c r="E124" s="125">
        <v>0</v>
      </c>
      <c r="F124" s="116" t="b">
        <v>0</v>
      </c>
      <c r="G124" s="116" t="b">
        <v>0</v>
      </c>
      <c r="H124" s="116" t="b">
        <v>0</v>
      </c>
      <c r="I124" s="116" t="b">
        <v>0</v>
      </c>
      <c r="J124" s="119" cm="1">
        <f t="array" ref="J124">_xlfn.IFS(LEN(A124)&gt;2,A125,SUM(E124:I124)=0,0,F124,$F$7*F124*E124,G124,$G$7*G124*E124,AND(H124,A124="Co"),$H$7*H124*E124,AND(H124,A124="Re"),$H$7*H124*E124,H124,$J$7*H124*E124,I124,$I$7*I124*E124)</f>
        <v>0</v>
      </c>
    </row>
    <row r="125" spans="1:26" ht="15.75" customHeight="1" x14ac:dyDescent="0.9">
      <c r="A125" s="7">
        <f>'PLANTILLA V6'!A125</f>
        <v>0</v>
      </c>
      <c r="B125" s="7">
        <f>'PLANTILLA V6'!B125</f>
        <v>0</v>
      </c>
      <c r="C125" s="125">
        <f>'PLANTILLA V6'!C125</f>
        <v>0</v>
      </c>
      <c r="D125" s="116">
        <f>'PLANTILLA V6'!D125</f>
        <v>0</v>
      </c>
      <c r="E125" s="125">
        <v>0</v>
      </c>
      <c r="F125" s="116" t="b">
        <v>0</v>
      </c>
      <c r="G125" s="116" t="b">
        <v>0</v>
      </c>
      <c r="H125" s="116" t="b">
        <v>0</v>
      </c>
      <c r="I125" s="116" t="b">
        <v>0</v>
      </c>
      <c r="J125" s="119" cm="1">
        <f t="array" ref="J125">_xlfn.IFS(LEN(A125)&gt;2,A126,SUM(E125:I125)=0,0,F125,$F$7*F125*E125,G125,$G$7*G125*E125,AND(H125,A125="Co"),$H$7*H125*E125,AND(H125,A125="Re"),$H$7*H125*E125,H125,$J$7*H125*E125,I125,$I$7*I125*E125)</f>
        <v>0</v>
      </c>
    </row>
    <row r="126" spans="1:26" ht="15.75" customHeight="1" x14ac:dyDescent="0.9">
      <c r="A126" s="7">
        <f>'PLANTILLA V6'!A126</f>
        <v>0</v>
      </c>
      <c r="B126" s="7">
        <f>'PLANTILLA V6'!B126</f>
        <v>0</v>
      </c>
      <c r="C126" s="125">
        <f>'PLANTILLA V6'!C126</f>
        <v>0</v>
      </c>
      <c r="D126" s="116">
        <f>'PLANTILLA V6'!D126</f>
        <v>0</v>
      </c>
      <c r="E126" s="125">
        <v>0</v>
      </c>
      <c r="F126" s="116" t="b">
        <v>0</v>
      </c>
      <c r="G126" s="116" t="b">
        <v>0</v>
      </c>
      <c r="H126" s="116" t="b">
        <v>0</v>
      </c>
      <c r="I126" s="116" t="b">
        <v>0</v>
      </c>
      <c r="J126" s="119" cm="1">
        <f t="array" ref="J126">_xlfn.IFS(LEN(A126)&gt;2,A127,SUM(E126:I126)=0,0,F126,$F$7*F126*E126,G126,$G$7*G126*E126,AND(H126,A126="Co"),$H$7*H126*E126,AND(H126,A126="Re"),$H$7*H126*E126,H126,$J$7*H126*E126,I126,$I$7*I126*E126)</f>
        <v>0</v>
      </c>
    </row>
    <row r="127" spans="1:26" ht="15.75" customHeight="1" x14ac:dyDescent="0.9">
      <c r="A127" s="7">
        <f>'PLANTILLA V6'!A127</f>
        <v>0</v>
      </c>
      <c r="B127" s="7">
        <f>'PLANTILLA V6'!B127</f>
        <v>0</v>
      </c>
      <c r="C127" s="125">
        <f>'PLANTILLA V6'!C127</f>
        <v>0</v>
      </c>
      <c r="D127" s="116">
        <f>'PLANTILLA V6'!D127</f>
        <v>0</v>
      </c>
      <c r="E127" s="125">
        <v>0</v>
      </c>
      <c r="F127" s="116" t="b">
        <v>0</v>
      </c>
      <c r="G127" s="116" t="b">
        <v>0</v>
      </c>
      <c r="H127" s="116" t="b">
        <v>0</v>
      </c>
      <c r="I127" s="116" t="b">
        <v>0</v>
      </c>
      <c r="J127" s="119" cm="1">
        <f t="array" ref="J127">_xlfn.IFS(LEN(A127)&gt;2,A128,SUM(E127:I127)=0,0,F127,$F$7*F127*E127,G127,$G$7*G127*E127,AND(H127,A127="Co"),$H$7*H127*E127,AND(H127,A127="Re"),$H$7*H127*E127,H127,$J$7*H127*E127,I127,$I$7*I127*E127)</f>
        <v>0</v>
      </c>
    </row>
    <row r="128" spans="1:26" ht="15.75" customHeight="1" x14ac:dyDescent="0.9">
      <c r="A128" s="7">
        <f>'PLANTILLA V6'!A128</f>
        <v>0</v>
      </c>
      <c r="B128" s="7">
        <f>'PLANTILLA V6'!B128</f>
        <v>0</v>
      </c>
      <c r="C128" s="125">
        <f>'PLANTILLA V6'!C128</f>
        <v>0</v>
      </c>
      <c r="D128" s="116">
        <f>'PLANTILLA V6'!D128</f>
        <v>0</v>
      </c>
      <c r="E128" s="125">
        <v>0</v>
      </c>
      <c r="F128" s="116" t="b">
        <v>0</v>
      </c>
      <c r="G128" s="116" t="b">
        <v>0</v>
      </c>
      <c r="H128" s="116" t="b">
        <v>0</v>
      </c>
      <c r="I128" s="116" t="b">
        <v>0</v>
      </c>
      <c r="J128" s="119" cm="1">
        <f t="array" ref="J128">_xlfn.IFS(LEN(A128)&gt;2,A129,SUM(E128:I128)=0,0,F128,$F$7*F128*E128,G128,$G$7*G128*E128,AND(H128,A128="Co"),$H$7*H128*E128,AND(H128,A128="Re"),$H$7*H128*E128,H128,$J$7*H128*E128,I128,$I$7*I128*E128)</f>
        <v>0</v>
      </c>
    </row>
    <row r="129" spans="1:26" ht="15.75" customHeight="1" x14ac:dyDescent="0.9">
      <c r="A129" s="7">
        <f>'PLANTILLA V6'!A129</f>
        <v>0</v>
      </c>
      <c r="B129" s="7">
        <f>'PLANTILLA V6'!B129</f>
        <v>0</v>
      </c>
      <c r="C129" s="125">
        <f>'PLANTILLA V6'!C129</f>
        <v>0</v>
      </c>
      <c r="D129" s="116">
        <f>'PLANTILLA V6'!D129</f>
        <v>0</v>
      </c>
      <c r="E129" s="125">
        <v>0</v>
      </c>
      <c r="F129" s="116" t="b">
        <v>0</v>
      </c>
      <c r="G129" s="116" t="b">
        <v>0</v>
      </c>
      <c r="H129" s="116" t="b">
        <v>0</v>
      </c>
      <c r="I129" s="116" t="b">
        <v>0</v>
      </c>
      <c r="J129" s="119" cm="1">
        <f t="array" ref="J129">_xlfn.IFS(LEN(A129)&gt;2,A130,SUM(E129:I129)=0,0,F129,$F$7*F129*E129,G129,$G$7*G129*E129,AND(H129,A129="Co"),$H$7*H129*E129,AND(H129,A129="Re"),$H$7*H129*E129,H129,$J$7*H129*E129,I129,$I$7*I129*E129)</f>
        <v>0</v>
      </c>
    </row>
    <row r="130" spans="1:26" ht="15.75" customHeight="1" x14ac:dyDescent="0.9">
      <c r="A130" s="7">
        <f>'PLANTILLA V6'!A130</f>
        <v>0</v>
      </c>
      <c r="B130" s="7">
        <f>'PLANTILLA V6'!B130</f>
        <v>0</v>
      </c>
      <c r="C130" s="125">
        <f>'PLANTILLA V6'!C130</f>
        <v>0</v>
      </c>
      <c r="D130" s="116">
        <f>'PLANTILLA V6'!D130</f>
        <v>0</v>
      </c>
      <c r="E130" s="125">
        <v>0</v>
      </c>
      <c r="F130" s="116" t="b">
        <v>0</v>
      </c>
      <c r="G130" s="116" t="b">
        <v>0</v>
      </c>
      <c r="H130" s="116" t="b">
        <v>0</v>
      </c>
      <c r="I130" s="116" t="b">
        <v>0</v>
      </c>
      <c r="J130" s="119" cm="1">
        <f t="array" ref="J130">_xlfn.IFS(LEN(A130)&gt;2,A131,SUM(E130:I130)=0,0,F130,$F$7*F130*E130,G130,$G$7*G130*E130,AND(H130,A130="Co"),$H$7*H130*E130,AND(H130,A130="Re"),$H$7*H130*E130,H130,$J$7*H130*E130,I130,$I$7*I130*E130)</f>
        <v>0</v>
      </c>
    </row>
    <row r="131" spans="1:26" ht="15.75" customHeight="1" x14ac:dyDescent="0.9">
      <c r="A131" s="7">
        <f>'PLANTILLA V6'!A131</f>
        <v>0</v>
      </c>
      <c r="B131" s="7">
        <f>'PLANTILLA V6'!B131</f>
        <v>0</v>
      </c>
      <c r="C131" s="125">
        <f>'PLANTILLA V6'!C131</f>
        <v>0</v>
      </c>
      <c r="D131" s="116">
        <f>'PLANTILLA V6'!D131</f>
        <v>0</v>
      </c>
      <c r="E131" s="125">
        <v>0</v>
      </c>
      <c r="F131" s="116" t="b">
        <v>0</v>
      </c>
      <c r="G131" s="116" t="b">
        <v>0</v>
      </c>
      <c r="H131" s="116" t="b">
        <v>0</v>
      </c>
      <c r="I131" s="116" t="b">
        <v>0</v>
      </c>
      <c r="J131" s="119" cm="1">
        <f t="array" ref="J131">_xlfn.IFS(LEN(A131)&gt;2,A132,SUM(E131:I131)=0,0,F131,$F$7*F131*E131,G131,$G$7*G131*E131,AND(H131,A131="Co"),$H$7*H131*E131,AND(H131,A131="Re"),$H$7*H131*E131,H131,$J$7*H131*E131,I131,$I$7*I131*E131)</f>
        <v>0</v>
      </c>
    </row>
    <row r="132" spans="1:26" ht="15.75" customHeight="1" x14ac:dyDescent="0.9">
      <c r="A132" s="7">
        <f>'PLANTILLA V6'!A132</f>
        <v>0</v>
      </c>
      <c r="B132" s="7">
        <f>'PLANTILLA V6'!B132</f>
        <v>0</v>
      </c>
      <c r="C132" s="125">
        <f>'PLANTILLA V6'!C132</f>
        <v>0</v>
      </c>
      <c r="D132" s="116">
        <f>'PLANTILLA V6'!D132</f>
        <v>0</v>
      </c>
      <c r="E132" s="125">
        <v>0</v>
      </c>
      <c r="F132" s="116" t="b">
        <v>0</v>
      </c>
      <c r="G132" s="116" t="b">
        <v>0</v>
      </c>
      <c r="H132" s="116" t="b">
        <v>0</v>
      </c>
      <c r="I132" s="116" t="b">
        <v>0</v>
      </c>
      <c r="J132" s="119" cm="1">
        <f t="array" ref="J132">_xlfn.IFS(LEN(A132)&gt;2,A133,SUM(E132:I132)=0,0,F132,$F$7*F132*E132,G132,$G$7*G132*E132,AND(H132,A132="Co"),$H$7*H132*E132,AND(H132,A132="Re"),$H$7*H132*E132,H132,$J$7*H132*E132,I132,$I$7*I132*E132)</f>
        <v>0</v>
      </c>
    </row>
    <row r="133" spans="1:26" ht="15.75" customHeight="1" x14ac:dyDescent="0.9">
      <c r="A133" s="7">
        <f>'PLANTILLA V6'!A133</f>
        <v>0</v>
      </c>
      <c r="B133" s="7">
        <f>'PLANTILLA V6'!B133</f>
        <v>0</v>
      </c>
      <c r="C133" s="125">
        <f>'PLANTILLA V6'!C133</f>
        <v>0</v>
      </c>
      <c r="D133" s="116">
        <f>'PLANTILLA V6'!D133</f>
        <v>0</v>
      </c>
      <c r="E133" s="125">
        <v>0</v>
      </c>
      <c r="F133" s="116" t="b">
        <v>0</v>
      </c>
      <c r="G133" s="116" t="b">
        <v>0</v>
      </c>
      <c r="H133" s="116" t="b">
        <v>0</v>
      </c>
      <c r="I133" s="116" t="b">
        <v>0</v>
      </c>
      <c r="J133" s="119" cm="1">
        <f t="array" ref="J133">_xlfn.IFS(LEN(A133)&gt;2,A134,SUM(E133:I133)=0,0,F133,$F$7*F133*E133,G133,$G$7*G133*E133,AND(H133,A133="Co"),$H$7*H133*E133,AND(H133,A133="Re"),$H$7*H133*E133,H133,$J$7*H133*E133,I133,$I$7*I133*E133)</f>
        <v>0</v>
      </c>
    </row>
    <row r="134" spans="1:26" ht="15.75" customHeight="1" x14ac:dyDescent="0.9">
      <c r="A134" s="7">
        <f>'PLANTILLA V6'!A134</f>
        <v>0</v>
      </c>
      <c r="B134" s="7">
        <f>'PLANTILLA V6'!B134</f>
        <v>0</v>
      </c>
      <c r="C134" s="125">
        <f>'PLANTILLA V6'!C134</f>
        <v>0</v>
      </c>
      <c r="D134" s="116">
        <f>'PLANTILLA V6'!D134</f>
        <v>0</v>
      </c>
      <c r="E134" s="125">
        <v>0</v>
      </c>
      <c r="F134" s="116" t="b">
        <v>0</v>
      </c>
      <c r="G134" s="116" t="b">
        <v>0</v>
      </c>
      <c r="H134" s="116" t="b">
        <v>0</v>
      </c>
      <c r="I134" s="116" t="b">
        <v>0</v>
      </c>
      <c r="J134" s="119" cm="1">
        <f t="array" ref="J134">_xlfn.IFS(LEN(A134)&gt;2,A135,SUM(E134:I134)=0,0,F134,$F$7*F134*E134,G134,$G$7*G134*E134,AND(H134,A134="Co"),$H$7*H134*E134,AND(H134,A134="Re"),$H$7*H134*E134,H134,$J$7*H134*E134,I134,$I$7*I134*E134)</f>
        <v>0</v>
      </c>
    </row>
    <row r="135" spans="1:26" ht="15.75" customHeight="1" x14ac:dyDescent="0.9">
      <c r="A135" s="7">
        <f>'PLANTILLA V6'!A135</f>
        <v>0</v>
      </c>
      <c r="B135" s="7">
        <f>'PLANTILLA V6'!B135</f>
        <v>0</v>
      </c>
      <c r="C135" s="125">
        <f>'PLANTILLA V6'!C135</f>
        <v>0</v>
      </c>
      <c r="D135" s="116">
        <f>'PLANTILLA V6'!D135</f>
        <v>0</v>
      </c>
      <c r="E135" s="125">
        <v>0</v>
      </c>
      <c r="F135" s="116" t="b">
        <v>0</v>
      </c>
      <c r="G135" s="116" t="b">
        <v>0</v>
      </c>
      <c r="H135" s="116" t="b">
        <v>0</v>
      </c>
      <c r="I135" s="116" t="b">
        <v>0</v>
      </c>
      <c r="J135" s="119" cm="1">
        <f t="array" ref="J135">_xlfn.IFS(LEN(A135)&gt;2,A136,SUM(E135:I135)=0,0,F135,$F$7*F135*E135,G135,$G$7*G135*E135,AND(H135,A135="Co"),$H$7*H135*E135,AND(H135,A135="Re"),$H$7*H135*E135,H135,$J$7*H135*E135,I135,$I$7*I135*E135)</f>
        <v>0</v>
      </c>
    </row>
    <row r="136" spans="1:26" ht="15.75" customHeight="1" x14ac:dyDescent="0.9">
      <c r="A136" s="7">
        <f>'PLANTILLA V6'!A136</f>
        <v>0</v>
      </c>
      <c r="B136" s="7">
        <f>'PLANTILLA V6'!B136</f>
        <v>0</v>
      </c>
      <c r="C136" s="125">
        <f>'PLANTILLA V6'!C136</f>
        <v>0</v>
      </c>
      <c r="D136" s="116">
        <f>'PLANTILLA V6'!D136</f>
        <v>0</v>
      </c>
      <c r="E136" s="125">
        <v>0</v>
      </c>
      <c r="F136" s="116" t="b">
        <v>0</v>
      </c>
      <c r="G136" s="116" t="b">
        <v>0</v>
      </c>
      <c r="H136" s="116" t="b">
        <v>0</v>
      </c>
      <c r="I136" s="116" t="b">
        <v>0</v>
      </c>
      <c r="J136" s="119" cm="1">
        <f t="array" ref="J136">_xlfn.IFS(LEN(A136)&gt;2,A137,SUM(E136:I136)=0,0,F136,$F$7*F136*E136,G136,$G$7*G136*E136,AND(H136,A136="Co"),$H$7*H136*E136,AND(H136,A136="Re"),$H$7*H136*E136,H136,$J$7*H136*E136,I136,$I$7*I136*E136)</f>
        <v>0</v>
      </c>
    </row>
    <row r="137" spans="1:26" ht="15.75" customHeight="1" x14ac:dyDescent="0.9">
      <c r="A137" s="7">
        <f>'PLANTILLA V6'!A137</f>
        <v>0</v>
      </c>
      <c r="B137" s="7">
        <f>'PLANTILLA V6'!B137</f>
        <v>0</v>
      </c>
      <c r="C137" s="125">
        <f>'PLANTILLA V6'!C137</f>
        <v>0</v>
      </c>
      <c r="D137" s="116">
        <f>'PLANTILLA V6'!D137</f>
        <v>0</v>
      </c>
      <c r="E137" s="125">
        <v>0</v>
      </c>
      <c r="F137" s="116" t="b">
        <v>0</v>
      </c>
      <c r="G137" s="116" t="b">
        <v>0</v>
      </c>
      <c r="H137" s="116" t="b">
        <v>0</v>
      </c>
      <c r="I137" s="116" t="b">
        <v>0</v>
      </c>
      <c r="J137" s="119" cm="1">
        <f t="array" ref="J137">_xlfn.IFS(LEN(A137)&gt;2,A138,SUM(E137:I137)=0,0,F137,$F$7*F137*E137,G137,$G$7*G137*E137,AND(H137,A137="Co"),$H$7*H137*E137,AND(H137,A137="Re"),$H$7*H137*E137,H137,$J$7*H137*E137,I137,$I$7*I137*E137)</f>
        <v>0</v>
      </c>
    </row>
    <row r="138" spans="1:26" ht="15.75" customHeight="1" x14ac:dyDescent="0.9">
      <c r="A138" s="7">
        <f>'PLANTILLA V6'!A138</f>
        <v>0</v>
      </c>
      <c r="B138" s="7">
        <f>'PLANTILLA V6'!B138</f>
        <v>0</v>
      </c>
      <c r="C138" s="125">
        <f>'PLANTILLA V6'!C138</f>
        <v>0</v>
      </c>
      <c r="D138" s="116">
        <f>'PLANTILLA V6'!D138</f>
        <v>0</v>
      </c>
      <c r="E138" s="125">
        <v>0</v>
      </c>
      <c r="F138" s="116" t="b">
        <v>0</v>
      </c>
      <c r="G138" s="116" t="b">
        <v>0</v>
      </c>
      <c r="H138" s="116" t="b">
        <v>0</v>
      </c>
      <c r="I138" s="116" t="b">
        <v>0</v>
      </c>
      <c r="J138" s="119" cm="1">
        <f t="array" ref="J138">_xlfn.IFS(LEN(A138)&gt;2,A139,SUM(E138:I138)=0,0,F138,$F$7*F138*E138,G138,$G$7*G138*E138,AND(H138,A138="Co"),$H$7*H138*E138,AND(H138,A138="Re"),$H$7*H138*E138,H138,$J$7*H138*E138,I138,$I$7*I138*E138)</f>
        <v>0</v>
      </c>
    </row>
    <row r="139" spans="1:26" ht="15.75" customHeight="1" x14ac:dyDescent="0.9">
      <c r="A139" s="171" t="str">
        <f>'PLANTILLA V6'!A139</f>
        <v>Seguridad y Orden</v>
      </c>
      <c r="B139" s="141"/>
      <c r="C139" s="125"/>
      <c r="D139" s="116"/>
      <c r="E139" s="125"/>
      <c r="F139" s="122"/>
      <c r="G139" s="122"/>
      <c r="H139" s="122"/>
      <c r="I139" s="122"/>
      <c r="J139" s="123" t="str" cm="1">
        <f t="array" ref="J139">_xlfn.IFS(LEN(A139)&gt;2,A140,SUM(E139:I139)=0,0,F139,$F$7*F139*E139,G139,$G$7*G139*E139,AND(H139,A139="Co"),$H$7*H139*E139,AND(H139,A139="Re"),$H$7*H139*E139,H139,$J$7*H139*E139,I139,$I$7*I139*E139)</f>
        <v>So</v>
      </c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5.75" customHeight="1" x14ac:dyDescent="0.9">
      <c r="A140" s="124" t="str">
        <f>'PLANTILLA V6'!A140</f>
        <v>So</v>
      </c>
      <c r="B140" s="124" t="str">
        <f>'PLANTILLA V6'!B140</f>
        <v>Cubrebocas industrial N95 o similar</v>
      </c>
      <c r="C140" s="125">
        <f>'PLANTILLA V6'!C140</f>
        <v>1</v>
      </c>
      <c r="D140" s="116" t="str">
        <f>'PLANTILLA V6'!D140</f>
        <v>pza</v>
      </c>
      <c r="E140" s="125">
        <v>0</v>
      </c>
      <c r="F140" s="116" t="b">
        <v>1</v>
      </c>
      <c r="G140" s="116" t="b">
        <v>0</v>
      </c>
      <c r="H140" s="116" t="b">
        <v>0</v>
      </c>
      <c r="I140" s="116" t="b">
        <v>0</v>
      </c>
      <c r="J140" s="119" cm="1">
        <f t="array" ref="J140">_xlfn.IFS(LEN(A140)&gt;2,A141,SUM(E140:I140)=0,0,F140,$F$7*F140*E140,G140,$G$7*G140*E140,AND(H140,A140="Co"),$H$7*H140*E140,AND(H140,A140="Re"),$H$7*H140*E140,H140,$J$7*H140*E140,I140,$I$7*I140*E140)</f>
        <v>0</v>
      </c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5.75" customHeight="1" x14ac:dyDescent="0.9">
      <c r="A141" s="124" t="str">
        <f>'PLANTILLA V6'!A141</f>
        <v>So</v>
      </c>
      <c r="B141" s="124" t="str">
        <f>'PLANTILLA V6'!B141</f>
        <v>Lentes de seguridad</v>
      </c>
      <c r="C141" s="125">
        <f>'PLANTILLA V6'!C141</f>
        <v>1</v>
      </c>
      <c r="D141" s="116" t="str">
        <f>'PLANTILLA V6'!D141</f>
        <v>pza</v>
      </c>
      <c r="E141" s="125">
        <v>0</v>
      </c>
      <c r="F141" s="116" t="b">
        <v>0</v>
      </c>
      <c r="G141" s="116" t="b">
        <v>0</v>
      </c>
      <c r="H141" s="116" t="b">
        <v>1</v>
      </c>
      <c r="I141" s="116" t="b">
        <v>0</v>
      </c>
      <c r="J141" s="119" cm="1">
        <f t="array" ref="J141">_xlfn.IFS(LEN(A141)&gt;2,A142,SUM(E141:I141)=0,0,F141,$F$7*F141*E141,G141,$G$7*G141*E141,AND(H141,A141="Co"),$H$7*H141*E141,AND(H141,A141="Re"),$H$7*H141*E141,H141,$J$7*H141*E141,I141,$I$7*I141*E141)</f>
        <v>0</v>
      </c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5.75" customHeight="1" x14ac:dyDescent="0.9">
      <c r="A142" s="124" t="str">
        <f>'PLANTILLA V6'!A142</f>
        <v>So</v>
      </c>
      <c r="B142" s="124" t="str">
        <f>'PLANTILLA V6'!B142</f>
        <v>Guantes de seguridad</v>
      </c>
      <c r="C142" s="125">
        <f>'PLANTILLA V6'!C142</f>
        <v>1</v>
      </c>
      <c r="D142" s="116" t="str">
        <f>'PLANTILLA V6'!D142</f>
        <v>pza</v>
      </c>
      <c r="E142" s="125">
        <v>0</v>
      </c>
      <c r="F142" s="116" t="b">
        <v>0</v>
      </c>
      <c r="G142" s="116" t="b">
        <v>0</v>
      </c>
      <c r="H142" s="116" t="b">
        <v>1</v>
      </c>
      <c r="I142" s="116" t="b">
        <v>0</v>
      </c>
      <c r="J142" s="119" cm="1">
        <f t="array" ref="J142">_xlfn.IFS(LEN(A142)&gt;2,A143,SUM(E142:I142)=0,0,F142,$F$7*F142*E142,G142,$G$7*G142*E142,AND(H142,A142="Co"),$H$7*H142*E142,AND(H142,A142="Re"),$H$7*H142*E142,H142,$J$7*H142*E142,I142,$I$7*I142*E142)</f>
        <v>0</v>
      </c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5.75" customHeight="1" x14ac:dyDescent="0.9">
      <c r="A143" s="124" t="str">
        <f>'PLANTILLA V6'!A143</f>
        <v>So</v>
      </c>
      <c r="B143" s="124" t="str">
        <f>'PLANTILLA V6'!B143</f>
        <v>Botiquín de primeros auxilios (caja con algodón, alcohol, gasas, antiséptico, agua oxigenada, vendas)</v>
      </c>
      <c r="C143" s="125">
        <f>'PLANTILLA V6'!C143</f>
        <v>1</v>
      </c>
      <c r="D143" s="116" t="str">
        <f>'PLANTILLA V6'!D143</f>
        <v>pza</v>
      </c>
      <c r="E143" s="125">
        <v>0</v>
      </c>
      <c r="F143" s="116" t="b">
        <v>0</v>
      </c>
      <c r="G143" s="116" t="b">
        <v>0</v>
      </c>
      <c r="H143" s="116" t="b">
        <v>0</v>
      </c>
      <c r="I143" s="116" t="b">
        <v>1</v>
      </c>
      <c r="J143" s="119" cm="1">
        <f t="array" ref="J143">_xlfn.IFS(LEN(A143)&gt;2,A144,SUM(E143:I143)=0,0,F143,$F$7*F143*E143,G143,$G$7*G143*E143,AND(H143,A143="Co"),$H$7*H143*E143,AND(H143,A143="Re"),$H$7*H143*E143,H143,$J$7*H143*E143,I143,$I$7*I143*E143)</f>
        <v>0</v>
      </c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5.75" customHeight="1" x14ac:dyDescent="0.9">
      <c r="A144" s="124" t="str">
        <f>'PLANTILLA V6'!A144</f>
        <v>So</v>
      </c>
      <c r="B144" s="124" t="str">
        <f>'PLANTILLA V6'!B144</f>
        <v>Trapo de limpieza/franela</v>
      </c>
      <c r="C144" s="125">
        <f>'PLANTILLA V6'!C144</f>
        <v>1</v>
      </c>
      <c r="D144" s="116" t="str">
        <f>'PLANTILLA V6'!D144</f>
        <v>pza</v>
      </c>
      <c r="E144" s="125">
        <v>0</v>
      </c>
      <c r="F144" s="116" t="b">
        <v>0</v>
      </c>
      <c r="G144" s="116" t="b">
        <v>0</v>
      </c>
      <c r="H144" s="116" t="b">
        <v>1</v>
      </c>
      <c r="I144" s="116" t="b">
        <v>0</v>
      </c>
      <c r="J144" s="119" cm="1">
        <f t="array" ref="J144">_xlfn.IFS(LEN(A144)&gt;2,A145,SUM(E144:I144)=0,0,F144,$F$7*F144*E144,G144,$G$7*G144*E144,AND(H144,A144="Co"),$H$7*H144*E144,AND(H144,A144="Re"),$H$7*H144*E144,H144,$J$7*H144*E144,I144,$I$7*I144*E144)</f>
        <v>0</v>
      </c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5.75" customHeight="1" x14ac:dyDescent="0.9">
      <c r="A145" s="124">
        <f>'PLANTILLA V6'!A145</f>
        <v>0</v>
      </c>
      <c r="B145" s="116">
        <f>'PLANTILLA V6'!B145</f>
        <v>0</v>
      </c>
      <c r="C145" s="125">
        <f>'PLANTILLA V6'!C145</f>
        <v>1</v>
      </c>
      <c r="D145" s="116" t="str">
        <f>'PLANTILLA V6'!D145</f>
        <v>pza</v>
      </c>
      <c r="E145" s="125">
        <v>0</v>
      </c>
      <c r="F145" s="116" t="b">
        <v>0</v>
      </c>
      <c r="G145" s="116" t="b">
        <v>0</v>
      </c>
      <c r="H145" s="116" t="b">
        <v>0</v>
      </c>
      <c r="I145" s="116" t="b">
        <v>0</v>
      </c>
      <c r="J145" s="119" cm="1">
        <f t="array" ref="J145">_xlfn.IFS(LEN(A145)&gt;2,A146,SUM(E145:I145)=0,0,F145,$F$7*F145*E145,G145,$G$7*G145*E145,AND(H145,A145="Co"),$H$7*H145*E145,AND(H145,A145="Re"),$H$7*H145*E145,H145,$J$7*H145*E145,I145,$I$7*I145*E145)</f>
        <v>0</v>
      </c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5.75" customHeight="1" x14ac:dyDescent="0.9">
      <c r="A146" s="124">
        <f>'PLANTILLA V6'!A146</f>
        <v>0</v>
      </c>
      <c r="B146" s="116">
        <f>'PLANTILLA V6'!B146</f>
        <v>0</v>
      </c>
      <c r="C146" s="125">
        <f>'PLANTILLA V6'!C146</f>
        <v>1</v>
      </c>
      <c r="D146" s="116" t="str">
        <f>'PLANTILLA V6'!D146</f>
        <v>pza</v>
      </c>
      <c r="E146" s="125">
        <v>0</v>
      </c>
      <c r="F146" s="116" t="b">
        <v>0</v>
      </c>
      <c r="G146" s="116" t="b">
        <v>0</v>
      </c>
      <c r="H146" s="116" t="b">
        <v>0</v>
      </c>
      <c r="I146" s="116" t="b">
        <v>0</v>
      </c>
      <c r="J146" s="119" cm="1">
        <f t="array" ref="J146">_xlfn.IFS(LEN(A146)&gt;2,A147,SUM(E146:I146)=0,0,F146,$F$7*F146*E146,G146,$G$7*G146*E146,AND(H146,A146="Co"),$H$7*H146*E146,AND(H146,A146="Re"),$H$7*H146*E146,H146,$J$7*H146*E146,I146,$I$7*I146*E146)</f>
        <v>0</v>
      </c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5.75" customHeight="1" x14ac:dyDescent="0.9">
      <c r="A147" s="124">
        <f>'PLANTILLA V6'!A147</f>
        <v>0</v>
      </c>
      <c r="B147" s="116">
        <f>'PLANTILLA V6'!B147</f>
        <v>0</v>
      </c>
      <c r="C147" s="125">
        <f>'PLANTILLA V6'!C147</f>
        <v>1</v>
      </c>
      <c r="D147" s="116" t="str">
        <f>'PLANTILLA V6'!D147</f>
        <v>pza</v>
      </c>
      <c r="E147" s="125">
        <v>0</v>
      </c>
      <c r="F147" s="116" t="b">
        <v>0</v>
      </c>
      <c r="G147" s="116" t="b">
        <v>0</v>
      </c>
      <c r="H147" s="116" t="b">
        <v>0</v>
      </c>
      <c r="I147" s="116" t="b">
        <v>0</v>
      </c>
      <c r="J147" s="119" cm="1">
        <f t="array" ref="J147">_xlfn.IFS(LEN(A147)&gt;2,A148,SUM(E147:I147)=0,0,F147,$F$7*F147*E147,G147,$G$7*G147*E147,AND(H147,A147="Co"),$H$7*H147*E147,AND(H147,A147="Re"),$H$7*H147*E147,H147,$J$7*H147*E147,I147,$I$7*I147*E147)</f>
        <v>0</v>
      </c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5.75" customHeight="1" x14ac:dyDescent="0.9">
      <c r="A148" s="124">
        <f>'PLANTILLA V6'!A148</f>
        <v>0</v>
      </c>
      <c r="B148" s="116">
        <f>'PLANTILLA V6'!B148</f>
        <v>0</v>
      </c>
      <c r="C148" s="125">
        <f>'PLANTILLA V6'!C148</f>
        <v>1</v>
      </c>
      <c r="D148" s="116" t="str">
        <f>'PLANTILLA V6'!D148</f>
        <v>pza</v>
      </c>
      <c r="E148" s="125">
        <v>0</v>
      </c>
      <c r="F148" s="116" t="b">
        <v>0</v>
      </c>
      <c r="G148" s="116" t="b">
        <v>0</v>
      </c>
      <c r="H148" s="116" t="b">
        <v>0</v>
      </c>
      <c r="I148" s="116" t="b">
        <v>0</v>
      </c>
      <c r="J148" s="119" cm="1">
        <f t="array" ref="J148">_xlfn.IFS(LEN(A148)&gt;2,A149,SUM(E148:I148)=0,0,F148,$F$7*F148*E148,G148,$G$7*G148*E148,AND(H148,A148="Co"),$H$7*H148*E148,AND(H148,A148="Re"),$H$7*H148*E148,H148,$J$7*H148*E148,I148,$I$7*I148*E148)</f>
        <v>0</v>
      </c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5.75" customHeight="1" x14ac:dyDescent="0.9">
      <c r="A149" s="124">
        <f>'PLANTILLA V6'!A149</f>
        <v>0</v>
      </c>
      <c r="B149" s="116">
        <f>'PLANTILLA V6'!B149</f>
        <v>0</v>
      </c>
      <c r="C149" s="125">
        <f>'PLANTILLA V6'!C149</f>
        <v>1</v>
      </c>
      <c r="D149" s="116" t="str">
        <f>'PLANTILLA V6'!D149</f>
        <v>pza</v>
      </c>
      <c r="E149" s="125">
        <v>0</v>
      </c>
      <c r="F149" s="116" t="b">
        <v>0</v>
      </c>
      <c r="G149" s="116" t="b">
        <v>0</v>
      </c>
      <c r="H149" s="116" t="b">
        <v>0</v>
      </c>
      <c r="I149" s="116" t="b">
        <v>0</v>
      </c>
      <c r="J149" s="119" cm="1">
        <f t="array" ref="J149">_xlfn.IFS(LEN(A149)&gt;2,A150,SUM(E149:I149)=0,0,F149,$F$7*F149*E149,G149,$G$7*G149*E149,AND(H149,A149="Co"),$H$7*H149*E149,AND(H149,A149="Re"),$H$7*H149*E149,H149,$J$7*H149*E149,I149,$I$7*I149*E149)</f>
        <v>0</v>
      </c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5.75" customHeight="1" x14ac:dyDescent="0.9">
      <c r="A150" s="124">
        <f>'PLANTILLA V6'!A150</f>
        <v>0</v>
      </c>
      <c r="B150" s="116">
        <f>'PLANTILLA V6'!B150</f>
        <v>0</v>
      </c>
      <c r="C150" s="125">
        <f>'PLANTILLA V6'!C150</f>
        <v>1</v>
      </c>
      <c r="D150" s="116" t="str">
        <f>'PLANTILLA V6'!D150</f>
        <v>pza</v>
      </c>
      <c r="E150" s="125">
        <v>0</v>
      </c>
      <c r="F150" s="116" t="b">
        <v>0</v>
      </c>
      <c r="G150" s="116" t="b">
        <v>0</v>
      </c>
      <c r="H150" s="116" t="b">
        <v>0</v>
      </c>
      <c r="I150" s="116" t="b">
        <v>0</v>
      </c>
      <c r="J150" s="119" cm="1">
        <f t="array" ref="J150">_xlfn.IFS(LEN(A150)&gt;2,A151,SUM(E150:I150)=0,0,F150,$F$7*F150*E150,G150,$G$7*G150*E150,AND(H150,A150="Co"),$H$7*H150*E150,AND(H150,A150="Re"),$H$7*H150*E150,H150,$J$7*H150*E150,I150,$I$7*I150*E150)</f>
        <v>0</v>
      </c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5.75" customHeight="1" x14ac:dyDescent="0.9">
      <c r="A151" s="124">
        <f>'PLANTILLA V6'!A151</f>
        <v>0</v>
      </c>
      <c r="B151" s="116">
        <f>'PLANTILLA V6'!B151</f>
        <v>0</v>
      </c>
      <c r="C151" s="125">
        <f>'PLANTILLA V6'!C151</f>
        <v>1</v>
      </c>
      <c r="D151" s="116" t="str">
        <f>'PLANTILLA V6'!D151</f>
        <v>pza</v>
      </c>
      <c r="E151" s="125">
        <v>0</v>
      </c>
      <c r="F151" s="116" t="b">
        <v>0</v>
      </c>
      <c r="G151" s="116" t="b">
        <v>0</v>
      </c>
      <c r="H151" s="116" t="b">
        <v>0</v>
      </c>
      <c r="I151" s="116" t="b">
        <v>0</v>
      </c>
      <c r="J151" s="119" cm="1">
        <f t="array" ref="J151">_xlfn.IFS(LEN(A151)&gt;2,A152,SUM(E151:I151)=0,0,F151,$F$7*F151*E151,G151,$G$7*G151*E151,AND(H151,A151="Co"),$H$7*H151*E151,AND(H151,A151="Re"),$H$7*H151*E151,H151,$J$7*H151*E151,I151,$I$7*I151*E151)</f>
        <v>0</v>
      </c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5.75" customHeight="1" x14ac:dyDescent="0.9">
      <c r="A152" s="124">
        <f>'PLANTILLA V6'!A152</f>
        <v>0</v>
      </c>
      <c r="B152" s="116">
        <f>'PLANTILLA V6'!B152</f>
        <v>0</v>
      </c>
      <c r="C152" s="125">
        <f>'PLANTILLA V6'!C152</f>
        <v>1</v>
      </c>
      <c r="D152" s="116" t="str">
        <f>'PLANTILLA V6'!D152</f>
        <v>pza</v>
      </c>
      <c r="E152" s="125">
        <v>0</v>
      </c>
      <c r="F152" s="116" t="b">
        <v>0</v>
      </c>
      <c r="G152" s="116" t="b">
        <v>0</v>
      </c>
      <c r="H152" s="116" t="b">
        <v>0</v>
      </c>
      <c r="I152" s="116" t="b">
        <v>0</v>
      </c>
      <c r="J152" s="119" cm="1">
        <f t="array" ref="J152">_xlfn.IFS(LEN(A152)&gt;2,A153,SUM(E152:I152)=0,0,F152,$F$7*F152*E152,G152,$G$7*G152*E152,AND(H152,A152="Co"),$H$7*H152*E152,AND(H152,A152="Re"),$H$7*H152*E152,H152,$J$7*H152*E152,I152,$I$7*I152*E152)</f>
        <v>0</v>
      </c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5.75" customHeight="1" x14ac:dyDescent="0.9">
      <c r="A153" s="124">
        <f>'PLANTILLA V6'!A153</f>
        <v>0</v>
      </c>
      <c r="B153" s="116">
        <f>'PLANTILLA V6'!B153</f>
        <v>0</v>
      </c>
      <c r="C153" s="125">
        <f>'PLANTILLA V6'!C153</f>
        <v>1</v>
      </c>
      <c r="D153" s="116" t="str">
        <f>'PLANTILLA V6'!D153</f>
        <v>pza</v>
      </c>
      <c r="E153" s="125">
        <v>0</v>
      </c>
      <c r="F153" s="116" t="b">
        <v>0</v>
      </c>
      <c r="G153" s="116" t="b">
        <v>0</v>
      </c>
      <c r="H153" s="116" t="b">
        <v>0</v>
      </c>
      <c r="I153" s="116" t="b">
        <v>0</v>
      </c>
      <c r="J153" s="119" cm="1">
        <f t="array" ref="J153">_xlfn.IFS(LEN(A153)&gt;2,A154,SUM(E153:I153)=0,0,F153,$F$7*F153*E153,G153,$G$7*G153*E153,AND(H153,A153="Co"),$H$7*H153*E153,AND(H153,A153="Re"),$H$7*H153*E153,H153,$J$7*H153*E153,I153,$I$7*I153*E153)</f>
        <v>0</v>
      </c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5.75" customHeight="1" x14ac:dyDescent="0.9">
      <c r="A154" s="124">
        <f>'PLANTILLA V6'!A154</f>
        <v>0</v>
      </c>
      <c r="B154" s="116">
        <f>'PLANTILLA V6'!B154</f>
        <v>0</v>
      </c>
      <c r="C154" s="125">
        <f>'PLANTILLA V6'!C154</f>
        <v>1</v>
      </c>
      <c r="D154" s="116" t="str">
        <f>'PLANTILLA V6'!D154</f>
        <v>pza</v>
      </c>
      <c r="E154" s="125">
        <v>0</v>
      </c>
      <c r="F154" s="116" t="b">
        <v>0</v>
      </c>
      <c r="G154" s="116" t="b">
        <v>0</v>
      </c>
      <c r="H154" s="116" t="b">
        <v>0</v>
      </c>
      <c r="I154" s="116" t="b">
        <v>0</v>
      </c>
      <c r="J154" s="119" cm="1">
        <f t="array" ref="J154">_xlfn.IFS(LEN(A154)&gt;2,A155,SUM(E154:I154)=0,0,F154,$F$7*F154*E154,G154,$G$7*G154*E154,AND(H154,A154="Co"),$H$7*H154*E154,AND(H154,A154="Re"),$H$7*H154*E154,H154,$J$7*H154*E154,I154,$I$7*I154*E154)</f>
        <v>0</v>
      </c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5.75" customHeight="1" x14ac:dyDescent="0.9">
      <c r="A155" s="124">
        <f>'PLANTILLA V6'!A155</f>
        <v>0</v>
      </c>
      <c r="B155" s="116">
        <f>'PLANTILLA V6'!B155</f>
        <v>0</v>
      </c>
      <c r="C155" s="125">
        <f>'PLANTILLA V6'!C155</f>
        <v>1</v>
      </c>
      <c r="D155" s="116" t="str">
        <f>'PLANTILLA V6'!D155</f>
        <v>pza</v>
      </c>
      <c r="E155" s="125">
        <v>0</v>
      </c>
      <c r="F155" s="116" t="b">
        <v>0</v>
      </c>
      <c r="G155" s="116" t="b">
        <v>0</v>
      </c>
      <c r="H155" s="116" t="b">
        <v>0</v>
      </c>
      <c r="I155" s="116" t="b">
        <v>0</v>
      </c>
      <c r="J155" s="119" cm="1">
        <f t="array" ref="J155">_xlfn.IFS(LEN(A155)&gt;2,A156,SUM(E155:I155)=0,0,F155,$F$7*F155*E155,G155,$G$7*G155*E155,AND(H155,A155="Co"),$H$7*H155*E155,AND(H155,A155="Re"),$H$7*H155*E155,H155,$J$7*H155*E155,I155,$I$7*I155*E155)</f>
        <v>0</v>
      </c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5.75" customHeight="1" x14ac:dyDescent="0.9">
      <c r="A156" s="124">
        <f>'PLANTILLA V6'!A156</f>
        <v>0</v>
      </c>
      <c r="B156" s="116">
        <f>'PLANTILLA V6'!B156</f>
        <v>0</v>
      </c>
      <c r="C156" s="125">
        <f>'PLANTILLA V6'!C156</f>
        <v>1</v>
      </c>
      <c r="D156" s="116" t="str">
        <f>'PLANTILLA V6'!D156</f>
        <v>pza</v>
      </c>
      <c r="E156" s="125">
        <v>0</v>
      </c>
      <c r="F156" s="116" t="b">
        <v>0</v>
      </c>
      <c r="G156" s="116" t="b">
        <v>0</v>
      </c>
      <c r="H156" s="116" t="b">
        <v>0</v>
      </c>
      <c r="I156" s="116" t="b">
        <v>0</v>
      </c>
      <c r="J156" s="119" cm="1">
        <f t="array" ref="J156">_xlfn.IFS(LEN(A156)&gt;2,A157,SUM(E156:I156)=0,0,F156,$F$7*F156*E156,G156,$G$7*G156*E156,AND(H156,A156="Co"),$H$7*H156*E156,AND(H156,A156="Re"),$H$7*H156*E156,H156,$J$7*H156*E156,I156,$I$7*I156*E156)</f>
        <v>0</v>
      </c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5.75" customHeight="1" x14ac:dyDescent="0.9">
      <c r="A157" s="124">
        <f>'PLANTILLA V6'!A157</f>
        <v>0</v>
      </c>
      <c r="B157" s="116">
        <f>'PLANTILLA V6'!B157</f>
        <v>0</v>
      </c>
      <c r="C157" s="125">
        <f>'PLANTILLA V6'!C157</f>
        <v>1</v>
      </c>
      <c r="D157" s="116" t="str">
        <f>'PLANTILLA V6'!D157</f>
        <v>pza</v>
      </c>
      <c r="E157" s="125">
        <v>0</v>
      </c>
      <c r="F157" s="116" t="b">
        <v>0</v>
      </c>
      <c r="G157" s="116" t="b">
        <v>0</v>
      </c>
      <c r="H157" s="116" t="b">
        <v>0</v>
      </c>
      <c r="I157" s="116" t="b">
        <v>0</v>
      </c>
      <c r="J157" s="119" cm="1">
        <f t="array" ref="J157">_xlfn.IFS(LEN(A157)&gt;2,A158,SUM(E157:I157)=0,0,F157,$F$7*F157*E157,G157,$G$7*G157*E157,AND(H157,A157="Co"),$H$7*H157*E157,AND(H157,A157="Re"),$H$7*H157*E157,H157,$J$7*H157*E157,I157,$I$7*I157*E157)</f>
        <v>0</v>
      </c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5.75" customHeight="1" x14ac:dyDescent="0.9">
      <c r="A158" s="124">
        <f>'PLANTILLA V6'!A158</f>
        <v>0</v>
      </c>
      <c r="B158" s="116">
        <f>'PLANTILLA V6'!B158</f>
        <v>0</v>
      </c>
      <c r="C158" s="125">
        <f>'PLANTILLA V6'!C158</f>
        <v>1</v>
      </c>
      <c r="D158" s="116" t="str">
        <f>'PLANTILLA V6'!D158</f>
        <v>pza</v>
      </c>
      <c r="E158" s="125">
        <v>0</v>
      </c>
      <c r="F158" s="116" t="b">
        <v>0</v>
      </c>
      <c r="G158" s="116" t="b">
        <v>0</v>
      </c>
      <c r="H158" s="116" t="b">
        <v>0</v>
      </c>
      <c r="I158" s="116" t="b">
        <v>0</v>
      </c>
      <c r="J158" s="119" cm="1">
        <f t="array" ref="J158">_xlfn.IFS(LEN(A158)&gt;2,A159,SUM(E158:I158)=0,0,F158,$F$7*F158*E158,G158,$G$7*G158*E158,AND(H158,A158="Co"),$H$7*H158*E158,AND(H158,A158="Re"),$H$7*H158*E158,H158,$J$7*H158*E158,I158,$I$7*I158*E158)</f>
        <v>0</v>
      </c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5.75" customHeight="1" x14ac:dyDescent="0.9">
      <c r="A159" s="124">
        <f>'PLANTILLA V6'!A159</f>
        <v>0</v>
      </c>
      <c r="B159" s="116">
        <f>'PLANTILLA V6'!B159</f>
        <v>0</v>
      </c>
      <c r="C159" s="125">
        <f>'PLANTILLA V6'!C159</f>
        <v>1</v>
      </c>
      <c r="D159" s="116" t="str">
        <f>'PLANTILLA V6'!D159</f>
        <v>pza</v>
      </c>
      <c r="E159" s="125">
        <v>0</v>
      </c>
      <c r="F159" s="116" t="b">
        <v>0</v>
      </c>
      <c r="G159" s="116" t="b">
        <v>0</v>
      </c>
      <c r="H159" s="116" t="b">
        <v>0</v>
      </c>
      <c r="I159" s="116" t="b">
        <v>0</v>
      </c>
      <c r="J159" s="119" cm="1">
        <f t="array" ref="J159">_xlfn.IFS(LEN(A159)&gt;2,A160,SUM(E159:I159)=0,0,F159,$F$7*F159*E159,G159,$G$7*G159*E159,AND(H159,A159="Co"),$H$7*H159*E159,AND(H159,A159="Re"),$H$7*H159*E159,H159,$J$7*H159*E159,I159,$I$7*I159*E159)</f>
        <v>0</v>
      </c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5.75" customHeight="1" x14ac:dyDescent="0.9">
      <c r="A160" s="124">
        <f>'PLANTILLA V6'!A160</f>
        <v>0</v>
      </c>
      <c r="B160" s="116">
        <f>'PLANTILLA V6'!B160</f>
        <v>0</v>
      </c>
      <c r="C160" s="125">
        <f>'PLANTILLA V6'!C160</f>
        <v>1</v>
      </c>
      <c r="D160" s="116" t="str">
        <f>'PLANTILLA V6'!D160</f>
        <v>pza</v>
      </c>
      <c r="E160" s="125">
        <v>0</v>
      </c>
      <c r="F160" s="116" t="b">
        <v>0</v>
      </c>
      <c r="G160" s="116" t="b">
        <v>0</v>
      </c>
      <c r="H160" s="116" t="b">
        <v>0</v>
      </c>
      <c r="I160" s="116" t="b">
        <v>0</v>
      </c>
      <c r="J160" s="119" cm="1">
        <f t="array" ref="J160">_xlfn.IFS(LEN(A160)&gt;2,A161,SUM(E160:I160)=0,0,F160,$F$7*F160*E160,G160,$G$7*G160*E160,AND(H160,A160="Co"),$H$7*H160*E160,AND(H160,A160="Re"),$H$7*H160*E160,H160,$J$7*H160*E160,I160,$I$7*I160*E160)</f>
        <v>0</v>
      </c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5.75" customHeight="1" x14ac:dyDescent="0.9">
      <c r="A161" s="171" t="str">
        <f>'PLANTILLA V6'!A161</f>
        <v>Estuche Individual</v>
      </c>
      <c r="B161" s="141"/>
      <c r="C161" s="125"/>
      <c r="D161" s="116"/>
      <c r="E161" s="125"/>
      <c r="F161" s="122"/>
      <c r="G161" s="122"/>
      <c r="H161" s="122"/>
      <c r="I161" s="122"/>
      <c r="J161" s="123" t="str" cm="1">
        <f t="array" ref="J161">_xlfn.IFS(LEN(A161)&gt;2,A162,SUM(E161:I161)=0,0,F161,$F$7*F161*E161,G161,$G$7*G161*E161,AND(H161,A161="Co"),$H$7*H161*E161,AND(H161,A161="Re"),$H$7*H161*E161,H161,$J$7*H161*E161,I161,$I$7*I161*E161)</f>
        <v>In</v>
      </c>
      <c r="K161" s="122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5.75" customHeight="1" x14ac:dyDescent="0.9">
      <c r="A162" s="70" t="str">
        <f>'PLANTILLA V6'!A162</f>
        <v>In</v>
      </c>
      <c r="B162" s="70" t="str">
        <f>'PLANTILLA V6'!B162</f>
        <v>Lápiz</v>
      </c>
      <c r="C162" s="37">
        <f>'PLANTILLA V6'!C162</f>
        <v>1</v>
      </c>
      <c r="D162" s="74" t="str">
        <f>'PLANTILLA V6'!D162</f>
        <v>pza</v>
      </c>
      <c r="E162" s="37">
        <v>1</v>
      </c>
      <c r="F162" s="74" t="b">
        <v>1</v>
      </c>
      <c r="G162" s="74" t="b">
        <v>0</v>
      </c>
      <c r="H162" s="74" t="b">
        <v>0</v>
      </c>
      <c r="I162" s="74" t="b">
        <v>0</v>
      </c>
      <c r="J162" s="119" cm="1">
        <f t="array" ref="J162">_xlfn.IFS(LEN(A162)&gt;2,A163,SUM(E162:I162)=0,0,F162,$F$7*F162*E162,G162,$G$7*G162*E162,AND(H162,A162="Co"),$H$7*H162*E162,AND(H162,A162="Re"),$H$7*H162*E162,H162,$J$7*H162*E162,I162,$I$7*I162*E162)</f>
        <v>14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 x14ac:dyDescent="0.9">
      <c r="A163" s="70" t="str">
        <f>'PLANTILLA V6'!A163</f>
        <v>In</v>
      </c>
      <c r="B163" s="70" t="str">
        <f>'PLANTILLA V6'!B163</f>
        <v>Goma</v>
      </c>
      <c r="C163" s="37">
        <f>'PLANTILLA V6'!C163</f>
        <v>1</v>
      </c>
      <c r="D163" s="74" t="str">
        <f>'PLANTILLA V6'!D163</f>
        <v>pza</v>
      </c>
      <c r="E163" s="37">
        <v>1</v>
      </c>
      <c r="F163" s="74" t="b">
        <v>1</v>
      </c>
      <c r="G163" s="74" t="b">
        <v>0</v>
      </c>
      <c r="H163" s="74" t="b">
        <v>0</v>
      </c>
      <c r="I163" s="74" t="b">
        <v>0</v>
      </c>
      <c r="J163" s="119" cm="1">
        <f t="array" ref="J163">_xlfn.IFS(LEN(A163)&gt;2,A164,SUM(E163:I163)=0,0,F163,$F$7*F163*E163,G163,$G$7*G163*E163,AND(H163,A163="Co"),$H$7*H163*E163,AND(H163,A163="Re"),$H$7*H163*E163,H163,$J$7*H163*E163,I163,$I$7*I163*E163)</f>
        <v>14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 x14ac:dyDescent="0.9">
      <c r="A164" s="70" t="str">
        <f>'PLANTILLA V6'!A164</f>
        <v>In</v>
      </c>
      <c r="B164" s="70" t="str">
        <f>'PLANTILLA V6'!B164</f>
        <v>Sacapuntas</v>
      </c>
      <c r="C164" s="37">
        <f>'PLANTILLA V6'!C164</f>
        <v>1</v>
      </c>
      <c r="D164" s="74" t="str">
        <f>'PLANTILLA V6'!D164</f>
        <v>pza</v>
      </c>
      <c r="E164" s="37">
        <v>1</v>
      </c>
      <c r="F164" s="74" t="b">
        <v>1</v>
      </c>
      <c r="G164" s="74" t="b">
        <v>0</v>
      </c>
      <c r="H164" s="74" t="b">
        <v>0</v>
      </c>
      <c r="I164" s="74" t="b">
        <v>0</v>
      </c>
      <c r="J164" s="119" cm="1">
        <f t="array" ref="J164">_xlfn.IFS(LEN(A164)&gt;2,A165,SUM(E164:I164)=0,0,F164,$F$7*F164*E164,G164,$G$7*G164*E164,AND(H164,A164="Co"),$H$7*H164*E164,AND(H164,A164="Re"),$H$7*H164*E164,H164,$J$7*H164*E164,I164,$I$7*I164*E164)</f>
        <v>14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 x14ac:dyDescent="0.9">
      <c r="A165" s="124" t="str">
        <f>'PLANTILLA V6'!A165</f>
        <v>In</v>
      </c>
      <c r="B165" s="124" t="str">
        <f>'PLANTILLA V6'!B165</f>
        <v>Bolígrafo</v>
      </c>
      <c r="C165" s="125">
        <f>'PLANTILLA V6'!C165</f>
        <v>1</v>
      </c>
      <c r="D165" s="116" t="str">
        <f>'PLANTILLA V6'!D165</f>
        <v>pza</v>
      </c>
      <c r="E165" s="125">
        <v>0</v>
      </c>
      <c r="F165" s="116" t="b">
        <v>1</v>
      </c>
      <c r="G165" s="116" t="b">
        <v>0</v>
      </c>
      <c r="H165" s="116" t="b">
        <v>0</v>
      </c>
      <c r="I165" s="116" t="b">
        <v>0</v>
      </c>
      <c r="J165" s="119" cm="1">
        <f t="array" ref="J165">_xlfn.IFS(LEN(A165)&gt;2,A166,SUM(E165:I165)=0,0,F165,$F$7*F165*E165,G165,$G$7*G165*E165,AND(H165,A165="Co"),$H$7*H165*E165,AND(H165,A165="Re"),$H$7*H165*E165,H165,$J$7*H165*E165,I165,$I$7*I165*E165)</f>
        <v>0</v>
      </c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5.75" customHeight="1" x14ac:dyDescent="0.9">
      <c r="A166" s="124" t="str">
        <f>'PLANTILLA V6'!A166</f>
        <v>In</v>
      </c>
      <c r="B166" s="124" t="str">
        <f>'PLANTILLA V6'!B166</f>
        <v>Tijeras</v>
      </c>
      <c r="C166" s="125">
        <f>'PLANTILLA V6'!C166</f>
        <v>1</v>
      </c>
      <c r="D166" s="116" t="str">
        <f>'PLANTILLA V6'!D166</f>
        <v>pza</v>
      </c>
      <c r="E166" s="125">
        <v>0</v>
      </c>
      <c r="F166" s="116" t="b">
        <v>1</v>
      </c>
      <c r="G166" s="116" t="b">
        <v>0</v>
      </c>
      <c r="H166" s="116" t="b">
        <v>0</v>
      </c>
      <c r="I166" s="116" t="b">
        <v>0</v>
      </c>
      <c r="J166" s="119" cm="1">
        <f t="array" ref="J166">_xlfn.IFS(LEN(A166)&gt;2,A167,SUM(E166:I166)=0,0,F166,$F$7*F166*E166,G166,$G$7*G166*E166,AND(H166,A166="Co"),$H$7*H166*E166,AND(H166,A166="Re"),$H$7*H166*E166,H166,$J$7*H166*E166,I166,$I$7*I166*E166)</f>
        <v>0</v>
      </c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5.75" customHeight="1" x14ac:dyDescent="0.9">
      <c r="A167" s="124" t="str">
        <f>'PLANTILLA V6'!A167</f>
        <v>In</v>
      </c>
      <c r="B167" s="124" t="str">
        <f>'PLANTILLA V6'!B167</f>
        <v>Pegamento en barra (Pritt) de 8 g</v>
      </c>
      <c r="C167" s="125">
        <f>'PLANTILLA V6'!C167</f>
        <v>1</v>
      </c>
      <c r="D167" s="116" t="str">
        <f>'PLANTILLA V6'!D167</f>
        <v>pza</v>
      </c>
      <c r="E167" s="125">
        <v>0</v>
      </c>
      <c r="F167" s="116" t="b">
        <v>1</v>
      </c>
      <c r="G167" s="116" t="b">
        <v>0</v>
      </c>
      <c r="H167" s="116" t="b">
        <v>0</v>
      </c>
      <c r="I167" s="116" t="b">
        <v>0</v>
      </c>
      <c r="J167" s="119" cm="1">
        <f t="array" ref="J167">_xlfn.IFS(LEN(A167)&gt;2,A168,SUM(E167:I167)=0,0,F167,$F$7*F167*E167,G167,$G$7*G167*E167,AND(H167,A167="Co"),$H$7*H167*E167,AND(H167,A167="Re"),$H$7*H167*E167,H167,$J$7*H167*E167,I167,$I$7*I167*E167)</f>
        <v>0</v>
      </c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15.75" customHeight="1" x14ac:dyDescent="0.9">
      <c r="A168" s="70" t="str">
        <f>'PLANTILLA V6'!A168</f>
        <v>In</v>
      </c>
      <c r="B168" s="70" t="str">
        <f>'PLANTILLA V6'!B168</f>
        <v>Caja de 12 colores de madera</v>
      </c>
      <c r="C168" s="37">
        <f>'PLANTILLA V6'!C168</f>
        <v>1</v>
      </c>
      <c r="D168" s="74" t="str">
        <f>'PLANTILLA V6'!D168</f>
        <v>caja</v>
      </c>
      <c r="E168" s="37">
        <v>1</v>
      </c>
      <c r="F168" s="74" t="b">
        <v>1</v>
      </c>
      <c r="G168" s="74" t="b">
        <v>0</v>
      </c>
      <c r="H168" s="74" t="b">
        <v>0</v>
      </c>
      <c r="I168" s="74" t="b">
        <v>0</v>
      </c>
      <c r="J168" s="119" cm="1">
        <f t="array" ref="J168">_xlfn.IFS(LEN(A168)&gt;2,A169,SUM(E168:I168)=0,0,F168,$F$7*F168*E168,G168,$G$7*G168*E168,AND(H168,A168="Co"),$H$7*H168*E168,AND(H168,A168="Re"),$H$7*H168*E168,H168,$J$7*H168*E168,I168,$I$7*I168*E168)</f>
        <v>14</v>
      </c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 x14ac:dyDescent="0.9">
      <c r="A169" s="124" t="str">
        <f>'PLANTILLA V6'!A169</f>
        <v>In</v>
      </c>
      <c r="B169" s="124" t="str">
        <f>'PLANTILLA V6'!B169</f>
        <v>Plumón marcador permanente punto fino (Sharpie)</v>
      </c>
      <c r="C169" s="125">
        <f>'PLANTILLA V6'!C169</f>
        <v>1</v>
      </c>
      <c r="D169" s="116" t="str">
        <f>'PLANTILLA V6'!D169</f>
        <v>pza</v>
      </c>
      <c r="E169" s="125">
        <v>0</v>
      </c>
      <c r="F169" s="116" t="b">
        <v>1</v>
      </c>
      <c r="G169" s="116" t="b">
        <v>0</v>
      </c>
      <c r="H169" s="116" t="b">
        <v>0</v>
      </c>
      <c r="I169" s="116" t="b">
        <v>0</v>
      </c>
      <c r="J169" s="119" cm="1">
        <f t="array" ref="J169">_xlfn.IFS(LEN(A169)&gt;2,A170,SUM(E169:I169)=0,0,F169,$F$7*F169*E169,G169,$G$7*G169*E169,AND(H169,A169="Co"),$H$7*H169*E169,AND(H169,A169="Re"),$H$7*H169*E169,H169,$J$7*H169*E169,I169,$I$7*I169*E169)</f>
        <v>0</v>
      </c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5.75" customHeight="1" x14ac:dyDescent="0.9">
      <c r="A170" s="124" t="str">
        <f>'PLANTILLA V6'!A170</f>
        <v>In</v>
      </c>
      <c r="B170" s="124" t="str">
        <f>'PLANTILLA V6'!B170</f>
        <v xml:space="preserve">Juego de geometría (regla, escuadra 45°,  escuadra 60°, 1 compás, transportador) </v>
      </c>
      <c r="C170" s="125">
        <f>'PLANTILLA V6'!C170</f>
        <v>1</v>
      </c>
      <c r="D170" s="116" t="str">
        <f>'PLANTILLA V6'!D170</f>
        <v>juego</v>
      </c>
      <c r="E170" s="125">
        <v>0</v>
      </c>
      <c r="F170" s="116" t="b">
        <v>1</v>
      </c>
      <c r="G170" s="116" t="b">
        <v>0</v>
      </c>
      <c r="H170" s="116" t="b">
        <v>0</v>
      </c>
      <c r="I170" s="116" t="b">
        <v>0</v>
      </c>
      <c r="J170" s="119" cm="1">
        <f t="array" ref="J170">_xlfn.IFS(LEN(A170)&gt;2,A171,SUM(E170:I170)=0,0,F170,$F$7*F170*E170,G170,$G$7*G170*E170,AND(H170,A170="Co"),$H$7*H170*E170,AND(H170,A170="Re"),$H$7*H170*E170,H170,$J$7*H170*E170,I170,$I$7*I170*E170)</f>
        <v>0</v>
      </c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5.75" customHeight="1" x14ac:dyDescent="0.9">
      <c r="A171" s="124" t="str">
        <f>'PLANTILLA V6'!A171</f>
        <v>In</v>
      </c>
      <c r="B171" s="124" t="str">
        <f>'PLANTILLA V6'!B171</f>
        <v>Plumón negro de base agua punta gruesa (aquacolor)</v>
      </c>
      <c r="C171" s="125">
        <f>'PLANTILLA V6'!C171</f>
        <v>1</v>
      </c>
      <c r="D171" s="116" t="str">
        <f>'PLANTILLA V6'!D171</f>
        <v>pza</v>
      </c>
      <c r="E171" s="125">
        <v>0</v>
      </c>
      <c r="F171" s="116" t="b">
        <v>0</v>
      </c>
      <c r="G171" s="116" t="b">
        <v>0</v>
      </c>
      <c r="H171" s="116" t="b">
        <v>0</v>
      </c>
      <c r="I171" s="116" t="b">
        <v>0</v>
      </c>
      <c r="J171" s="119" cm="1">
        <f t="array" ref="J171">_xlfn.IFS(LEN(A171)&gt;2,A172,SUM(E171:I171)=0,0,F171,$F$7*F171*E171,G171,$G$7*G171*E171,AND(H171,A171="Co"),$H$7*H171*E171,AND(H171,A171="Re"),$H$7*H171*E171,H171,$J$7*H171*E171,I171,$I$7*I171*E171)</f>
        <v>0</v>
      </c>
      <c r="K171" s="122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15.75" customHeight="1" x14ac:dyDescent="0.9">
      <c r="A172" s="70" t="str">
        <f>'PLANTILLA V6'!A172</f>
        <v>In</v>
      </c>
      <c r="B172" s="70" t="str">
        <f>'PLANTILLA V6'!B172</f>
        <v>Juego de crayones (10 piezas)</v>
      </c>
      <c r="C172" s="37">
        <f>'PLANTILLA V6'!C172</f>
        <v>1</v>
      </c>
      <c r="D172" s="74" t="str">
        <f>'PLANTILLA V6'!D172</f>
        <v>pza</v>
      </c>
      <c r="E172" s="37">
        <v>1</v>
      </c>
      <c r="F172" s="74" t="b">
        <v>0</v>
      </c>
      <c r="G172" s="74" t="b">
        <v>0</v>
      </c>
      <c r="H172" s="74" t="b">
        <v>1</v>
      </c>
      <c r="I172" s="74" t="b">
        <v>0</v>
      </c>
      <c r="J172" s="119" cm="1">
        <f t="array" ref="J172">_xlfn.IFS(LEN(A172)&gt;2,A173,SUM(E172:I172)=0,0,F172,$F$7*F172*E172,G172,$G$7*G172*E172,AND(H172,A172="Co"),$H$7*H172*E172,AND(H172,A172="Re"),$H$7*H172*E172,H172,$J$7*H172*E172,I172,$I$7*I172*E172)</f>
        <v>3.5</v>
      </c>
      <c r="K172" s="95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 x14ac:dyDescent="0.9">
      <c r="A173" s="124" t="str">
        <f>'PLANTILLA V6'!A173</f>
        <v>In</v>
      </c>
      <c r="B173" s="124" t="str">
        <f>'PLANTILLA V6'!B173</f>
        <v>Caja de plumones base agua punta gruesa (tipo aquacolor)</v>
      </c>
      <c r="C173" s="125">
        <f>'PLANTILLA V6'!C173</f>
        <v>1</v>
      </c>
      <c r="D173" s="116" t="str">
        <f>'PLANTILLA V6'!D173</f>
        <v>pza</v>
      </c>
      <c r="E173" s="125">
        <v>0</v>
      </c>
      <c r="F173" s="116" t="b">
        <v>0</v>
      </c>
      <c r="G173" s="116" t="b">
        <v>0</v>
      </c>
      <c r="H173" s="116" t="b">
        <v>0</v>
      </c>
      <c r="I173" s="116" t="b">
        <v>0</v>
      </c>
      <c r="J173" s="119" cm="1">
        <f t="array" ref="J173">_xlfn.IFS(LEN(A173)&gt;2,A174,SUM(E173:I173)=0,0,F173,$F$7*F173*E173,G173,$G$7*G173*E173,AND(H173,A173="Co"),$H$7*H173*E173,AND(H173,A173="Re"),$H$7*H173*E173,H173,$J$7*H173*E173,I173,$I$7*I173*E173)</f>
        <v>0</v>
      </c>
      <c r="K173" s="122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5.75" customHeight="1" x14ac:dyDescent="0.9">
      <c r="A174" s="124">
        <f>'PLANTILLA V6'!A174</f>
        <v>0</v>
      </c>
      <c r="B174" s="124">
        <f>'PLANTILLA V6'!B174</f>
        <v>0</v>
      </c>
      <c r="C174" s="125">
        <f>'PLANTILLA V6'!C174</f>
        <v>1</v>
      </c>
      <c r="D174" s="116" t="str">
        <f>'PLANTILLA V6'!D174</f>
        <v>pza</v>
      </c>
      <c r="E174" s="125">
        <v>0</v>
      </c>
      <c r="F174" s="116" t="b">
        <v>0</v>
      </c>
      <c r="G174" s="116" t="b">
        <v>0</v>
      </c>
      <c r="H174" s="116" t="b">
        <v>0</v>
      </c>
      <c r="I174" s="116" t="b">
        <v>0</v>
      </c>
      <c r="J174" s="119" cm="1">
        <f t="array" ref="J174">_xlfn.IFS(LEN(A174)&gt;2,A175,SUM(E174:I174)=0,0,F174,$F$7*F174*E174,G174,$G$7*G174*E174,AND(H174,A174="Co"),$H$7*H174*E174,AND(H174,A174="Re"),$H$7*H174*E174,H174,$J$7*H174*E174,I174,$I$7*I174*E174)</f>
        <v>0</v>
      </c>
      <c r="K174" s="122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5.75" customHeight="1" x14ac:dyDescent="0.9">
      <c r="A175" s="124">
        <f>'PLANTILLA V6'!A175</f>
        <v>0</v>
      </c>
      <c r="B175" s="124">
        <f>'PLANTILLA V6'!B175</f>
        <v>0</v>
      </c>
      <c r="C175" s="125">
        <f>'PLANTILLA V6'!C175</f>
        <v>1</v>
      </c>
      <c r="D175" s="116" t="str">
        <f>'PLANTILLA V6'!D175</f>
        <v>pza</v>
      </c>
      <c r="E175" s="125">
        <v>0</v>
      </c>
      <c r="F175" s="116" t="b">
        <v>0</v>
      </c>
      <c r="G175" s="116" t="b">
        <v>0</v>
      </c>
      <c r="H175" s="116" t="b">
        <v>0</v>
      </c>
      <c r="I175" s="116" t="b">
        <v>0</v>
      </c>
      <c r="J175" s="119" cm="1">
        <f t="array" ref="J175">_xlfn.IFS(LEN(A175)&gt;2,A176,SUM(E175:I175)=0,0,F175,$F$7*F175*E175,G175,$G$7*G175*E175,AND(H175,A175="Co"),$H$7*H175*E175,AND(H175,A175="Re"),$H$7*H175*E175,H175,$J$7*H175*E175,I175,$I$7*I175*E175)</f>
        <v>0</v>
      </c>
      <c r="K175" s="122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5.75" customHeight="1" x14ac:dyDescent="0.9">
      <c r="A176" s="124">
        <f>'PLANTILLA V6'!A176</f>
        <v>0</v>
      </c>
      <c r="B176" s="124">
        <f>'PLANTILLA V6'!B176</f>
        <v>0</v>
      </c>
      <c r="C176" s="125">
        <f>'PLANTILLA V6'!C176</f>
        <v>1</v>
      </c>
      <c r="D176" s="116" t="str">
        <f>'PLANTILLA V6'!D176</f>
        <v>pza</v>
      </c>
      <c r="E176" s="125">
        <v>0</v>
      </c>
      <c r="F176" s="116" t="b">
        <v>0</v>
      </c>
      <c r="G176" s="116" t="b">
        <v>0</v>
      </c>
      <c r="H176" s="116" t="b">
        <v>0</v>
      </c>
      <c r="I176" s="116" t="b">
        <v>0</v>
      </c>
      <c r="J176" s="119" cm="1">
        <f t="array" ref="J176">_xlfn.IFS(LEN(A176)&gt;2,A177,SUM(E176:I176)=0,0,F176,$F$7*F176*E176,G176,$G$7*G176*E176,AND(H176,A176="Co"),$H$7*H176*E176,AND(H176,A176="Re"),$H$7*H176*E176,H176,$J$7*H176*E176,I176,$I$7*I176*E176)</f>
        <v>0</v>
      </c>
      <c r="K176" s="122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5.75" customHeight="1" x14ac:dyDescent="0.9">
      <c r="A177" s="112">
        <f>'PLANTILLA V6'!A177</f>
        <v>0</v>
      </c>
      <c r="B177" s="124">
        <f>'PLANTILLA V6'!B177</f>
        <v>0</v>
      </c>
      <c r="C177" s="125">
        <f>'PLANTILLA V6'!C177</f>
        <v>1</v>
      </c>
      <c r="D177" s="116" t="str">
        <f>'PLANTILLA V6'!D177</f>
        <v>pza</v>
      </c>
      <c r="E177" s="125">
        <v>0</v>
      </c>
      <c r="F177" s="116" t="b">
        <v>0</v>
      </c>
      <c r="G177" s="116" t="b">
        <v>0</v>
      </c>
      <c r="H177" s="116" t="b">
        <v>0</v>
      </c>
      <c r="I177" s="116" t="b">
        <v>0</v>
      </c>
      <c r="J177" s="119" cm="1">
        <f t="array" ref="J177">_xlfn.IFS(LEN(A177)&gt;2,A178,SUM(E177:I177)=0,0,F177,$F$7*F177*E177,G177,$G$7*G177*E177,AND(H177,A177="Co"),$H$7*H177*E177,AND(H177,A177="Re"),$H$7*H177*E177,H177,$J$7*H177*E177,I177,$I$7*I177*E177)</f>
        <v>0</v>
      </c>
      <c r="K177" s="122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5.75" customHeight="1" x14ac:dyDescent="0.9">
      <c r="A178" s="112">
        <f>'PLANTILLA V6'!A178</f>
        <v>0</v>
      </c>
      <c r="B178" s="124">
        <f>'PLANTILLA V6'!B178</f>
        <v>0</v>
      </c>
      <c r="C178" s="125">
        <f>'PLANTILLA V6'!C178</f>
        <v>1</v>
      </c>
      <c r="D178" s="116" t="str">
        <f>'PLANTILLA V6'!D178</f>
        <v>pza</v>
      </c>
      <c r="E178" s="125">
        <v>0</v>
      </c>
      <c r="F178" s="116" t="b">
        <v>0</v>
      </c>
      <c r="G178" s="116" t="b">
        <v>0</v>
      </c>
      <c r="H178" s="116" t="b">
        <v>0</v>
      </c>
      <c r="I178" s="116" t="b">
        <v>0</v>
      </c>
      <c r="J178" s="119" cm="1">
        <f t="array" ref="J178">_xlfn.IFS(LEN(A178)&gt;2,A179,SUM(E178:I178)=0,0,F178,$F$7*F178*E178,G178,$G$7*G178*E178,AND(H178,A178="Co"),$H$7*H178*E178,AND(H178,A178="Re"),$H$7*H178*E178,H178,$J$7*H178*E178,I178,$I$7*I178*E178)</f>
        <v>0</v>
      </c>
      <c r="K178" s="122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5.75" customHeight="1" x14ac:dyDescent="0.9">
      <c r="A179" s="112">
        <f>'PLANTILLA V6'!A179</f>
        <v>0</v>
      </c>
      <c r="B179" s="124">
        <f>'PLANTILLA V6'!B179</f>
        <v>0</v>
      </c>
      <c r="C179" s="125">
        <f>'PLANTILLA V6'!C179</f>
        <v>1</v>
      </c>
      <c r="D179" s="116" t="str">
        <f>'PLANTILLA V6'!D179</f>
        <v>pza</v>
      </c>
      <c r="E179" s="125">
        <v>0</v>
      </c>
      <c r="F179" s="116" t="b">
        <v>0</v>
      </c>
      <c r="G179" s="116" t="b">
        <v>0</v>
      </c>
      <c r="H179" s="116" t="b">
        <v>0</v>
      </c>
      <c r="I179" s="116" t="b">
        <v>0</v>
      </c>
      <c r="J179" s="119" cm="1">
        <f t="array" ref="J179">_xlfn.IFS(LEN(A179)&gt;2,A180,SUM(E179:I179)=0,0,F179,$F$7*F179*E179,G179,$G$7*G179*E179,AND(H179,A179="Co"),$H$7*H179*E179,AND(H179,A179="Re"),$H$7*H179*E179,H179,$J$7*H179*E179,I179,$I$7*I179*E179)</f>
        <v>0</v>
      </c>
      <c r="K179" s="122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5.75" customHeight="1" x14ac:dyDescent="0.9">
      <c r="A180" s="112">
        <f>'PLANTILLA V6'!A180</f>
        <v>0</v>
      </c>
      <c r="B180" s="124">
        <f>'PLANTILLA V6'!B180</f>
        <v>0</v>
      </c>
      <c r="C180" s="125">
        <f>'PLANTILLA V6'!C180</f>
        <v>1</v>
      </c>
      <c r="D180" s="116" t="str">
        <f>'PLANTILLA V6'!D180</f>
        <v>pza</v>
      </c>
      <c r="E180" s="125">
        <v>0</v>
      </c>
      <c r="F180" s="116" t="b">
        <v>0</v>
      </c>
      <c r="G180" s="116" t="b">
        <v>0</v>
      </c>
      <c r="H180" s="116" t="b">
        <v>0</v>
      </c>
      <c r="I180" s="116" t="b">
        <v>0</v>
      </c>
      <c r="J180" s="119" cm="1">
        <f t="array" ref="J180">_xlfn.IFS(LEN(A180)&gt;2,A181,SUM(E180:I180)=0,0,F180,$F$7*F180*E180,G180,$G$7*G180*E180,AND(H180,A180="Co"),$H$7*H180*E180,AND(H180,A180="Re"),$H$7*H180*E180,H180,$J$7*H180*E180,I180,$I$7*I180*E180)</f>
        <v>0</v>
      </c>
      <c r="K180" s="122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5.75" customHeight="1" x14ac:dyDescent="0.9">
      <c r="A181" s="112">
        <f>'PLANTILLA V6'!A181</f>
        <v>0</v>
      </c>
      <c r="B181" s="124">
        <f>'PLANTILLA V6'!B181</f>
        <v>0</v>
      </c>
      <c r="C181" s="125">
        <f>'PLANTILLA V6'!C181</f>
        <v>1</v>
      </c>
      <c r="D181" s="116" t="str">
        <f>'PLANTILLA V6'!D181</f>
        <v>pza</v>
      </c>
      <c r="E181" s="125">
        <v>0</v>
      </c>
      <c r="F181" s="116" t="b">
        <v>0</v>
      </c>
      <c r="G181" s="116" t="b">
        <v>0</v>
      </c>
      <c r="H181" s="116" t="b">
        <v>0</v>
      </c>
      <c r="I181" s="116" t="b">
        <v>0</v>
      </c>
      <c r="J181" s="119" cm="1">
        <f t="array" ref="J181">_xlfn.IFS(LEN(A181)&gt;2,A182,SUM(E181:I181)=0,0,F181,$F$7*F181*E181,G181,$G$7*G181*E181,AND(H181,A181="Co"),$H$7*H181*E181,AND(H181,A181="Re"),$H$7*H181*E181,H181,$J$7*H181*E181,I181,$I$7*I181*E181)</f>
        <v>0</v>
      </c>
      <c r="K181" s="122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5.75" customHeight="1" x14ac:dyDescent="0.9">
      <c r="A182" s="112">
        <f>'PLANTILLA V6'!A182</f>
        <v>0</v>
      </c>
      <c r="B182" s="124">
        <f>'PLANTILLA V6'!B182</f>
        <v>0</v>
      </c>
      <c r="C182" s="125">
        <f>'PLANTILLA V6'!C182</f>
        <v>1</v>
      </c>
      <c r="D182" s="116" t="str">
        <f>'PLANTILLA V6'!D182</f>
        <v>pza</v>
      </c>
      <c r="E182" s="125">
        <v>0</v>
      </c>
      <c r="F182" s="116" t="b">
        <v>0</v>
      </c>
      <c r="G182" s="116" t="b">
        <v>0</v>
      </c>
      <c r="H182" s="116" t="b">
        <v>0</v>
      </c>
      <c r="I182" s="116" t="b">
        <v>0</v>
      </c>
      <c r="J182" s="119" cm="1">
        <f t="array" ref="J182">_xlfn.IFS(LEN(A182)&gt;2,A183,SUM(E182:I182)=0,0,F182,$F$7*F182*E182,G182,$G$7*G182*E182,AND(H182,A182="Co"),$H$7*H182*E182,AND(H182,A182="Re"),$H$7*H182*E182,H182,$J$7*H182*E182,I182,$I$7*I182*E182)</f>
        <v>0</v>
      </c>
      <c r="K182" s="122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5.75" customHeight="1" x14ac:dyDescent="0.9">
      <c r="A183" s="112">
        <f>'PLANTILLA V6'!A183</f>
        <v>0</v>
      </c>
      <c r="B183" s="124">
        <f>'PLANTILLA V6'!B183</f>
        <v>0</v>
      </c>
      <c r="C183" s="125">
        <f>'PLANTILLA V6'!C183</f>
        <v>1</v>
      </c>
      <c r="D183" s="116" t="str">
        <f>'PLANTILLA V6'!D183</f>
        <v>pza</v>
      </c>
      <c r="E183" s="125">
        <v>0</v>
      </c>
      <c r="F183" s="116" t="b">
        <v>0</v>
      </c>
      <c r="G183" s="116" t="b">
        <v>0</v>
      </c>
      <c r="H183" s="116" t="b">
        <v>0</v>
      </c>
      <c r="I183" s="116" t="b">
        <v>0</v>
      </c>
      <c r="J183" s="119" cm="1">
        <f t="array" ref="J183">_xlfn.IFS(LEN(A183)&gt;2,A184,SUM(E183:I183)=0,0,F183,$F$7*F183*E183,G183,$G$7*G183*E183,AND(H183,A183="Co"),$H$7*H183*E183,AND(H183,A183="Re"),$H$7*H183*E183,H183,$J$7*H183*E183,I183,$I$7*I183*E183)</f>
        <v>0</v>
      </c>
      <c r="K183" s="122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5.75" customHeight="1" x14ac:dyDescent="0.9">
      <c r="A184" s="112">
        <f>'PLANTILLA V6'!A184</f>
        <v>0</v>
      </c>
      <c r="B184" s="124">
        <f>'PLANTILLA V6'!B184</f>
        <v>0</v>
      </c>
      <c r="C184" s="125">
        <f>'PLANTILLA V6'!C184</f>
        <v>1</v>
      </c>
      <c r="D184" s="116" t="str">
        <f>'PLANTILLA V6'!D184</f>
        <v>pza</v>
      </c>
      <c r="E184" s="125">
        <v>0</v>
      </c>
      <c r="F184" s="116" t="b">
        <v>0</v>
      </c>
      <c r="G184" s="116" t="b">
        <v>0</v>
      </c>
      <c r="H184" s="116" t="b">
        <v>0</v>
      </c>
      <c r="I184" s="116" t="b">
        <v>0</v>
      </c>
      <c r="J184" s="119" cm="1">
        <f t="array" ref="J184">_xlfn.IFS(LEN(A184)&gt;2,A185,SUM(E184:I184)=0,0,F184,$F$7*F184*E184,G184,$G$7*G184*E184,AND(H184,A184="Co"),$H$7*H184*E184,AND(H184,A184="Re"),$H$7*H184*E184,H184,$J$7*H184*E184,I184,$I$7*I184*E184)</f>
        <v>0</v>
      </c>
      <c r="K184" s="122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5.75" customHeight="1" x14ac:dyDescent="0.9">
      <c r="A185" s="171" t="str">
        <f>'PLANTILLA V6'!A185</f>
        <v>Materiales Consumibles</v>
      </c>
      <c r="B185" s="141"/>
      <c r="C185" s="125">
        <f>'PLANTILLA V6'!C185</f>
        <v>0</v>
      </c>
      <c r="D185" s="116"/>
      <c r="E185" s="125"/>
      <c r="F185" s="116"/>
      <c r="G185" s="116"/>
      <c r="H185" s="116"/>
      <c r="I185" s="116"/>
      <c r="J185" s="123" t="str" cm="1">
        <f t="array" ref="J185">_xlfn.IFS(LEN(A185)&gt;2,A186,SUM(E185:I185)=0,0,F185,$F$7*F185*E185,G185,$G$7*G185*E185,AND(H185,A185="Co"),$H$7*H185*E185,AND(H185,A185="Re"),$H$7*H185*E185,H185,$J$7*H185*E185,I185,$I$7*I185*E185)</f>
        <v>Co</v>
      </c>
      <c r="K185" s="122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5.75" customHeight="1" x14ac:dyDescent="0.9">
      <c r="A186" s="124" t="str">
        <f>'PLANTILLA V6'!A186</f>
        <v>Co</v>
      </c>
      <c r="B186" s="124" t="str">
        <f>'PLANTILLA V6'!B186</f>
        <v>MDF 3 mm de espesor de 30 x 30 cm</v>
      </c>
      <c r="C186" s="125">
        <f>'PLANTILLA V6'!C186</f>
        <v>1</v>
      </c>
      <c r="D186" s="116" t="str">
        <f>'PLANTILLA V6'!D186</f>
        <v>pza</v>
      </c>
      <c r="E186" s="125">
        <v>0</v>
      </c>
      <c r="F186" s="116" t="b">
        <v>0</v>
      </c>
      <c r="G186" s="116" t="b">
        <v>0</v>
      </c>
      <c r="H186" s="116" t="b">
        <v>0</v>
      </c>
      <c r="I186" s="116" t="b">
        <v>0</v>
      </c>
      <c r="J186" s="119" cm="1">
        <f t="array" ref="J186">_xlfn.IFS(LEN(A186)&gt;2,A187,SUM(E186:I186)=0,0,F186,$F$7*F186*E186,G186,$G$7*G186*E186,AND(H186,A186="Co"),$H$7*H186*E186,AND(H186,A186="Re"),$H$7*H186*E186,H186,$J$7*H186*E186,I186,$I$7*I186*E186)</f>
        <v>0</v>
      </c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5.75" customHeight="1" x14ac:dyDescent="0.9">
      <c r="A187" s="124" t="str">
        <f>'PLANTILLA V6'!A187</f>
        <v>Co</v>
      </c>
      <c r="B187" s="124" t="str">
        <f>'PLANTILLA V6'!B187</f>
        <v>Cartulina blanca</v>
      </c>
      <c r="C187" s="125">
        <f>'PLANTILLA V6'!C187</f>
        <v>1</v>
      </c>
      <c r="D187" s="116" t="str">
        <f>'PLANTILLA V6'!D187</f>
        <v>pza</v>
      </c>
      <c r="E187" s="125">
        <v>0</v>
      </c>
      <c r="F187" s="116" t="b">
        <v>0</v>
      </c>
      <c r="G187" s="116" t="b">
        <v>0</v>
      </c>
      <c r="H187" s="116" t="b">
        <v>0</v>
      </c>
      <c r="I187" s="116" t="b">
        <v>0</v>
      </c>
      <c r="J187" s="119" cm="1">
        <f t="array" ref="J187">_xlfn.IFS(LEN(A187)&gt;2,A188,SUM(E187:I187)=0,0,F187,$F$7*F187*E187,G187,$G$7*G187*E187,AND(H187,A187="Co"),$H$7*H187*E187,AND(H187,A187="Re"),$H$7*H187*E187,H187,$J$7*H187*E187,I187,$I$7*I187*E187)</f>
        <v>0</v>
      </c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5.75" customHeight="1" x14ac:dyDescent="0.9">
      <c r="A188" s="70" t="str">
        <f>'PLANTILLA V6'!A188</f>
        <v>Co</v>
      </c>
      <c r="B188" s="70" t="str">
        <f>'PLANTILLA V6'!B188</f>
        <v>Hojas blancas tamaño carta</v>
      </c>
      <c r="C188" s="37">
        <f>'PLANTILLA V6'!C188</f>
        <v>1</v>
      </c>
      <c r="D188" s="74" t="str">
        <f>'PLANTILLA V6'!D188</f>
        <v>hoja</v>
      </c>
      <c r="E188" s="37">
        <v>2</v>
      </c>
      <c r="F188" s="74" t="b">
        <v>0</v>
      </c>
      <c r="G188" s="74" t="b">
        <v>0</v>
      </c>
      <c r="H188" s="74" t="b">
        <v>1</v>
      </c>
      <c r="I188" s="74" t="b">
        <v>0</v>
      </c>
      <c r="J188" s="119" cm="1">
        <f t="array" ref="J188">_xlfn.IFS(LEN(A188)&gt;2,A189,SUM(E188:I188)=0,0,F188,$F$7*F188*E188,G188,$G$7*G188*E188,AND(H188,A188="Co"),$H$7*H188*E188,AND(H188,A188="Re"),$H$7*H188*E188,H188,$J$7*H188*E188,I188,$I$7*I188*E188)</f>
        <v>7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 x14ac:dyDescent="0.9">
      <c r="A189" s="70" t="str">
        <f>'PLANTILLA V6'!A189</f>
        <v>Co</v>
      </c>
      <c r="B189" s="70" t="str">
        <f>'PLANTILLA V6'!B189</f>
        <v>Hojas de colores (varios) tamaño carta</v>
      </c>
      <c r="C189" s="37">
        <f>'PLANTILLA V6'!C189</f>
        <v>1</v>
      </c>
      <c r="D189" s="74" t="str">
        <f>'PLANTILLA V6'!D189</f>
        <v>hoja</v>
      </c>
      <c r="E189" s="37">
        <v>2</v>
      </c>
      <c r="F189" s="74" t="b">
        <v>0</v>
      </c>
      <c r="G189" s="74" t="b">
        <v>0</v>
      </c>
      <c r="H189" s="74" t="b">
        <v>1</v>
      </c>
      <c r="I189" s="74" t="b">
        <v>0</v>
      </c>
      <c r="J189" s="119" cm="1">
        <f t="array" ref="J189">_xlfn.IFS(LEN(A189)&gt;2,A190,SUM(E189:I189)=0,0,F189,$F$7*F189*E189,G189,$G$7*G189*E189,AND(H189,A189="Co"),$H$7*H189*E189,AND(H189,A189="Re"),$H$7*H189*E189,H189,$J$7*H189*E189,I189,$I$7*I189*E189)</f>
        <v>7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 x14ac:dyDescent="0.9">
      <c r="A190" s="124" t="str">
        <f>'PLANTILLA V6'!A190</f>
        <v>Co</v>
      </c>
      <c r="B190" s="124" t="str">
        <f>'PLANTILLA V6'!B190</f>
        <v>Post-it</v>
      </c>
      <c r="C190" s="125">
        <f>'PLANTILLA V6'!C190</f>
        <v>1</v>
      </c>
      <c r="D190" s="116" t="str">
        <f>'PLANTILLA V6'!D190</f>
        <v>bloc de 100 hojas</v>
      </c>
      <c r="E190" s="125">
        <v>0</v>
      </c>
      <c r="F190" s="116" t="b">
        <v>0</v>
      </c>
      <c r="G190" s="116" t="b">
        <v>0</v>
      </c>
      <c r="H190" s="116" t="b">
        <v>0</v>
      </c>
      <c r="I190" s="116" t="b">
        <v>0</v>
      </c>
      <c r="J190" s="119" cm="1">
        <f t="array" ref="J190">_xlfn.IFS(LEN(A190)&gt;2,A191,SUM(E190:I190)=0,0,F190,$F$7*F190*E190,G190,$G$7*G190*E190,AND(H190,A190="Co"),$H$7*H190*E190,AND(H190,A190="Re"),$H$7*H190*E190,H190,$J$7*H190*E190,I190,$I$7*I190*E190)</f>
        <v>0</v>
      </c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5.75" customHeight="1" x14ac:dyDescent="0.9">
      <c r="A191" s="124" t="str">
        <f>'PLANTILLA V6'!A191</f>
        <v>Co</v>
      </c>
      <c r="B191" s="124" t="str">
        <f>'PLANTILLA V6'!B191</f>
        <v>Fomi tamaño carta</v>
      </c>
      <c r="C191" s="125">
        <f>'PLANTILLA V6'!C191</f>
        <v>1</v>
      </c>
      <c r="D191" s="116" t="str">
        <f>'PLANTILLA V6'!D191</f>
        <v>hoja</v>
      </c>
      <c r="E191" s="125">
        <v>0</v>
      </c>
      <c r="F191" s="116" t="b">
        <v>0</v>
      </c>
      <c r="G191" s="116" t="b">
        <v>0</v>
      </c>
      <c r="H191" s="116" t="b">
        <v>0</v>
      </c>
      <c r="I191" s="116" t="b">
        <v>0</v>
      </c>
      <c r="J191" s="119" cm="1">
        <f t="array" ref="J191">_xlfn.IFS(LEN(A191)&gt;2,A192,SUM(E191:I191)=0,0,F191,$F$7*F191*E191,G191,$G$7*G191*E191,AND(H191,A191="Co"),$H$7*H191*E191,AND(H191,A191="Re"),$H$7*H191*E191,H191,$J$7*H191*E191,I191,$I$7*I191*E191)</f>
        <v>0</v>
      </c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5.75" customHeight="1" x14ac:dyDescent="0.9">
      <c r="A192" s="124" t="str">
        <f>'PLANTILLA V6'!A192</f>
        <v>Co</v>
      </c>
      <c r="B192" s="124" t="str">
        <f>'PLANTILLA V6'!B192</f>
        <v>Papel aluminio</v>
      </c>
      <c r="C192" s="125">
        <f>'PLANTILLA V6'!C192</f>
        <v>1</v>
      </c>
      <c r="D192" s="116" t="str">
        <f>'PLANTILLA V6'!D192</f>
        <v>rollo</v>
      </c>
      <c r="E192" s="125">
        <v>0</v>
      </c>
      <c r="F192" s="116" t="b">
        <v>0</v>
      </c>
      <c r="G192" s="116" t="b">
        <v>0</v>
      </c>
      <c r="H192" s="116" t="b">
        <v>0</v>
      </c>
      <c r="I192" s="116" t="b">
        <v>0</v>
      </c>
      <c r="J192" s="119" cm="1">
        <f t="array" ref="J192">_xlfn.IFS(LEN(A192)&gt;2,A193,SUM(E192:I192)=0,0,F192,$F$7*F192*E192,G192,$G$7*G192*E192,AND(H192,A192="Co"),$H$7*H192*E192,AND(H192,A192="Re"),$H$7*H192*E192,H192,$J$7*H192*E192,I192,$I$7*I192*E192)</f>
        <v>0</v>
      </c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5.75" customHeight="1" x14ac:dyDescent="0.9">
      <c r="A193" s="124" t="str">
        <f>'PLANTILLA V6'!A193</f>
        <v>Co</v>
      </c>
      <c r="B193" s="124" t="str">
        <f>'PLANTILLA V6'!B193</f>
        <v>Abatelenguas (palitos planos) 15 cm largo x 18 mm ancho</v>
      </c>
      <c r="C193" s="125">
        <f>'PLANTILLA V6'!C193</f>
        <v>1</v>
      </c>
      <c r="D193" s="116" t="str">
        <f>'PLANTILLA V6'!D193</f>
        <v>pza</v>
      </c>
      <c r="E193" s="125">
        <v>0</v>
      </c>
      <c r="F193" s="116" t="b">
        <v>0</v>
      </c>
      <c r="G193" s="116" t="b">
        <v>0</v>
      </c>
      <c r="H193" s="116" t="b">
        <v>0</v>
      </c>
      <c r="I193" s="116" t="b">
        <v>0</v>
      </c>
      <c r="J193" s="119" cm="1">
        <f t="array" ref="J193">_xlfn.IFS(LEN(A193)&gt;2,A194,SUM(E193:I193)=0,0,F193,$F$7*F193*E193,G193,$G$7*G193*E193,AND(H193,A193="Co"),$H$7*H193*E193,AND(H193,A193="Re"),$H$7*H193*E193,H193,$J$7*H193*E193,I193,$I$7*I193*E193)</f>
        <v>0</v>
      </c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5.75" customHeight="1" x14ac:dyDescent="0.9">
      <c r="A194" s="124" t="str">
        <f>'PLANTILLA V6'!A194</f>
        <v>Co</v>
      </c>
      <c r="B194" s="124" t="str">
        <f>'PLANTILLA V6'!B194</f>
        <v xml:space="preserve">Palito de madera redondo 60 largo x 1 cm de diámetro </v>
      </c>
      <c r="C194" s="125">
        <f>'PLANTILLA V6'!C194</f>
        <v>1</v>
      </c>
      <c r="D194" s="116" t="str">
        <f>'PLANTILLA V6'!D194</f>
        <v>pza</v>
      </c>
      <c r="E194" s="125">
        <v>0</v>
      </c>
      <c r="F194" s="116" t="b">
        <v>0</v>
      </c>
      <c r="G194" s="116" t="b">
        <v>0</v>
      </c>
      <c r="H194" s="116" t="b">
        <v>0</v>
      </c>
      <c r="I194" s="116" t="b">
        <v>0</v>
      </c>
      <c r="J194" s="119" cm="1">
        <f t="array" ref="J194">_xlfn.IFS(LEN(A194)&gt;2,A195,SUM(E194:I194)=0,0,F194,$F$7*F194*E194,G194,$G$7*G194*E194,AND(H194,A194="Co"),$H$7*H194*E194,AND(H194,A194="Re"),$H$7*H194*E194,H194,$J$7*H194*E194,I194,$I$7*I194*E194)</f>
        <v>0</v>
      </c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5.75" customHeight="1" x14ac:dyDescent="0.9">
      <c r="A195" s="124" t="str">
        <f>'PLANTILLA V6'!A195</f>
        <v>Co</v>
      </c>
      <c r="B195" s="124" t="str">
        <f>'PLANTILLA V6'!B195</f>
        <v xml:space="preserve">Palito de madera redondo 30 largo x 1 cm de diámetro  </v>
      </c>
      <c r="C195" s="125">
        <f>'PLANTILLA V6'!C195</f>
        <v>1</v>
      </c>
      <c r="D195" s="116" t="str">
        <f>'PLANTILLA V6'!D195</f>
        <v>pza</v>
      </c>
      <c r="E195" s="125">
        <v>0</v>
      </c>
      <c r="F195" s="116" t="b">
        <v>0</v>
      </c>
      <c r="G195" s="116" t="b">
        <v>0</v>
      </c>
      <c r="H195" s="116" t="b">
        <v>0</v>
      </c>
      <c r="I195" s="116" t="b">
        <v>0</v>
      </c>
      <c r="J195" s="119" cm="1">
        <f t="array" ref="J195">_xlfn.IFS(LEN(A195)&gt;2,A196,SUM(E195:I195)=0,0,F195,$F$7*F195*E195,G195,$G$7*G195*E195,AND(H195,A195="Co"),$H$7*H195*E195,AND(H195,A195="Re"),$H$7*H195*E195,H195,$J$7*H195*E195,I195,$I$7*I195*E195)</f>
        <v>0</v>
      </c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5.75" customHeight="1" x14ac:dyDescent="0.9">
      <c r="A196" s="124" t="str">
        <f>'PLANTILLA V6'!A196</f>
        <v>Co</v>
      </c>
      <c r="B196" s="127" t="str">
        <f>'PLANTILLA V6'!B196</f>
        <v>Cuerda</v>
      </c>
      <c r="C196" s="125">
        <f>'PLANTILLA V6'!C196</f>
        <v>1</v>
      </c>
      <c r="D196" s="116" t="str">
        <f>'PLANTILLA V6'!D196</f>
        <v>metro</v>
      </c>
      <c r="E196" s="125">
        <v>0</v>
      </c>
      <c r="F196" s="116" t="b">
        <v>0</v>
      </c>
      <c r="G196" s="116" t="b">
        <v>0</v>
      </c>
      <c r="H196" s="116" t="b">
        <v>0</v>
      </c>
      <c r="I196" s="116" t="b">
        <v>0</v>
      </c>
      <c r="J196" s="119" cm="1">
        <f t="array" ref="J196">_xlfn.IFS(LEN(A196)&gt;2,A197,SUM(E196:I196)=0,0,F196,$F$7*F196*E196,G196,$G$7*G196*E196,AND(H196,A196="Co"),$H$7*H196*E196,AND(H196,A196="Re"),$H$7*H196*E196,H196,$J$7*H196*E196,I196,$I$7*I196*E196)</f>
        <v>0</v>
      </c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5.75" customHeight="1" x14ac:dyDescent="0.9">
      <c r="A197" s="124" t="str">
        <f>'PLANTILLA V6'!A197</f>
        <v>Co</v>
      </c>
      <c r="B197" s="127" t="str">
        <f>'PLANTILLA V6'!B197</f>
        <v>Hilo de coser</v>
      </c>
      <c r="C197" s="125">
        <f>'PLANTILLA V6'!C197</f>
        <v>1</v>
      </c>
      <c r="D197" s="116" t="str">
        <f>'PLANTILLA V6'!D197</f>
        <v>carrete</v>
      </c>
      <c r="E197" s="125">
        <v>0</v>
      </c>
      <c r="F197" s="116" t="b">
        <v>0</v>
      </c>
      <c r="G197" s="116" t="b">
        <v>0</v>
      </c>
      <c r="H197" s="116" t="b">
        <v>0</v>
      </c>
      <c r="I197" s="116" t="b">
        <v>0</v>
      </c>
      <c r="J197" s="119" cm="1">
        <f t="array" ref="J197">_xlfn.IFS(LEN(A197)&gt;2,A198,SUM(E197:I197)=0,0,F197,$F$7*F197*E197,G197,$G$7*G197*E197,AND(H197,A197="Co"),$H$7*H197*E197,AND(H197,A197="Re"),$H$7*H197*E197,H197,$J$7*H197*E197,I197,$I$7*I197*E197)</f>
        <v>0</v>
      </c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5.75" customHeight="1" x14ac:dyDescent="0.9">
      <c r="A198" s="124" t="str">
        <f>'PLANTILLA V6'!A198</f>
        <v>Co</v>
      </c>
      <c r="B198" s="127" t="str">
        <f>'PLANTILLA V6'!B198</f>
        <v>Estambre</v>
      </c>
      <c r="C198" s="125">
        <f>'PLANTILLA V6'!C198</f>
        <v>1</v>
      </c>
      <c r="D198" s="116" t="str">
        <f>'PLANTILLA V6'!D198</f>
        <v>metro</v>
      </c>
      <c r="E198" s="125">
        <v>0</v>
      </c>
      <c r="F198" s="116" t="b">
        <v>0</v>
      </c>
      <c r="G198" s="116" t="b">
        <v>0</v>
      </c>
      <c r="H198" s="116" t="b">
        <v>0</v>
      </c>
      <c r="I198" s="116" t="b">
        <v>0</v>
      </c>
      <c r="J198" s="119" cm="1">
        <f t="array" ref="J198">_xlfn.IFS(LEN(A198)&gt;2,A199,SUM(E198:I198)=0,0,F198,$F$7*F198*E198,G198,$G$7*G198*E198,AND(H198,A198="Co"),$H$7*H198*E198,AND(H198,A198="Re"),$H$7*H198*E198,H198,$J$7*H198*E198,I198,$I$7*I198*E198)</f>
        <v>0</v>
      </c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5.75" customHeight="1" x14ac:dyDescent="0.9">
      <c r="A199" s="124" t="str">
        <f>'PLANTILLA V6'!A199</f>
        <v>Co</v>
      </c>
      <c r="B199" s="124" t="str">
        <f>'PLANTILLA V6'!B199</f>
        <v>Globos de tamaño # 9</v>
      </c>
      <c r="C199" s="125">
        <f>'PLANTILLA V6'!C199</f>
        <v>1</v>
      </c>
      <c r="D199" s="116" t="str">
        <f>'PLANTILLA V6'!D199</f>
        <v>pza</v>
      </c>
      <c r="E199" s="125">
        <v>0</v>
      </c>
      <c r="F199" s="116" t="b">
        <v>0</v>
      </c>
      <c r="G199" s="116" t="b">
        <v>0</v>
      </c>
      <c r="H199" s="116" t="b">
        <v>0</v>
      </c>
      <c r="I199" s="116" t="b">
        <v>0</v>
      </c>
      <c r="J199" s="119" cm="1">
        <f t="array" ref="J199">_xlfn.IFS(LEN(A199)&gt;2,A200,SUM(E199:I199)=0,0,F199,$F$7*F199*E199,G199,$G$7*G199*E199,AND(H199,A199="Co"),$H$7*H199*E199,AND(H199,A199="Re"),$H$7*H199*E199,H199,$J$7*H199*E199,I199,$I$7*I199*E199)</f>
        <v>0</v>
      </c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5.75" customHeight="1" x14ac:dyDescent="0.9">
      <c r="A200" s="124" t="str">
        <f>'PLANTILLA V6'!A200</f>
        <v>Co</v>
      </c>
      <c r="B200" s="124" t="str">
        <f>'PLANTILLA V6'!B200</f>
        <v>Limpiapipas</v>
      </c>
      <c r="C200" s="125">
        <f>'PLANTILLA V6'!C200</f>
        <v>1</v>
      </c>
      <c r="D200" s="116" t="str">
        <f>'PLANTILLA V6'!D200</f>
        <v>pza</v>
      </c>
      <c r="E200" s="125">
        <v>0</v>
      </c>
      <c r="F200" s="116" t="b">
        <v>0</v>
      </c>
      <c r="G200" s="116" t="b">
        <v>0</v>
      </c>
      <c r="H200" s="116" t="b">
        <v>0</v>
      </c>
      <c r="I200" s="116" t="b">
        <v>0</v>
      </c>
      <c r="J200" s="119" cm="1">
        <f t="array" ref="J200">_xlfn.IFS(LEN(A200)&gt;2,A201,SUM(E200:I200)=0,0,F200,$F$7*F200*E200,G200,$G$7*G200*E200,AND(H200,A200="Co"),$H$7*H200*E200,AND(H200,A200="Re"),$H$7*H200*E200,H200,$J$7*H200*E200,I200,$I$7*I200*E200)</f>
        <v>0</v>
      </c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5.75" customHeight="1" x14ac:dyDescent="0.9">
      <c r="A201" s="124" t="str">
        <f>'PLANTILLA V6'!A201</f>
        <v>Co</v>
      </c>
      <c r="B201" s="124" t="str">
        <f>'PLANTILLA V6'!B201</f>
        <v>Barra de plastilina 180 g</v>
      </c>
      <c r="C201" s="125">
        <f>'PLANTILLA V6'!C201</f>
        <v>1</v>
      </c>
      <c r="D201" s="116" t="str">
        <f>'PLANTILLA V6'!D201</f>
        <v>pza</v>
      </c>
      <c r="E201" s="125">
        <v>0</v>
      </c>
      <c r="F201" s="116" t="b">
        <v>0</v>
      </c>
      <c r="G201" s="116" t="b">
        <v>0</v>
      </c>
      <c r="H201" s="116" t="b">
        <v>0</v>
      </c>
      <c r="I201" s="116" t="b">
        <v>0</v>
      </c>
      <c r="J201" s="119" cm="1">
        <f t="array" ref="J201">_xlfn.IFS(LEN(A201)&gt;2,A202,SUM(E201:I201)=0,0,F201,$F$7*F201*E201,G201,$G$7*G201*E201,AND(H201,A201="Co"),$H$7*H201*E201,AND(H201,A201="Re"),$H$7*H201*E201,H201,$J$7*H201*E201,I201,$I$7*I201*E201)</f>
        <v>0</v>
      </c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5.75" customHeight="1" x14ac:dyDescent="0.9">
      <c r="A202" s="124" t="str">
        <f>'PLANTILLA V6'!A202</f>
        <v>Co</v>
      </c>
      <c r="B202" s="124" t="str">
        <f>'PLANTILLA V6'!B202</f>
        <v>Paquete de 10 barritas de plastilina de colores</v>
      </c>
      <c r="C202" s="125">
        <f>'PLANTILLA V6'!C202</f>
        <v>1</v>
      </c>
      <c r="D202" s="116" t="str">
        <f>'PLANTILLA V6'!D202</f>
        <v>pza</v>
      </c>
      <c r="E202" s="125">
        <v>0</v>
      </c>
      <c r="F202" s="116" t="b">
        <v>0</v>
      </c>
      <c r="G202" s="116" t="b">
        <v>0</v>
      </c>
      <c r="H202" s="116" t="b">
        <v>0</v>
      </c>
      <c r="I202" s="116" t="b">
        <v>0</v>
      </c>
      <c r="J202" s="119" cm="1">
        <f t="array" ref="J202">_xlfn.IFS(LEN(A202)&gt;2,A203,SUM(E202:I202)=0,0,F202,$F$7*F202*E202,G202,$G$7*G202*E202,AND(H202,A202="Co"),$H$7*H202*E202,AND(H202,A202="Re"),$H$7*H202*E202,H202,$J$7*H202*E202,I202,$I$7*I202*E202)</f>
        <v>0</v>
      </c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5.75" customHeight="1" x14ac:dyDescent="0.9">
      <c r="A203" s="124" t="str">
        <f>'PLANTILLA V6'!A203</f>
        <v>Co</v>
      </c>
      <c r="B203" s="124" t="str">
        <f>'PLANTILLA V6'!B203</f>
        <v>Fomi moldeable</v>
      </c>
      <c r="C203" s="125">
        <f>'PLANTILLA V6'!C203</f>
        <v>1</v>
      </c>
      <c r="D203" s="116" t="str">
        <f>'PLANTILLA V6'!D203</f>
        <v>bolsa</v>
      </c>
      <c r="E203" s="125">
        <v>0</v>
      </c>
      <c r="F203" s="116" t="b">
        <v>0</v>
      </c>
      <c r="G203" s="116" t="b">
        <v>0</v>
      </c>
      <c r="H203" s="116" t="b">
        <v>0</v>
      </c>
      <c r="I203" s="116" t="b">
        <v>0</v>
      </c>
      <c r="J203" s="119" cm="1">
        <f t="array" ref="J203">_xlfn.IFS(LEN(A203)&gt;2,A204,SUM(E203:I203)=0,0,F203,$F$7*F203*E203,G203,$G$7*G203*E203,AND(H203,A203="Co"),$H$7*H203*E203,AND(H203,A203="Re"),$H$7*H203*E203,H203,$J$7*H203*E203,I203,$I$7*I203*E203)</f>
        <v>0</v>
      </c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5.75" customHeight="1" x14ac:dyDescent="0.9">
      <c r="A204" s="124" t="str">
        <f>'PLANTILLA V6'!A204</f>
        <v>Co</v>
      </c>
      <c r="B204" s="126" t="str">
        <f>'PLANTILLA V6'!B204</f>
        <v>Pasta para modelar</v>
      </c>
      <c r="C204" s="125">
        <f>'PLANTILLA V6'!C204</f>
        <v>1</v>
      </c>
      <c r="D204" s="116" t="str">
        <f>'PLANTILLA V6'!D204</f>
        <v>pza</v>
      </c>
      <c r="E204" s="125">
        <v>0</v>
      </c>
      <c r="F204" s="116" t="b">
        <v>0</v>
      </c>
      <c r="G204" s="116" t="b">
        <v>0</v>
      </c>
      <c r="H204" s="116" t="b">
        <v>0</v>
      </c>
      <c r="I204" s="116" t="b">
        <v>0</v>
      </c>
      <c r="J204" s="119" cm="1">
        <f t="array" ref="J204">_xlfn.IFS(LEN(A204)&gt;2,A205,SUM(E204:I204)=0,0,F204,$F$7*F204*E204,G204,$G$7*G204*E204,AND(H204,A204="Co"),$H$7*H204*E204,AND(H204,A204="Re"),$H$7*H204*E204,H204,$J$7*H204*E204,I204,$I$7*I204*E204)</f>
        <v>0</v>
      </c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5.75" customHeight="1" x14ac:dyDescent="0.9">
      <c r="A205" s="124" t="str">
        <f>'PLANTILLA V6'!A205</f>
        <v>Co</v>
      </c>
      <c r="B205" s="124" t="str">
        <f>'PLANTILLA V6'!B205</f>
        <v>Silicón frío (bote de 250 ml)</v>
      </c>
      <c r="C205" s="125">
        <f>'PLANTILLA V6'!C205</f>
        <v>1</v>
      </c>
      <c r="D205" s="116" t="str">
        <f>'PLANTILLA V6'!D205</f>
        <v>pza</v>
      </c>
      <c r="E205" s="125">
        <v>0</v>
      </c>
      <c r="F205" s="116" t="b">
        <v>0</v>
      </c>
      <c r="G205" s="116" t="b">
        <v>0</v>
      </c>
      <c r="H205" s="116" t="b">
        <v>0</v>
      </c>
      <c r="I205" s="116" t="b">
        <v>0</v>
      </c>
      <c r="J205" s="119" cm="1">
        <f t="array" ref="J205">_xlfn.IFS(LEN(A205)&gt;2,A206,SUM(E205:I205)=0,0,F205,$F$7*F205*E205,G205,$G$7*G205*E205,AND(H205,A205="Co"),$H$7*H205*E205,AND(H205,A205="Re"),$H$7*H205*E205,H205,$J$7*H205*E205,I205,$I$7*I205*E205)</f>
        <v>0</v>
      </c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5.75" customHeight="1" x14ac:dyDescent="0.9">
      <c r="A206" s="124" t="str">
        <f>'PLANTILLA V6'!A206</f>
        <v>Co</v>
      </c>
      <c r="B206" s="124" t="str">
        <f>'PLANTILLA V6'!B206</f>
        <v>Barra de silicón (tubito del diámetro de la pistola de silicón)</v>
      </c>
      <c r="C206" s="125">
        <f>'PLANTILLA V6'!C206</f>
        <v>1</v>
      </c>
      <c r="D206" s="116" t="str">
        <f>'PLANTILLA V6'!D206</f>
        <v>pza</v>
      </c>
      <c r="E206" s="125">
        <v>0</v>
      </c>
      <c r="F206" s="116" t="b">
        <v>0</v>
      </c>
      <c r="G206" s="116" t="b">
        <v>0</v>
      </c>
      <c r="H206" s="116" t="b">
        <v>0</v>
      </c>
      <c r="I206" s="116" t="b">
        <v>0</v>
      </c>
      <c r="J206" s="119" cm="1">
        <f t="array" ref="J206">_xlfn.IFS(LEN(A206)&gt;2,A207,SUM(E206:I206)=0,0,F206,$F$7*F206*E206,G206,$G$7*G206*E206,AND(H206,A206="Co"),$H$7*H206*E206,AND(H206,A206="Re"),$H$7*H206*E206,H206,$J$7*H206*E206,I206,$I$7*I206*E206)</f>
        <v>0</v>
      </c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5.75" customHeight="1" x14ac:dyDescent="0.9">
      <c r="A207" s="124" t="str">
        <f>'PLANTILLA V6'!A207</f>
        <v>Co</v>
      </c>
      <c r="B207" s="124" t="str">
        <f>'PLANTILLA V6'!B207</f>
        <v>Pegamento blanco (Resistol) bote de 250 ml</v>
      </c>
      <c r="C207" s="125">
        <f>'PLANTILLA V6'!C207</f>
        <v>1</v>
      </c>
      <c r="D207" s="116" t="str">
        <f>'PLANTILLA V6'!D207</f>
        <v>pza</v>
      </c>
      <c r="E207" s="125">
        <v>0</v>
      </c>
      <c r="F207" s="116" t="b">
        <v>0</v>
      </c>
      <c r="G207" s="116" t="b">
        <v>0</v>
      </c>
      <c r="H207" s="116" t="b">
        <v>0</v>
      </c>
      <c r="I207" s="116" t="b">
        <v>0</v>
      </c>
      <c r="J207" s="119" cm="1">
        <f t="array" ref="J207">_xlfn.IFS(LEN(A207)&gt;2,A208,SUM(E207:I207)=0,0,F207,$F$7*F207*E207,G207,$G$7*G207*E207,AND(H207,A207="Co"),$H$7*H207*E207,AND(H207,A207="Re"),$H$7*H207*E207,H207,$J$7*H207*E207,I207,$I$7*I207*E207)</f>
        <v>0</v>
      </c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5.75" customHeight="1" x14ac:dyDescent="0.9">
      <c r="A208" s="124" t="str">
        <f>'PLANTILLA V6'!A208</f>
        <v>Co</v>
      </c>
      <c r="B208" s="124" t="str">
        <f>'PLANTILLA V6'!B208</f>
        <v>Cinta adhesiva (masking tape 110 o cinta azul de pintor) 12 mm ancho x 50 m o similar</v>
      </c>
      <c r="C208" s="125">
        <f>'PLANTILLA V6'!C208</f>
        <v>1</v>
      </c>
      <c r="D208" s="116" t="str">
        <f>'PLANTILLA V6'!D208</f>
        <v>pza</v>
      </c>
      <c r="E208" s="125">
        <v>0</v>
      </c>
      <c r="F208" s="116" t="b">
        <v>0</v>
      </c>
      <c r="G208" s="116" t="b">
        <v>0</v>
      </c>
      <c r="H208" s="116" t="b">
        <v>0</v>
      </c>
      <c r="I208" s="116" t="b">
        <v>0</v>
      </c>
      <c r="J208" s="119" cm="1">
        <f t="array" ref="J208">_xlfn.IFS(LEN(A208)&gt;2,A209,SUM(E208:I208)=0,0,F208,$F$7*F208*E208,G208,$G$7*G208*E208,AND(H208,A208="Co"),$H$7*H208*E208,AND(H208,A208="Re"),$H$7*H208*E208,H208,$J$7*H208*E208,I208,$I$7*I208*E208)</f>
        <v>0</v>
      </c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5.75" customHeight="1" x14ac:dyDescent="0.9">
      <c r="A209" s="124" t="str">
        <f>'PLANTILLA V6'!A209</f>
        <v>Co</v>
      </c>
      <c r="B209" s="124" t="str">
        <f>'PLANTILLA V6'!B209</f>
        <v>Cinta adhesiva transparente (diurex) 18 mm ancho x 33 m o similar</v>
      </c>
      <c r="C209" s="125">
        <f>'PLANTILLA V6'!C209</f>
        <v>1</v>
      </c>
      <c r="D209" s="116" t="str">
        <f>'PLANTILLA V6'!D209</f>
        <v>pza</v>
      </c>
      <c r="E209" s="125">
        <v>0</v>
      </c>
      <c r="F209" s="116" t="b">
        <v>0</v>
      </c>
      <c r="G209" s="116" t="b">
        <v>0</v>
      </c>
      <c r="H209" s="116" t="b">
        <v>0</v>
      </c>
      <c r="I209" s="116" t="b">
        <v>0</v>
      </c>
      <c r="J209" s="119" cm="1">
        <f t="array" ref="J209">_xlfn.IFS(LEN(A209)&gt;2,A210,SUM(E209:I209)=0,0,F209,$F$7*F209*E209,G209,$G$7*G209*E209,AND(H209,A209="Co"),$H$7*H209*E209,AND(H209,A209="Re"),$H$7*H209*E209,H209,$J$7*H209*E209,I209,$I$7*I209*E209)</f>
        <v>0</v>
      </c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5.75" customHeight="1" x14ac:dyDescent="0.9">
      <c r="A210" s="124" t="str">
        <f>'PLANTILLA V6'!A210</f>
        <v>Co</v>
      </c>
      <c r="B210" s="124" t="str">
        <f>'PLANTILLA V6'!B210</f>
        <v>Liga grande #18 (8 cm largo aproximadamente)</v>
      </c>
      <c r="C210" s="125">
        <f>'PLANTILLA V6'!C210</f>
        <v>1</v>
      </c>
      <c r="D210" s="116" t="str">
        <f>'PLANTILLA V6'!D210</f>
        <v>pza</v>
      </c>
      <c r="E210" s="125">
        <v>0</v>
      </c>
      <c r="F210" s="116" t="b">
        <v>0</v>
      </c>
      <c r="G210" s="116" t="b">
        <v>0</v>
      </c>
      <c r="H210" s="116" t="b">
        <v>0</v>
      </c>
      <c r="I210" s="116" t="b">
        <v>0</v>
      </c>
      <c r="J210" s="119" cm="1">
        <f t="array" ref="J210">_xlfn.IFS(LEN(A210)&gt;2,A211,SUM(E210:I210)=0,0,F210,$F$7*F210*E210,G210,$G$7*G210*E210,AND(H210,A210="Co"),$H$7*H210*E210,AND(H210,A210="Re"),$H$7*H210*E210,H210,$J$7*H210*E210,I210,$I$7*I210*E210)</f>
        <v>0</v>
      </c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15.75" customHeight="1" x14ac:dyDescent="0.9">
      <c r="A211" s="124" t="str">
        <f>'PLANTILLA V6'!A211</f>
        <v>Co</v>
      </c>
      <c r="B211" s="124" t="str">
        <f>'PLANTILLA V6'!B211</f>
        <v>Caja de 100 clips</v>
      </c>
      <c r="C211" s="125">
        <f>'PLANTILLA V6'!C211</f>
        <v>1</v>
      </c>
      <c r="D211" s="116" t="str">
        <f>'PLANTILLA V6'!D211</f>
        <v>pza</v>
      </c>
      <c r="E211" s="125">
        <v>0</v>
      </c>
      <c r="F211" s="116" t="b">
        <v>0</v>
      </c>
      <c r="G211" s="116" t="b">
        <v>0</v>
      </c>
      <c r="H211" s="116" t="b">
        <v>0</v>
      </c>
      <c r="I211" s="116" t="b">
        <v>0</v>
      </c>
      <c r="J211" s="119" cm="1">
        <f t="array" ref="J211">_xlfn.IFS(LEN(A211)&gt;2,A212,SUM(E211:I211)=0,0,F211,$F$7*F211*E211,G211,$G$7*G211*E211,AND(H211,A211="Co"),$H$7*H211*E211,AND(H211,A211="Re"),$H$7*H211*E211,H211,$J$7*H211*E211,I211,$I$7*I211*E211)</f>
        <v>0</v>
      </c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5.75" customHeight="1" x14ac:dyDescent="0.9">
      <c r="A212" s="124" t="str">
        <f>'PLANTILLA V6'!A212</f>
        <v>Co</v>
      </c>
      <c r="B212" s="124" t="str">
        <f>'PLANTILLA V6'!B212</f>
        <v>Caja de 100 chinchetas</v>
      </c>
      <c r="C212" s="125">
        <f>'PLANTILLA V6'!C212</f>
        <v>1</v>
      </c>
      <c r="D212" s="116" t="str">
        <f>'PLANTILLA V6'!D212</f>
        <v>pza</v>
      </c>
      <c r="E212" s="125">
        <v>0</v>
      </c>
      <c r="F212" s="116" t="b">
        <v>0</v>
      </c>
      <c r="G212" s="116" t="b">
        <v>0</v>
      </c>
      <c r="H212" s="116" t="b">
        <v>0</v>
      </c>
      <c r="I212" s="116" t="b">
        <v>0</v>
      </c>
      <c r="J212" s="119" cm="1">
        <f t="array" ref="J212">_xlfn.IFS(LEN(A212)&gt;2,A213,SUM(E212:I212)=0,0,F212,$F$7*F212*E212,G212,$G$7*G212*E212,AND(H212,A212="Co"),$H$7*H212*E212,AND(H212,A212="Re"),$H$7*H212*E212,H212,$J$7*H212*E212,I212,$I$7*I212*E212)</f>
        <v>0</v>
      </c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5.75" customHeight="1" x14ac:dyDescent="0.9">
      <c r="A213" s="124" t="str">
        <f>'PLANTILLA V6'!A213</f>
        <v>Co</v>
      </c>
      <c r="B213" s="124" t="str">
        <f>'PLANTILLA V6'!B213</f>
        <v>Caja de 12 crayolas de diferentes colores</v>
      </c>
      <c r="C213" s="125">
        <f>'PLANTILLA V6'!C213</f>
        <v>1</v>
      </c>
      <c r="D213" s="116" t="str">
        <f>'PLANTILLA V6'!D213</f>
        <v>pza</v>
      </c>
      <c r="E213" s="125">
        <v>0</v>
      </c>
      <c r="F213" s="116" t="b">
        <v>0</v>
      </c>
      <c r="G213" s="116" t="b">
        <v>0</v>
      </c>
      <c r="H213" s="116" t="b">
        <v>0</v>
      </c>
      <c r="I213" s="116" t="b">
        <v>0</v>
      </c>
      <c r="J213" s="119" cm="1">
        <f t="array" ref="J213">_xlfn.IFS(LEN(A213)&gt;2,A214,SUM(E213:I213)=0,0,F213,$F$7*F213*E213,G213,$G$7*G213*E213,AND(H213,A213="Co"),$H$7*H213*E213,AND(H213,A213="Re"),$H$7*H213*E213,H213,$J$7*H213*E213,I213,$I$7*I213*E213)</f>
        <v>0</v>
      </c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5.75" customHeight="1" x14ac:dyDescent="0.9">
      <c r="A214" s="124" t="str">
        <f>'PLANTILLA V6'!A214</f>
        <v>Co</v>
      </c>
      <c r="B214" s="124" t="str">
        <f>'PLANTILLA V6'!B214</f>
        <v>Paquete de pinturas acrílicas 20 ml (blanco, negro, rojo, azul, amarillo)</v>
      </c>
      <c r="C214" s="125">
        <f>'PLANTILLA V6'!C214</f>
        <v>1</v>
      </c>
      <c r="D214" s="116" t="str">
        <f>'PLANTILLA V6'!D214</f>
        <v>pza</v>
      </c>
      <c r="E214" s="125">
        <v>0</v>
      </c>
      <c r="F214" s="116" t="b">
        <v>0</v>
      </c>
      <c r="G214" s="116" t="b">
        <v>0</v>
      </c>
      <c r="H214" s="116" t="b">
        <v>0</v>
      </c>
      <c r="I214" s="116" t="b">
        <v>0</v>
      </c>
      <c r="J214" s="119" cm="1">
        <f t="array" ref="J214">_xlfn.IFS(LEN(A214)&gt;2,A215,SUM(E214:I214)=0,0,F214,$F$7*F214*E214,G214,$G$7*G214*E214,AND(H214,A214="Co"),$H$7*H214*E214,AND(H214,A214="Re"),$H$7*H214*E214,H214,$J$7*H214*E214,I214,$I$7*I214*E214)</f>
        <v>0</v>
      </c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5.75" customHeight="1" x14ac:dyDescent="0.9">
      <c r="A215" s="124" t="str">
        <f>'PLANTILLA V6'!A215</f>
        <v>Co</v>
      </c>
      <c r="B215" s="124" t="str">
        <f>'PLANTILLA V6'!B215</f>
        <v xml:space="preserve">1 paquete de 100 mondadientes </v>
      </c>
      <c r="C215" s="125">
        <f>'PLANTILLA V6'!C215</f>
        <v>1</v>
      </c>
      <c r="D215" s="116" t="str">
        <f>'PLANTILLA V6'!D215</f>
        <v>pza</v>
      </c>
      <c r="E215" s="125">
        <v>0</v>
      </c>
      <c r="F215" s="116" t="b">
        <v>0</v>
      </c>
      <c r="G215" s="116" t="b">
        <v>0</v>
      </c>
      <c r="H215" s="116" t="b">
        <v>0</v>
      </c>
      <c r="I215" s="116" t="b">
        <v>0</v>
      </c>
      <c r="J215" s="119" cm="1">
        <f t="array" ref="J215">_xlfn.IFS(LEN(A215)&gt;2,A216,SUM(E215:I215)=0,0,F215,$F$7*F215*E215,G215,$G$7*G215*E215,AND(H215,A215="Co"),$H$7*H215*E215,AND(H215,A215="Re"),$H$7*H215*E215,H215,$J$7*H215*E215,I215,$I$7*I215*E215)</f>
        <v>0</v>
      </c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5.75" customHeight="1" x14ac:dyDescent="0.9">
      <c r="A216" s="124" t="str">
        <f>'PLANTILLA V6'!A216</f>
        <v>Co</v>
      </c>
      <c r="B216" s="124" t="str">
        <f>'PLANTILLA V6'!B216</f>
        <v>Sal de mesa</v>
      </c>
      <c r="C216" s="125">
        <f>'PLANTILLA V6'!C216</f>
        <v>1</v>
      </c>
      <c r="D216" s="116" t="str">
        <f>'PLANTILLA V6'!D216</f>
        <v>bolsita</v>
      </c>
      <c r="E216" s="125">
        <v>0</v>
      </c>
      <c r="F216" s="116" t="b">
        <v>0</v>
      </c>
      <c r="G216" s="116" t="b">
        <v>0</v>
      </c>
      <c r="H216" s="116" t="b">
        <v>0</v>
      </c>
      <c r="I216" s="116" t="b">
        <v>0</v>
      </c>
      <c r="J216" s="119" cm="1">
        <f t="array" ref="J216">_xlfn.IFS(LEN(A216)&gt;2,A217,SUM(E216:I216)=0,0,F216,$F$7*F216*E216,G216,$G$7*G216*E216,AND(H216,A216="Co"),$H$7*H216*E216,AND(H216,A216="Re"),$H$7*H216*E216,H216,$J$7*H216*E216,I216,$I$7*I216*E216)</f>
        <v>0</v>
      </c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5.75" customHeight="1" x14ac:dyDescent="0.9">
      <c r="A217" s="124" t="str">
        <f>'PLANTILLA V6'!A217</f>
        <v>Co</v>
      </c>
      <c r="B217" s="124" t="str">
        <f>'PLANTILLA V6'!B217</f>
        <v>Hojas tamaño carta cuadriculadas</v>
      </c>
      <c r="C217" s="125">
        <f>'PLANTILLA V6'!C217</f>
        <v>1</v>
      </c>
      <c r="D217" s="116" t="str">
        <f>'PLANTILLA V6'!D217</f>
        <v>pza</v>
      </c>
      <c r="E217" s="125">
        <v>0</v>
      </c>
      <c r="F217" s="116" t="b">
        <v>0</v>
      </c>
      <c r="G217" s="116" t="b">
        <v>0</v>
      </c>
      <c r="H217" s="116" t="b">
        <v>0</v>
      </c>
      <c r="I217" s="116" t="b">
        <v>0</v>
      </c>
      <c r="J217" s="119" cm="1">
        <f t="array" ref="J217">_xlfn.IFS(LEN(A217)&gt;2,A218,SUM(E217:I217)=0,0,F217,$F$7*F217*E217,G217,$G$7*G217*E217,AND(H217,A217="Co"),$H$7*H217*E217,AND(H217,A217="Re"),$H$7*H217*E217,H217,$J$7*H217*E217,I217,$I$7*I217*E217)</f>
        <v>0</v>
      </c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5.75" customHeight="1" x14ac:dyDescent="0.9">
      <c r="A218" s="124" t="str">
        <f>'PLANTILLA V6'!A218</f>
        <v>Co</v>
      </c>
      <c r="B218" s="116" t="str">
        <f>'PLANTILLA V6'!B218</f>
        <v>Tabla de madera de 3" de espesor de 30 cm x 30 cm (tabla de sacrificio)</v>
      </c>
      <c r="C218" s="125">
        <f>'PLANTILLA V6'!C218</f>
        <v>1</v>
      </c>
      <c r="D218" s="116" t="str">
        <f>'PLANTILLA V6'!D218</f>
        <v>pza</v>
      </c>
      <c r="E218" s="125">
        <v>0</v>
      </c>
      <c r="F218" s="116" t="b">
        <v>0</v>
      </c>
      <c r="G218" s="116" t="b">
        <v>0</v>
      </c>
      <c r="H218" s="116" t="b">
        <v>0</v>
      </c>
      <c r="I218" s="116" t="b">
        <v>0</v>
      </c>
      <c r="J218" s="119" cm="1">
        <f t="array" ref="J218">_xlfn.IFS(LEN(A218)&gt;2,A219,SUM(E218:I218)=0,0,F218,$F$7*F218*E218,G218,$G$7*G218*E218,AND(H218,A218="Co"),$H$7*H218*E218,AND(H218,A218="Re"),$H$7*H218*E218,H218,$J$7*H218*E218,I218,$I$7*I218*E218)</f>
        <v>0</v>
      </c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5.75" customHeight="1" x14ac:dyDescent="0.9">
      <c r="A219" s="124" t="str">
        <f>'PLANTILLA V6'!A219</f>
        <v>Co</v>
      </c>
      <c r="B219" s="116" t="str">
        <f>'PLANTILLA V6'!B219</f>
        <v>Tabla salvacortes de 45 x 30 cm (recomendado opcional)</v>
      </c>
      <c r="C219" s="125">
        <f>'PLANTILLA V6'!C219</f>
        <v>1</v>
      </c>
      <c r="D219" s="116" t="str">
        <f>'PLANTILLA V6'!D219</f>
        <v>pza</v>
      </c>
      <c r="E219" s="125">
        <v>0</v>
      </c>
      <c r="F219" s="116" t="b">
        <v>0</v>
      </c>
      <c r="G219" s="116" t="b">
        <v>0</v>
      </c>
      <c r="H219" s="116" t="b">
        <v>0</v>
      </c>
      <c r="I219" s="116" t="b">
        <v>0</v>
      </c>
      <c r="J219" s="119" cm="1">
        <f t="array" ref="J219">_xlfn.IFS(LEN(A219)&gt;2,A220,SUM(E219:I219)=0,0,F219,$F$7*F219*E219,G219,$G$7*G219*E219,AND(H219,A219="Co"),$H$7*H219*E219,AND(H219,A219="Re"),$H$7*H219*E219,H219,$J$7*H219*E219,I219,$I$7*I219*E219)</f>
        <v>0</v>
      </c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5.75" customHeight="1" x14ac:dyDescent="0.9">
      <c r="A220" s="124" t="str">
        <f>'PLANTILLA V6'!A220</f>
        <v>Co</v>
      </c>
      <c r="B220" s="116" t="str">
        <f>'PLANTILLA V6'!B220</f>
        <v>Cronómetro</v>
      </c>
      <c r="C220" s="125">
        <f>'PLANTILLA V6'!C220</f>
        <v>1</v>
      </c>
      <c r="D220" s="116" t="str">
        <f>'PLANTILLA V6'!D220</f>
        <v>pza</v>
      </c>
      <c r="E220" s="125">
        <v>0</v>
      </c>
      <c r="F220" s="116" t="b">
        <v>0</v>
      </c>
      <c r="G220" s="116" t="b">
        <v>0</v>
      </c>
      <c r="H220" s="116" t="b">
        <v>0</v>
      </c>
      <c r="I220" s="116" t="b">
        <v>0</v>
      </c>
      <c r="J220" s="119" cm="1">
        <f t="array" ref="J220">_xlfn.IFS(LEN(A220)&gt;2,A221,SUM(E220:I220)=0,0,F220,$F$7*F220*E220,G220,$G$7*G220*E220,AND(H220,A220="Co"),$H$7*H220*E220,AND(H220,A220="Re"),$H$7*H220*E220,H220,$J$7*H220*E220,I220,$I$7*I220*E220)</f>
        <v>0</v>
      </c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5.75" customHeight="1" x14ac:dyDescent="0.9">
      <c r="A221" s="124" t="str">
        <f>'PLANTILLA V6'!A221</f>
        <v>Co</v>
      </c>
      <c r="B221" s="116" t="str">
        <f>'PLANTILLA V6'!B221</f>
        <v>Pliego de papel bond</v>
      </c>
      <c r="C221" s="125">
        <f>'PLANTILLA V6'!C221</f>
        <v>1</v>
      </c>
      <c r="D221" s="116" t="str">
        <f>'PLANTILLA V6'!D221</f>
        <v>pza</v>
      </c>
      <c r="E221" s="125">
        <v>0</v>
      </c>
      <c r="F221" s="116" t="b">
        <v>0</v>
      </c>
      <c r="G221" s="116" t="b">
        <v>0</v>
      </c>
      <c r="H221" s="116" t="b">
        <v>0</v>
      </c>
      <c r="I221" s="116" t="b">
        <v>0</v>
      </c>
      <c r="J221" s="119" cm="1">
        <f t="array" ref="J221">_xlfn.IFS(LEN(A221)&gt;2,A222,SUM(E221:I221)=0,0,F221,$F$7*F221*E221,G221,$G$7*G221*E221,AND(H221,A221="Co"),$H$7*H221*E221,AND(H221,A221="Re"),$H$7*H221*E221,H221,$J$7*H221*E221,I221,$I$7*I221*E221)</f>
        <v>0</v>
      </c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5.75" customHeight="1" x14ac:dyDescent="0.9">
      <c r="A222" s="124" t="str">
        <f>'PLANTILLA V6'!A222</f>
        <v>Co</v>
      </c>
      <c r="B222" s="116" t="str">
        <f>'PLANTILLA V6'!B222</f>
        <v>Dado</v>
      </c>
      <c r="C222" s="125">
        <f>'PLANTILLA V6'!C222</f>
        <v>1</v>
      </c>
      <c r="D222" s="116" t="str">
        <f>'PLANTILLA V6'!D222</f>
        <v>pza</v>
      </c>
      <c r="E222" s="125">
        <v>0</v>
      </c>
      <c r="F222" s="116" t="b">
        <v>0</v>
      </c>
      <c r="G222" s="116" t="b">
        <v>0</v>
      </c>
      <c r="H222" s="116" t="b">
        <v>0</v>
      </c>
      <c r="I222" s="116" t="b">
        <v>0</v>
      </c>
      <c r="J222" s="119" cm="1">
        <f t="array" ref="J222">_xlfn.IFS(LEN(A222)&gt;2,A223,SUM(E222:I222)=0,0,F222,$F$7*F222*E222,G222,$G$7*G222*E222,AND(H222,A222="Co"),$H$7*H222*E222,AND(H222,A222="Re"),$H$7*H222*E222,H222,$J$7*H222*E222,I222,$I$7*I222*E222)</f>
        <v>0</v>
      </c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5.75" customHeight="1" x14ac:dyDescent="0.9">
      <c r="A223" s="124" t="str">
        <f>'PLANTILLA V6'!A223</f>
        <v>Co</v>
      </c>
      <c r="B223" s="116" t="str">
        <f>'PLANTILLA V6'!B223</f>
        <v>Broche latonado tipo alemán de 16 mm de largo  (caja 100 piezas)</v>
      </c>
      <c r="C223" s="125">
        <f>'PLANTILLA V6'!C223</f>
        <v>1</v>
      </c>
      <c r="D223" s="116" t="str">
        <f>'PLANTILLA V6'!D223</f>
        <v>caja</v>
      </c>
      <c r="E223" s="125">
        <v>0</v>
      </c>
      <c r="F223" s="116" t="b">
        <v>0</v>
      </c>
      <c r="G223" s="116" t="b">
        <v>0</v>
      </c>
      <c r="H223" s="116" t="b">
        <v>0</v>
      </c>
      <c r="I223" s="116" t="b">
        <v>0</v>
      </c>
      <c r="J223" s="119" cm="1">
        <f t="array" ref="J223">_xlfn.IFS(LEN(A223)&gt;2,A224,SUM(E223:I223)=0,0,F223,$F$7*F223*E223,G223,$G$7*G223*E223,AND(H223,A223="Co"),$H$7*H223*E223,AND(H223,A223="Re"),$H$7*H223*E223,H223,$J$7*H223*E223,I223,$I$7*I223*E223)</f>
        <v>0</v>
      </c>
      <c r="K223" s="122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5.75" customHeight="1" x14ac:dyDescent="0.9">
      <c r="A224" s="124" t="str">
        <f>'PLANTILLA V6'!A224</f>
        <v>Co</v>
      </c>
      <c r="B224" s="116" t="str">
        <f>'PLANTILLA V6'!B224</f>
        <v>Broche Sujetadocumentos chico (3/4" o 19 mm)</v>
      </c>
      <c r="C224" s="125">
        <f>'PLANTILLA V6'!C224</f>
        <v>1</v>
      </c>
      <c r="D224" s="116" t="str">
        <f>'PLANTILLA V6'!D224</f>
        <v>pza</v>
      </c>
      <c r="E224" s="125">
        <v>0</v>
      </c>
      <c r="F224" s="116" t="b">
        <v>0</v>
      </c>
      <c r="G224" s="116" t="b">
        <v>0</v>
      </c>
      <c r="H224" s="116" t="b">
        <v>0</v>
      </c>
      <c r="I224" s="116" t="b">
        <v>0</v>
      </c>
      <c r="J224" s="119" cm="1">
        <f t="array" ref="J224">_xlfn.IFS(LEN(A224)&gt;2,A225,SUM(E224:I224)=0,0,F224,$F$7*F224*E224,G224,$G$7*G224*E224,AND(H224,A224="Co"),$H$7*H224*E224,AND(H224,A224="Re"),$H$7*H224*E224,H224,$J$7*H224*E224,I224,$I$7*I224*E224)</f>
        <v>0</v>
      </c>
      <c r="K224" s="122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5.75" customHeight="1" x14ac:dyDescent="0.9">
      <c r="A225" s="124" t="str">
        <f>'PLANTILLA V6'!A225</f>
        <v>Co</v>
      </c>
      <c r="B225" s="116" t="str">
        <f>'PLANTILLA V6'!B225</f>
        <v>Palito plano de madera medidas 0.7 X 7.5 cm.(tipo paleta de hielo)</v>
      </c>
      <c r="C225" s="125">
        <f>'PLANTILLA V6'!C225</f>
        <v>1</v>
      </c>
      <c r="D225" s="116" t="str">
        <f>'PLANTILLA V6'!D225</f>
        <v>pza</v>
      </c>
      <c r="E225" s="125">
        <v>0</v>
      </c>
      <c r="F225" s="116" t="b">
        <v>0</v>
      </c>
      <c r="G225" s="116" t="b">
        <v>0</v>
      </c>
      <c r="H225" s="116" t="b">
        <v>0</v>
      </c>
      <c r="I225" s="116" t="b">
        <v>0</v>
      </c>
      <c r="J225" s="119" cm="1">
        <f t="array" ref="J225">_xlfn.IFS(LEN(A225)&gt;2,A226,SUM(E225:I225)=0,0,F225,$F$7*F225*E225,G225,$G$7*G225*E225,AND(H225,A225="Co"),$H$7*H225*E225,AND(H225,A225="Re"),$H$7*H225*E225,H225,$J$7*H225*E225,I225,$I$7*I225*E225)</f>
        <v>0</v>
      </c>
      <c r="K225" s="122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5.75" customHeight="1" x14ac:dyDescent="0.9">
      <c r="A226" s="124" t="str">
        <f>'PLANTILLA V6'!A226</f>
        <v>Co</v>
      </c>
      <c r="B226" s="116" t="str">
        <f>'PLANTILLA V6'!B226</f>
        <v>Palito de madera redondo 30 largo x 3 mm de diámetro  (tipo brocheta)</v>
      </c>
      <c r="C226" s="125">
        <f>'PLANTILLA V6'!C226</f>
        <v>1</v>
      </c>
      <c r="D226" s="116" t="str">
        <f>'PLANTILLA V6'!D226</f>
        <v>pza</v>
      </c>
      <c r="E226" s="125">
        <v>0</v>
      </c>
      <c r="F226" s="116" t="b">
        <v>0</v>
      </c>
      <c r="G226" s="116" t="b">
        <v>0</v>
      </c>
      <c r="H226" s="116" t="b">
        <v>0</v>
      </c>
      <c r="I226" s="116" t="b">
        <v>0</v>
      </c>
      <c r="J226" s="119" cm="1">
        <f t="array" ref="J226">_xlfn.IFS(LEN(A226)&gt;2,A227,SUM(E226:I226)=0,0,F226,$F$7*F226*E226,G226,$G$7*G226*E226,AND(H226,A226="Co"),$H$7*H226*E226,AND(H226,A226="Re"),$H$7*H226*E226,H226,$J$7*H226*E226,I226,$I$7*I226*E226)</f>
        <v>0</v>
      </c>
      <c r="K226" s="122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5.75" customHeight="1" x14ac:dyDescent="0.9">
      <c r="A227" s="124" t="str">
        <f>'PLANTILLA V6'!A227</f>
        <v>Co</v>
      </c>
      <c r="B227" s="116" t="str">
        <f>'PLANTILLA V6'!B227</f>
        <v>Imán refrigerador</v>
      </c>
      <c r="C227" s="125">
        <f>'PLANTILLA V6'!C227</f>
        <v>1</v>
      </c>
      <c r="D227" s="116" t="str">
        <f>'PLANTILLA V6'!D227</f>
        <v>pza</v>
      </c>
      <c r="E227" s="125">
        <v>0</v>
      </c>
      <c r="F227" s="116" t="b">
        <v>0</v>
      </c>
      <c r="G227" s="116" t="b">
        <v>0</v>
      </c>
      <c r="H227" s="116" t="b">
        <v>0</v>
      </c>
      <c r="I227" s="116" t="b">
        <v>0</v>
      </c>
      <c r="J227" s="119" cm="1">
        <f t="array" ref="J227">_xlfn.IFS(LEN(A227)&gt;2,A228,SUM(E227:I227)=0,0,F227,$F$7*F227*E227,G227,$G$7*G227*E227,AND(H227,A227="Co"),$H$7*H227*E227,AND(H227,A227="Re"),$H$7*H227*E227,H227,$J$7*H227*E227,I227,$I$7*I227*E227)</f>
        <v>0</v>
      </c>
      <c r="K227" s="122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5.75" customHeight="1" x14ac:dyDescent="0.9">
      <c r="A228" s="124" t="str">
        <f>'PLANTILLA V6'!A228</f>
        <v>Co</v>
      </c>
      <c r="B228" s="116" t="str">
        <f>'PLANTILLA V6'!B228</f>
        <v>Paquete de Semillas tipo alpiste o Arroz</v>
      </c>
      <c r="C228" s="125">
        <f>'PLANTILLA V6'!C228</f>
        <v>1</v>
      </c>
      <c r="D228" s="116" t="str">
        <f>'PLANTILLA V6'!D228</f>
        <v>pza</v>
      </c>
      <c r="E228" s="125">
        <v>0</v>
      </c>
      <c r="F228" s="116" t="b">
        <v>0</v>
      </c>
      <c r="G228" s="116" t="b">
        <v>0</v>
      </c>
      <c r="H228" s="116" t="b">
        <v>0</v>
      </c>
      <c r="I228" s="116" t="b">
        <v>0</v>
      </c>
      <c r="J228" s="119" cm="1">
        <f t="array" ref="J228">_xlfn.IFS(LEN(A228)&gt;2,A229,SUM(E228:I228)=0,0,F228,$F$7*F228*E228,G228,$G$7*G228*E228,AND(H228,A228="Co"),$H$7*H228*E228,AND(H228,A228="Re"),$H$7*H228*E228,H228,$J$7*H228*E228,I228,$I$7*I228*E228)</f>
        <v>0</v>
      </c>
      <c r="K228" s="122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5.75" customHeight="1" x14ac:dyDescent="0.9">
      <c r="A229" s="124" t="str">
        <f>'PLANTILLA V6'!A229</f>
        <v>Co</v>
      </c>
      <c r="B229" s="116" t="str">
        <f>'PLANTILLA V6'!B229</f>
        <v>Palito de madera cuadrado</v>
      </c>
      <c r="C229" s="125">
        <f>'PLANTILLA V6'!C229</f>
        <v>1</v>
      </c>
      <c r="D229" s="116" t="str">
        <f>'PLANTILLA V6'!D229</f>
        <v>pza</v>
      </c>
      <c r="E229" s="125">
        <v>0</v>
      </c>
      <c r="F229" s="116" t="b">
        <v>0</v>
      </c>
      <c r="G229" s="116" t="b">
        <v>0</v>
      </c>
      <c r="H229" s="116" t="b">
        <v>0</v>
      </c>
      <c r="I229" s="116" t="b">
        <v>0</v>
      </c>
      <c r="J229" s="119" cm="1">
        <f t="array" ref="J229">_xlfn.IFS(LEN(A229)&gt;2,A230,SUM(E229:I229)=0,0,F229,$F$7*F229*E229,G229,$G$7*G229*E229,AND(H229,A229="Co"),$H$7*H229*E229,AND(H229,A229="Re"),$H$7*H229*E229,H229,$J$7*H229*E229,I229,$I$7*I229*E229)</f>
        <v>0</v>
      </c>
      <c r="K229" s="122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5.75" customHeight="1" x14ac:dyDescent="0.9">
      <c r="A230" s="124" t="str">
        <f>'PLANTILLA V6'!A230</f>
        <v>Co</v>
      </c>
      <c r="B230" s="116" t="str">
        <f>'PLANTILLA V6'!B230</f>
        <v xml:space="preserve">Clip mariposa grande </v>
      </c>
      <c r="C230" s="125">
        <f>'PLANTILLA V6'!C230</f>
        <v>1</v>
      </c>
      <c r="D230" s="116" t="str">
        <f>'PLANTILLA V6'!D230</f>
        <v>pza</v>
      </c>
      <c r="E230" s="125">
        <v>0</v>
      </c>
      <c r="F230" s="116" t="b">
        <v>0</v>
      </c>
      <c r="G230" s="116" t="b">
        <v>0</v>
      </c>
      <c r="H230" s="116" t="b">
        <v>0</v>
      </c>
      <c r="I230" s="116" t="b">
        <v>0</v>
      </c>
      <c r="J230" s="119" cm="1">
        <f t="array" ref="J230">_xlfn.IFS(LEN(A230)&gt;2,A231,SUM(E230:I230)=0,0,F230,$F$7*F230*E230,G230,$G$7*G230*E230,AND(H230,A230="Co"),$H$7*H230*E230,AND(H230,A230="Re"),$H$7*H230*E230,H230,$J$7*H230*E230,I230,$I$7*I230*E230)</f>
        <v>0</v>
      </c>
      <c r="K230" s="122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5.75" customHeight="1" x14ac:dyDescent="0.9">
      <c r="A231" s="124" t="str">
        <f>'PLANTILLA V6'!A231</f>
        <v>Co</v>
      </c>
      <c r="B231" s="116" t="str">
        <f>'PLANTILLA V6'!B231</f>
        <v>Sobre de correspondencia</v>
      </c>
      <c r="C231" s="125">
        <f>'PLANTILLA V6'!C231</f>
        <v>1</v>
      </c>
      <c r="D231" s="116" t="str">
        <f>'PLANTILLA V6'!D231</f>
        <v>pza</v>
      </c>
      <c r="E231" s="125">
        <v>0</v>
      </c>
      <c r="F231" s="116" t="b">
        <v>0</v>
      </c>
      <c r="G231" s="116" t="b">
        <v>0</v>
      </c>
      <c r="H231" s="116" t="b">
        <v>0</v>
      </c>
      <c r="I231" s="116" t="b">
        <v>0</v>
      </c>
      <c r="J231" s="119" cm="1">
        <f t="array" ref="J231">_xlfn.IFS(LEN(A231)&gt;2,A232,SUM(E231:I231)=0,0,F231,$F$7*F231*E231,G231,$G$7*G231*E231,AND(H231,A231="Co"),$H$7*H231*E231,AND(H231,A231="Re"),$H$7*H231*E231,H231,$J$7*H231*E231,I231,$I$7*I231*E231)</f>
        <v>0</v>
      </c>
      <c r="K231" s="122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5.75" customHeight="1" x14ac:dyDescent="0.9">
      <c r="A232" s="124" t="str">
        <f>'PLANTILLA V6'!A232</f>
        <v>Co</v>
      </c>
      <c r="B232" s="116" t="str">
        <f>'PLANTILLA V6'!B232</f>
        <v>Paleta de Acuarelas con pincel</v>
      </c>
      <c r="C232" s="125">
        <f>'PLANTILLA V6'!C232</f>
        <v>1</v>
      </c>
      <c r="D232" s="116" t="str">
        <f>'PLANTILLA V6'!D232</f>
        <v>pza</v>
      </c>
      <c r="E232" s="125">
        <v>0</v>
      </c>
      <c r="F232" s="116" t="b">
        <v>0</v>
      </c>
      <c r="G232" s="116" t="b">
        <v>0</v>
      </c>
      <c r="H232" s="116" t="b">
        <v>0</v>
      </c>
      <c r="I232" s="116" t="b">
        <v>0</v>
      </c>
      <c r="J232" s="119" cm="1">
        <f t="array" ref="J232">_xlfn.IFS(LEN(A232)&gt;2,A233,SUM(E232:I232)=0,0,F232,$F$7*F232*E232,G232,$G$7*G232*E232,AND(H232,A232="Co"),$H$7*H232*E232,AND(H232,A232="Re"),$H$7*H232*E232,H232,$J$7*H232*E232,I232,$I$7*I232*E232)</f>
        <v>0</v>
      </c>
      <c r="K232" s="122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5.75" customHeight="1" x14ac:dyDescent="0.9">
      <c r="A233" s="124" t="str">
        <f>'PLANTILLA V6'!A233</f>
        <v>Co</v>
      </c>
      <c r="B233" s="116" t="str">
        <f>'PLANTILLA V6'!B233</f>
        <v>Paquete de bicarbonato de sodio 100 g</v>
      </c>
      <c r="C233" s="125">
        <f>'PLANTILLA V6'!C233</f>
        <v>1</v>
      </c>
      <c r="D233" s="116" t="str">
        <f>'PLANTILLA V6'!D233</f>
        <v>pza</v>
      </c>
      <c r="E233" s="125">
        <v>0</v>
      </c>
      <c r="F233" s="116" t="b">
        <v>0</v>
      </c>
      <c r="G233" s="116" t="b">
        <v>0</v>
      </c>
      <c r="H233" s="116" t="b">
        <v>0</v>
      </c>
      <c r="I233" s="116" t="b">
        <v>0</v>
      </c>
      <c r="J233" s="119" cm="1">
        <f t="array" ref="J233">_xlfn.IFS(LEN(A233)&gt;2,A234,SUM(E233:I233)=0,0,F233,$F$7*F233*E233,G233,$G$7*G233*E233,AND(H233,A233="Co"),$H$7*H233*E233,AND(H233,A233="Re"),$H$7*H233*E233,H233,$J$7*H233*E233,I233,$I$7*I233*E233)</f>
        <v>0</v>
      </c>
      <c r="K233" s="122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5.75" customHeight="1" x14ac:dyDescent="0.9">
      <c r="A234" s="124" t="str">
        <f>'PLANTILLA V6'!A234</f>
        <v>Co</v>
      </c>
      <c r="B234" s="116" t="str">
        <f>'PLANTILLA V6'!B234</f>
        <v>Botella chica de Vinagre blanco 100 ml (aprox)</v>
      </c>
      <c r="C234" s="125">
        <f>'PLANTILLA V6'!C234</f>
        <v>1</v>
      </c>
      <c r="D234" s="116" t="str">
        <f>'PLANTILLA V6'!D234</f>
        <v>pza</v>
      </c>
      <c r="E234" s="125">
        <v>0</v>
      </c>
      <c r="F234" s="116" t="b">
        <v>0</v>
      </c>
      <c r="G234" s="116" t="b">
        <v>0</v>
      </c>
      <c r="H234" s="116" t="b">
        <v>0</v>
      </c>
      <c r="I234" s="116" t="b">
        <v>0</v>
      </c>
      <c r="J234" s="119" cm="1">
        <f t="array" ref="J234">_xlfn.IFS(LEN(A234)&gt;2,A235,SUM(E234:I234)=0,0,F234,$F$7*F234*E234,G234,$G$7*G234*E234,AND(H234,A234="Co"),$H$7*H234*E234,AND(H234,A234="Re"),$H$7*H234*E234,H234,$J$7*H234*E234,I234,$I$7*I234*E234)</f>
        <v>0</v>
      </c>
      <c r="K234" s="122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5.75" customHeight="1" x14ac:dyDescent="0.9">
      <c r="A235" s="124">
        <f>'PLANTILLA V6'!A235</f>
        <v>0</v>
      </c>
      <c r="B235" s="116">
        <f>'PLANTILLA V6'!B235</f>
        <v>0</v>
      </c>
      <c r="C235" s="125">
        <f>'PLANTILLA V6'!C235</f>
        <v>1</v>
      </c>
      <c r="D235" s="116" t="str">
        <f>'PLANTILLA V6'!D235</f>
        <v>pza</v>
      </c>
      <c r="E235" s="125">
        <v>0</v>
      </c>
      <c r="F235" s="116" t="b">
        <v>0</v>
      </c>
      <c r="G235" s="116" t="b">
        <v>0</v>
      </c>
      <c r="H235" s="116" t="b">
        <v>0</v>
      </c>
      <c r="I235" s="116" t="b">
        <v>0</v>
      </c>
      <c r="J235" s="119" cm="1">
        <f t="array" ref="J235">_xlfn.IFS(LEN(A235)&gt;2,A236,SUM(E235:I235)=0,0,F235,$F$7*F235*E235,G235,$G$7*G235*E235,AND(H235,A235="Co"),$H$7*H235*E235,AND(H235,A235="Re"),$H$7*H235*E235,H235,$J$7*H235*E235,I235,$I$7*I235*E235)</f>
        <v>0</v>
      </c>
      <c r="K235" s="122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5.75" customHeight="1" x14ac:dyDescent="0.9">
      <c r="A236" s="124">
        <f>'PLANTILLA V6'!A236</f>
        <v>0</v>
      </c>
      <c r="B236" s="116">
        <f>'PLANTILLA V6'!B236</f>
        <v>0</v>
      </c>
      <c r="C236" s="125">
        <f>'PLANTILLA V6'!C236</f>
        <v>1</v>
      </c>
      <c r="D236" s="116" t="str">
        <f>'PLANTILLA V6'!D236</f>
        <v>pza</v>
      </c>
      <c r="E236" s="125">
        <v>0</v>
      </c>
      <c r="F236" s="116" t="b">
        <v>0</v>
      </c>
      <c r="G236" s="116" t="b">
        <v>0</v>
      </c>
      <c r="H236" s="116" t="b">
        <v>0</v>
      </c>
      <c r="I236" s="116" t="b">
        <v>0</v>
      </c>
      <c r="J236" s="119" cm="1">
        <f t="array" ref="J236">_xlfn.IFS(LEN(A236)&gt;2,A237,SUM(E236:I236)=0,0,F236,$F$7*F236*E236,G236,$G$7*G236*E236,AND(H236,A236="Co"),$H$7*H236*E236,AND(H236,A236="Re"),$H$7*H236*E236,H236,$J$7*H236*E236,I236,$I$7*I236*E236)</f>
        <v>0</v>
      </c>
      <c r="K236" s="122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5.75" customHeight="1" x14ac:dyDescent="0.9">
      <c r="A237" s="124">
        <f>'PLANTILLA V6'!A237</f>
        <v>0</v>
      </c>
      <c r="B237" s="116">
        <f>'PLANTILLA V6'!B237</f>
        <v>0</v>
      </c>
      <c r="C237" s="125">
        <f>'PLANTILLA V6'!C237</f>
        <v>1</v>
      </c>
      <c r="D237" s="116" t="str">
        <f>'PLANTILLA V6'!D237</f>
        <v>pza</v>
      </c>
      <c r="E237" s="125">
        <v>0</v>
      </c>
      <c r="F237" s="116" t="b">
        <v>0</v>
      </c>
      <c r="G237" s="116" t="b">
        <v>0</v>
      </c>
      <c r="H237" s="116" t="b">
        <v>0</v>
      </c>
      <c r="I237" s="116" t="b">
        <v>0</v>
      </c>
      <c r="J237" s="119" cm="1">
        <f t="array" ref="J237">_xlfn.IFS(LEN(A237)&gt;2,A238,SUM(E237:I237)=0,0,F237,$F$7*F237*E237,G237,$G$7*G237*E237,AND(H237,A237="Co"),$H$7*H237*E237,AND(H237,A237="Re"),$H$7*H237*E237,H237,$J$7*H237*E237,I237,$I$7*I237*E237)</f>
        <v>0</v>
      </c>
      <c r="K237" s="122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5.75" customHeight="1" x14ac:dyDescent="0.9">
      <c r="A238" s="124">
        <f>'PLANTILLA V6'!A238</f>
        <v>0</v>
      </c>
      <c r="B238" s="116">
        <f>'PLANTILLA V6'!B238</f>
        <v>0</v>
      </c>
      <c r="C238" s="125">
        <f>'PLANTILLA V6'!C238</f>
        <v>1</v>
      </c>
      <c r="D238" s="116" t="str">
        <f>'PLANTILLA V6'!D238</f>
        <v>pza</v>
      </c>
      <c r="E238" s="125">
        <v>0</v>
      </c>
      <c r="F238" s="116" t="b">
        <v>0</v>
      </c>
      <c r="G238" s="116" t="b">
        <v>0</v>
      </c>
      <c r="H238" s="116" t="b">
        <v>0</v>
      </c>
      <c r="I238" s="116" t="b">
        <v>0</v>
      </c>
      <c r="J238" s="119" cm="1">
        <f t="array" ref="J238">_xlfn.IFS(LEN(A238)&gt;2,A239,SUM(E238:I238)=0,0,F238,$F$7*F238*E238,G238,$G$7*G238*E238,AND(H238,A238="Co"),$H$7*H238*E238,AND(H238,A238="Re"),$H$7*H238*E238,H238,$J$7*H238*E238,I238,$I$7*I238*E238)</f>
        <v>0</v>
      </c>
      <c r="K238" s="122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5.75" customHeight="1" x14ac:dyDescent="0.9">
      <c r="A239" s="124">
        <f>'PLANTILLA V6'!A239</f>
        <v>0</v>
      </c>
      <c r="B239" s="116">
        <f>'PLANTILLA V6'!B239</f>
        <v>0</v>
      </c>
      <c r="C239" s="125">
        <f>'PLANTILLA V6'!C239</f>
        <v>1</v>
      </c>
      <c r="D239" s="116" t="str">
        <f>'PLANTILLA V6'!D239</f>
        <v>pza</v>
      </c>
      <c r="E239" s="125">
        <v>0</v>
      </c>
      <c r="F239" s="116" t="b">
        <v>0</v>
      </c>
      <c r="G239" s="116" t="b">
        <v>0</v>
      </c>
      <c r="H239" s="116" t="b">
        <v>0</v>
      </c>
      <c r="I239" s="116" t="b">
        <v>0</v>
      </c>
      <c r="J239" s="119" cm="1">
        <f t="array" ref="J239">_xlfn.IFS(LEN(A239)&gt;2,A240,SUM(E239:I239)=0,0,F239,$F$7*F239*E239,G239,$G$7*G239*E239,AND(H239,A239="Co"),$H$7*H239*E239,AND(H239,A239="Re"),$H$7*H239*E239,H239,$J$7*H239*E239,I239,$I$7*I239*E239)</f>
        <v>0</v>
      </c>
      <c r="K239" s="122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5.75" customHeight="1" x14ac:dyDescent="0.9">
      <c r="A240" s="124">
        <f>'PLANTILLA V6'!A240</f>
        <v>0</v>
      </c>
      <c r="B240" s="116">
        <f>'PLANTILLA V6'!B240</f>
        <v>0</v>
      </c>
      <c r="C240" s="125">
        <f>'PLANTILLA V6'!C240</f>
        <v>1</v>
      </c>
      <c r="D240" s="116" t="str">
        <f>'PLANTILLA V6'!D240</f>
        <v>pza</v>
      </c>
      <c r="E240" s="125">
        <v>0</v>
      </c>
      <c r="F240" s="116" t="b">
        <v>0</v>
      </c>
      <c r="G240" s="116" t="b">
        <v>0</v>
      </c>
      <c r="H240" s="116" t="b">
        <v>0</v>
      </c>
      <c r="I240" s="116" t="b">
        <v>0</v>
      </c>
      <c r="J240" s="119" cm="1">
        <f t="array" ref="J240">_xlfn.IFS(LEN(A240)&gt;2,A241,SUM(E240:I240)=0,0,F240,$F$7*F240*E240,G240,$G$7*G240*E240,AND(H240,A240="Co"),$H$7*H240*E240,AND(H240,A240="Re"),$H$7*H240*E240,H240,$J$7*H240*E240,I240,$I$7*I240*E240)</f>
        <v>0</v>
      </c>
      <c r="K240" s="122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5.75" customHeight="1" x14ac:dyDescent="0.9">
      <c r="A241" s="124">
        <f>'PLANTILLA V6'!A241</f>
        <v>0</v>
      </c>
      <c r="B241" s="116">
        <f>'PLANTILLA V6'!B241</f>
        <v>0</v>
      </c>
      <c r="C241" s="125">
        <f>'PLANTILLA V6'!C241</f>
        <v>1</v>
      </c>
      <c r="D241" s="116" t="str">
        <f>'PLANTILLA V6'!D241</f>
        <v>pza</v>
      </c>
      <c r="E241" s="125">
        <v>0</v>
      </c>
      <c r="F241" s="116" t="b">
        <v>0</v>
      </c>
      <c r="G241" s="116" t="b">
        <v>0</v>
      </c>
      <c r="H241" s="116" t="b">
        <v>0</v>
      </c>
      <c r="I241" s="116" t="b">
        <v>0</v>
      </c>
      <c r="J241" s="119" cm="1">
        <f t="array" ref="J241">_xlfn.IFS(LEN(A241)&gt;2,A242,SUM(E241:I241)=0,0,F241,$F$7*F241*E241,G241,$G$7*G241*E241,AND(H241,A241="Co"),$H$7*H241*E241,AND(H241,A241="Re"),$H$7*H241*E241,H241,$J$7*H241*E241,I241,$I$7*I241*E241)</f>
        <v>0</v>
      </c>
      <c r="K241" s="122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5.75" customHeight="1" x14ac:dyDescent="0.9">
      <c r="A242" s="124">
        <f>'PLANTILLA V6'!A242</f>
        <v>0</v>
      </c>
      <c r="B242" s="116">
        <f>'PLANTILLA V6'!B242</f>
        <v>0</v>
      </c>
      <c r="C242" s="125">
        <f>'PLANTILLA V6'!C242</f>
        <v>1</v>
      </c>
      <c r="D242" s="116" t="str">
        <f>'PLANTILLA V6'!D242</f>
        <v>pza</v>
      </c>
      <c r="E242" s="125">
        <v>0</v>
      </c>
      <c r="F242" s="116" t="b">
        <v>0</v>
      </c>
      <c r="G242" s="116" t="b">
        <v>0</v>
      </c>
      <c r="H242" s="116" t="b">
        <v>0</v>
      </c>
      <c r="I242" s="116" t="b">
        <v>0</v>
      </c>
      <c r="J242" s="119" cm="1">
        <f t="array" ref="J242">_xlfn.IFS(LEN(A242)&gt;2,A243,SUM(E242:I242)=0,0,F242,$F$7*F242*E242,G242,$G$7*G242*E242,AND(H242,A242="Co"),$H$7*H242*E242,AND(H242,A242="Re"),$H$7*H242*E242,H242,$J$7*H242*E242,I242,$I$7*I242*E242)</f>
        <v>0</v>
      </c>
      <c r="K242" s="122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5.75" customHeight="1" x14ac:dyDescent="0.9">
      <c r="A243" s="124">
        <f>'PLANTILLA V6'!A243</f>
        <v>0</v>
      </c>
      <c r="B243" s="116">
        <f>'PLANTILLA V6'!B243</f>
        <v>0</v>
      </c>
      <c r="C243" s="125">
        <f>'PLANTILLA V6'!C243</f>
        <v>1</v>
      </c>
      <c r="D243" s="116" t="str">
        <f>'PLANTILLA V6'!D243</f>
        <v>pza</v>
      </c>
      <c r="E243" s="125">
        <v>0</v>
      </c>
      <c r="F243" s="116" t="b">
        <v>0</v>
      </c>
      <c r="G243" s="116" t="b">
        <v>0</v>
      </c>
      <c r="H243" s="116" t="b">
        <v>0</v>
      </c>
      <c r="I243" s="116" t="b">
        <v>0</v>
      </c>
      <c r="J243" s="119" cm="1">
        <f t="array" ref="J243">_xlfn.IFS(LEN(A243)&gt;2,A244,SUM(E243:I243)=0,0,F243,$F$7*F243*E243,G243,$G$7*G243*E243,AND(H243,A243="Co"),$H$7*H243*E243,AND(H243,A243="Re"),$H$7*H243*E243,H243,$J$7*H243*E243,I243,$I$7*I243*E243)</f>
        <v>0</v>
      </c>
      <c r="K243" s="122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5.75" customHeight="1" x14ac:dyDescent="0.9">
      <c r="A244" s="124">
        <f>'PLANTILLA V6'!A244</f>
        <v>0</v>
      </c>
      <c r="B244" s="116">
        <f>'PLANTILLA V6'!B244</f>
        <v>0</v>
      </c>
      <c r="C244" s="125">
        <f>'PLANTILLA V6'!C244</f>
        <v>1</v>
      </c>
      <c r="D244" s="116" t="str">
        <f>'PLANTILLA V6'!D244</f>
        <v>pza</v>
      </c>
      <c r="E244" s="125">
        <v>0</v>
      </c>
      <c r="F244" s="116" t="b">
        <v>0</v>
      </c>
      <c r="G244" s="116" t="b">
        <v>0</v>
      </c>
      <c r="H244" s="116" t="b">
        <v>0</v>
      </c>
      <c r="I244" s="116" t="b">
        <v>0</v>
      </c>
      <c r="J244" s="119" cm="1">
        <f t="array" ref="J244">_xlfn.IFS(LEN(A244)&gt;2,A245,SUM(E244:I244)=0,0,F244,$F$7*F244*E244,G244,$G$7*G244*E244,AND(H244,A244="Co"),$H$7*H244*E244,AND(H244,A244="Re"),$H$7*H244*E244,H244,$J$7*H244*E244,I244,$I$7*I244*E244)</f>
        <v>0</v>
      </c>
      <c r="K244" s="122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5.75" customHeight="1" x14ac:dyDescent="0.9">
      <c r="A245" s="124">
        <f>'PLANTILLA V6'!A245</f>
        <v>0</v>
      </c>
      <c r="B245" s="116">
        <f>'PLANTILLA V6'!B245</f>
        <v>0</v>
      </c>
      <c r="C245" s="125">
        <f>'PLANTILLA V6'!C245</f>
        <v>1</v>
      </c>
      <c r="D245" s="116" t="str">
        <f>'PLANTILLA V6'!D245</f>
        <v>pza</v>
      </c>
      <c r="E245" s="125">
        <v>0</v>
      </c>
      <c r="F245" s="116" t="b">
        <v>0</v>
      </c>
      <c r="G245" s="116" t="b">
        <v>0</v>
      </c>
      <c r="H245" s="116" t="b">
        <v>0</v>
      </c>
      <c r="I245" s="116" t="b">
        <v>0</v>
      </c>
      <c r="J245" s="119" cm="1">
        <f t="array" ref="J245">_xlfn.IFS(LEN(A245)&gt;2,A246,SUM(E245:I245)=0,0,F245,$F$7*F245*E245,G245,$G$7*G245*E245,AND(H245,A245="Co"),$H$7*H245*E245,AND(H245,A245="Re"),$H$7*H245*E245,H245,$J$7*H245*E245,I245,$I$7*I245*E245)</f>
        <v>0</v>
      </c>
      <c r="K245" s="122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5.75" customHeight="1" x14ac:dyDescent="0.9">
      <c r="A246" s="124">
        <f>'PLANTILLA V6'!A246</f>
        <v>0</v>
      </c>
      <c r="B246" s="116">
        <f>'PLANTILLA V6'!B246</f>
        <v>0</v>
      </c>
      <c r="C246" s="125">
        <f>'PLANTILLA V6'!C246</f>
        <v>1</v>
      </c>
      <c r="D246" s="116" t="str">
        <f>'PLANTILLA V6'!D246</f>
        <v>pza</v>
      </c>
      <c r="E246" s="125">
        <v>0</v>
      </c>
      <c r="F246" s="116" t="b">
        <v>0</v>
      </c>
      <c r="G246" s="116" t="b">
        <v>0</v>
      </c>
      <c r="H246" s="116" t="b">
        <v>0</v>
      </c>
      <c r="I246" s="116" t="b">
        <v>0</v>
      </c>
      <c r="J246" s="119" cm="1">
        <f t="array" ref="J246">_xlfn.IFS(LEN(A246)&gt;2,A247,SUM(E246:I246)=0,0,F246,$F$7*F246*E246,G246,$G$7*G246*E246,AND(H246,A246="Co"),$H$7*H246*E246,AND(H246,A246="Re"),$H$7*H246*E246,H246,$J$7*H246*E246,I246,$I$7*I246*E246)</f>
        <v>0</v>
      </c>
      <c r="K246" s="122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5.75" customHeight="1" x14ac:dyDescent="0.9">
      <c r="A247" s="124">
        <f>'PLANTILLA V6'!A247</f>
        <v>0</v>
      </c>
      <c r="B247" s="116">
        <f>'PLANTILLA V6'!B247</f>
        <v>0</v>
      </c>
      <c r="C247" s="125">
        <f>'PLANTILLA V6'!C247</f>
        <v>1</v>
      </c>
      <c r="D247" s="116" t="str">
        <f>'PLANTILLA V6'!D247</f>
        <v>pza</v>
      </c>
      <c r="E247" s="125">
        <v>0</v>
      </c>
      <c r="F247" s="116" t="b">
        <v>0</v>
      </c>
      <c r="G247" s="116" t="b">
        <v>0</v>
      </c>
      <c r="H247" s="116" t="b">
        <v>0</v>
      </c>
      <c r="I247" s="116" t="b">
        <v>0</v>
      </c>
      <c r="J247" s="119" cm="1">
        <f t="array" ref="J247">_xlfn.IFS(LEN(A247)&gt;2,A248,SUM(E247:I247)=0,0,F247,$F$7*F247*E247,G247,$G$7*G247*E247,AND(H247,A247="Co"),$H$7*H247*E247,AND(H247,A247="Re"),$H$7*H247*E247,H247,$J$7*H247*E247,I247,$I$7*I247*E247)</f>
        <v>0</v>
      </c>
      <c r="K247" s="122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5.75" customHeight="1" x14ac:dyDescent="0.9">
      <c r="A248" s="124">
        <f>'PLANTILLA V6'!A248</f>
        <v>0</v>
      </c>
      <c r="B248" s="116">
        <f>'PLANTILLA V6'!B248</f>
        <v>0</v>
      </c>
      <c r="C248" s="125">
        <f>'PLANTILLA V6'!C248</f>
        <v>1</v>
      </c>
      <c r="D248" s="116" t="str">
        <f>'PLANTILLA V6'!D248</f>
        <v>pza</v>
      </c>
      <c r="E248" s="125">
        <v>0</v>
      </c>
      <c r="F248" s="116" t="b">
        <v>0</v>
      </c>
      <c r="G248" s="116" t="b">
        <v>0</v>
      </c>
      <c r="H248" s="116" t="b">
        <v>0</v>
      </c>
      <c r="I248" s="116" t="b">
        <v>0</v>
      </c>
      <c r="J248" s="119" cm="1">
        <f t="array" ref="J248">_xlfn.IFS(LEN(A248)&gt;2,A249,SUM(E248:I248)=0,0,F248,$F$7*F248*E248,G248,$G$7*G248*E248,AND(H248,A248="Co"),$H$7*H248*E248,AND(H248,A248="Re"),$H$7*H248*E248,H248,$J$7*H248*E248,I248,$I$7*I248*E248)</f>
        <v>0</v>
      </c>
      <c r="K248" s="122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5.75" customHeight="1" x14ac:dyDescent="0.9">
      <c r="A249" s="124">
        <f>'PLANTILLA V6'!A249</f>
        <v>0</v>
      </c>
      <c r="B249" s="116">
        <f>'PLANTILLA V6'!B249</f>
        <v>0</v>
      </c>
      <c r="C249" s="125">
        <f>'PLANTILLA V6'!C249</f>
        <v>1</v>
      </c>
      <c r="D249" s="116" t="str">
        <f>'PLANTILLA V6'!D249</f>
        <v>pza</v>
      </c>
      <c r="E249" s="125">
        <v>0</v>
      </c>
      <c r="F249" s="116" t="b">
        <v>0</v>
      </c>
      <c r="G249" s="116" t="b">
        <v>0</v>
      </c>
      <c r="H249" s="116" t="b">
        <v>0</v>
      </c>
      <c r="I249" s="116" t="b">
        <v>0</v>
      </c>
      <c r="J249" s="119" cm="1">
        <f t="array" ref="J249">_xlfn.IFS(LEN(A249)&gt;2,A250,SUM(E249:I249)=0,0,F249,$F$7*F249*E249,G249,$G$7*G249*E249,AND(H249,A249="Co"),$H$7*H249*E249,AND(H249,A249="Re"),$H$7*H249*E249,H249,$J$7*H249*E249,I249,$I$7*I249*E249)</f>
        <v>0</v>
      </c>
      <c r="K249" s="122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5.75" customHeight="1" x14ac:dyDescent="0.9">
      <c r="A250" s="124">
        <f>'PLANTILLA V6'!A250</f>
        <v>0</v>
      </c>
      <c r="B250" s="116">
        <f>'PLANTILLA V6'!B250</f>
        <v>0</v>
      </c>
      <c r="C250" s="125">
        <f>'PLANTILLA V6'!C250</f>
        <v>1</v>
      </c>
      <c r="D250" s="116" t="str">
        <f>'PLANTILLA V6'!D250</f>
        <v>pza</v>
      </c>
      <c r="E250" s="125">
        <v>0</v>
      </c>
      <c r="F250" s="116" t="b">
        <v>0</v>
      </c>
      <c r="G250" s="116" t="b">
        <v>0</v>
      </c>
      <c r="H250" s="116" t="b">
        <v>0</v>
      </c>
      <c r="I250" s="116" t="b">
        <v>0</v>
      </c>
      <c r="J250" s="119" cm="1">
        <f t="array" ref="J250">_xlfn.IFS(LEN(A250)&gt;2,A251,SUM(E250:I250)=0,0,F250,$F$7*F250*E250,G250,$G$7*G250*E250,AND(H250,A250="Co"),$H$7*H250*E250,AND(H250,A250="Re"),$H$7*H250*E250,H250,$J$7*H250*E250,I250,$I$7*I250*E250)</f>
        <v>0</v>
      </c>
      <c r="K250" s="122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5.75" customHeight="1" x14ac:dyDescent="0.9">
      <c r="A251" s="124">
        <f>'PLANTILLA V6'!A251</f>
        <v>0</v>
      </c>
      <c r="B251" s="116">
        <f>'PLANTILLA V6'!B251</f>
        <v>0</v>
      </c>
      <c r="C251" s="125">
        <f>'PLANTILLA V6'!C251</f>
        <v>1</v>
      </c>
      <c r="D251" s="116" t="str">
        <f>'PLANTILLA V6'!D251</f>
        <v>pza</v>
      </c>
      <c r="E251" s="125">
        <v>0</v>
      </c>
      <c r="F251" s="116" t="b">
        <v>0</v>
      </c>
      <c r="G251" s="116" t="b">
        <v>0</v>
      </c>
      <c r="H251" s="116" t="b">
        <v>0</v>
      </c>
      <c r="I251" s="116" t="b">
        <v>0</v>
      </c>
      <c r="J251" s="119" cm="1">
        <f t="array" ref="J251">_xlfn.IFS(LEN(A251)&gt;2,A252,SUM(E251:I251)=0,0,F251,$F$7*F251*E251,G251,$G$7*G251*E251,AND(H251,A251="Co"),$H$7*H251*E251,AND(H251,A251="Re"),$H$7*H251*E251,H251,$J$7*H251*E251,I251,$I$7*I251*E251)</f>
        <v>0</v>
      </c>
      <c r="K251" s="122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5.75" customHeight="1" x14ac:dyDescent="0.9">
      <c r="A252" s="124">
        <f>'PLANTILLA V6'!A252</f>
        <v>0</v>
      </c>
      <c r="B252" s="116">
        <f>'PLANTILLA V6'!B252</f>
        <v>0</v>
      </c>
      <c r="C252" s="125">
        <f>'PLANTILLA V6'!C252</f>
        <v>1</v>
      </c>
      <c r="D252" s="116" t="str">
        <f>'PLANTILLA V6'!D252</f>
        <v>pza</v>
      </c>
      <c r="E252" s="125">
        <v>0</v>
      </c>
      <c r="F252" s="116" t="b">
        <v>0</v>
      </c>
      <c r="G252" s="116" t="b">
        <v>0</v>
      </c>
      <c r="H252" s="116" t="b">
        <v>0</v>
      </c>
      <c r="I252" s="116" t="b">
        <v>0</v>
      </c>
      <c r="J252" s="119" cm="1">
        <f t="array" ref="J252">_xlfn.IFS(LEN(A252)&gt;2,A253,SUM(E252:I252)=0,0,F252,$F$7*F252*E252,G252,$G$7*G252*E252,AND(H252,A252="Co"),$H$7*H252*E252,AND(H252,A252="Re"),$H$7*H252*E252,H252,$J$7*H252*E252,I252,$I$7*I252*E252)</f>
        <v>0</v>
      </c>
      <c r="K252" s="122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5.75" customHeight="1" x14ac:dyDescent="0.9">
      <c r="A253" s="124">
        <f>'PLANTILLA V6'!A253</f>
        <v>0</v>
      </c>
      <c r="B253" s="116">
        <f>'PLANTILLA V6'!B253</f>
        <v>0</v>
      </c>
      <c r="C253" s="125">
        <f>'PLANTILLA V6'!C253</f>
        <v>1</v>
      </c>
      <c r="D253" s="116" t="str">
        <f>'PLANTILLA V6'!D253</f>
        <v>pza</v>
      </c>
      <c r="E253" s="125">
        <v>0</v>
      </c>
      <c r="F253" s="116" t="b">
        <v>0</v>
      </c>
      <c r="G253" s="116" t="b">
        <v>0</v>
      </c>
      <c r="H253" s="116" t="b">
        <v>0</v>
      </c>
      <c r="I253" s="116" t="b">
        <v>0</v>
      </c>
      <c r="J253" s="119" cm="1">
        <f t="array" ref="J253">_xlfn.IFS(LEN(A253)&gt;2,A254,SUM(E253:I253)=0,0,F253,$F$7*F253*E253,G253,$G$7*G253*E253,AND(H253,A253="Co"),$H$7*H253*E253,AND(H253,A253="Re"),$H$7*H253*E253,H253,$J$7*H253*E253,I253,$I$7*I253*E253)</f>
        <v>0</v>
      </c>
      <c r="K253" s="122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5.75" customHeight="1" x14ac:dyDescent="0.9">
      <c r="A254" s="124">
        <f>'PLANTILLA V6'!A254</f>
        <v>0</v>
      </c>
      <c r="B254" s="116">
        <f>'PLANTILLA V6'!B254</f>
        <v>0</v>
      </c>
      <c r="C254" s="125">
        <f>'PLANTILLA V6'!C254</f>
        <v>1</v>
      </c>
      <c r="D254" s="116" t="str">
        <f>'PLANTILLA V6'!D254</f>
        <v>pza</v>
      </c>
      <c r="E254" s="125">
        <v>0</v>
      </c>
      <c r="F254" s="116" t="b">
        <v>0</v>
      </c>
      <c r="G254" s="116" t="b">
        <v>0</v>
      </c>
      <c r="H254" s="116" t="b">
        <v>0</v>
      </c>
      <c r="I254" s="116" t="b">
        <v>0</v>
      </c>
      <c r="J254" s="119" cm="1">
        <f t="array" ref="J254">_xlfn.IFS(LEN(A254)&gt;2,A255,SUM(E254:I254)=0,0,F254,$F$7*F254*E254,G254,$G$7*G254*E254,AND(H254,A254="Co"),$H$7*H254*E254,AND(H254,A254="Re"),$H$7*H254*E254,H254,$J$7*H254*E254,I254,$I$7*I254*E254)</f>
        <v>0</v>
      </c>
      <c r="K254" s="122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5.75" customHeight="1" x14ac:dyDescent="0.9">
      <c r="A255" s="124">
        <f>'PLANTILLA V6'!A255</f>
        <v>0</v>
      </c>
      <c r="B255" s="116">
        <f>'PLANTILLA V6'!B255</f>
        <v>0</v>
      </c>
      <c r="C255" s="125">
        <f>'PLANTILLA V6'!C255</f>
        <v>1</v>
      </c>
      <c r="D255" s="116" t="str">
        <f>'PLANTILLA V6'!D255</f>
        <v>pza</v>
      </c>
      <c r="E255" s="125">
        <v>0</v>
      </c>
      <c r="F255" s="116" t="b">
        <v>0</v>
      </c>
      <c r="G255" s="116" t="b">
        <v>0</v>
      </c>
      <c r="H255" s="116" t="b">
        <v>0</v>
      </c>
      <c r="I255" s="116" t="b">
        <v>0</v>
      </c>
      <c r="J255" s="119" cm="1">
        <f t="array" ref="J255">_xlfn.IFS(LEN(A255)&gt;2,A256,SUM(E255:I255)=0,0,F255,$F$7*F255*E255,G255,$G$7*G255*E255,AND(H255,A255="Co"),$H$7*H255*E255,AND(H255,A255="Re"),$H$7*H255*E255,H255,$J$7*H255*E255,I255,$I$7*I255*E255)</f>
        <v>0</v>
      </c>
      <c r="K255" s="122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5.75" customHeight="1" x14ac:dyDescent="0.9">
      <c r="A256" s="124">
        <f>'PLANTILLA V6'!A256</f>
        <v>0</v>
      </c>
      <c r="B256" s="116">
        <f>'PLANTILLA V6'!B256</f>
        <v>0</v>
      </c>
      <c r="C256" s="125">
        <f>'PLANTILLA V6'!C256</f>
        <v>1</v>
      </c>
      <c r="D256" s="116" t="str">
        <f>'PLANTILLA V6'!D256</f>
        <v>pza</v>
      </c>
      <c r="E256" s="125">
        <v>0</v>
      </c>
      <c r="F256" s="116" t="b">
        <v>0</v>
      </c>
      <c r="G256" s="116" t="b">
        <v>0</v>
      </c>
      <c r="H256" s="116" t="b">
        <v>0</v>
      </c>
      <c r="I256" s="116" t="b">
        <v>0</v>
      </c>
      <c r="J256" s="119" cm="1">
        <f t="array" ref="J256">_xlfn.IFS(LEN(A256)&gt;2,A257,SUM(E256:I256)=0,0,F256,$F$7*F256*E256,G256,$G$7*G256*E256,AND(H256,A256="Co"),$H$7*H256*E256,AND(H256,A256="Re"),$H$7*H256*E256,H256,$J$7*H256*E256,I256,$I$7*I256*E256)</f>
        <v>0</v>
      </c>
      <c r="K256" s="122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5.75" customHeight="1" x14ac:dyDescent="0.9">
      <c r="A257" s="124">
        <f>'PLANTILLA V6'!A257</f>
        <v>0</v>
      </c>
      <c r="B257" s="116">
        <f>'PLANTILLA V6'!B257</f>
        <v>0</v>
      </c>
      <c r="C257" s="125">
        <f>'PLANTILLA V6'!C257</f>
        <v>1</v>
      </c>
      <c r="D257" s="116" t="str">
        <f>'PLANTILLA V6'!D257</f>
        <v>pza</v>
      </c>
      <c r="E257" s="125">
        <v>0</v>
      </c>
      <c r="F257" s="116" t="b">
        <v>0</v>
      </c>
      <c r="G257" s="116" t="b">
        <v>0</v>
      </c>
      <c r="H257" s="116" t="b">
        <v>0</v>
      </c>
      <c r="I257" s="116" t="b">
        <v>0</v>
      </c>
      <c r="J257" s="119" cm="1">
        <f t="array" ref="J257">_xlfn.IFS(LEN(A257)&gt;2,A258,SUM(E257:I257)=0,0,F257,$F$7*F257*E257,G257,$G$7*G257*E257,AND(H257,A257="Co"),$H$7*H257*E257,AND(H257,A257="Re"),$H$7*H257*E257,H257,$J$7*H257*E257,I257,$I$7*I257*E257)</f>
        <v>0</v>
      </c>
      <c r="K257" s="122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5.75" customHeight="1" x14ac:dyDescent="0.9">
      <c r="A258" s="124">
        <f>'PLANTILLA V6'!A258</f>
        <v>0</v>
      </c>
      <c r="B258" s="116">
        <f>'PLANTILLA V6'!B258</f>
        <v>0</v>
      </c>
      <c r="C258" s="125">
        <f>'PLANTILLA V6'!C258</f>
        <v>1</v>
      </c>
      <c r="D258" s="116" t="str">
        <f>'PLANTILLA V6'!D258</f>
        <v>pza</v>
      </c>
      <c r="E258" s="125">
        <v>0</v>
      </c>
      <c r="F258" s="116" t="b">
        <v>0</v>
      </c>
      <c r="G258" s="116" t="b">
        <v>0</v>
      </c>
      <c r="H258" s="116" t="b">
        <v>0</v>
      </c>
      <c r="I258" s="116" t="b">
        <v>0</v>
      </c>
      <c r="J258" s="119" cm="1">
        <f t="array" ref="J258">_xlfn.IFS(LEN(A258)&gt;2,A259,SUM(E258:I258)=0,0,F258,$F$7*F258*E258,G258,$G$7*G258*E258,AND(H258,A258="Co"),$H$7*H258*E258,AND(H258,A258="Re"),$H$7*H258*E258,H258,$J$7*H258*E258,I258,$I$7*I258*E258)</f>
        <v>0</v>
      </c>
      <c r="K258" s="122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5.75" customHeight="1" x14ac:dyDescent="0.9">
      <c r="A259" s="124">
        <f>'PLANTILLA V6'!A259</f>
        <v>0</v>
      </c>
      <c r="B259" s="116">
        <f>'PLANTILLA V6'!B259</f>
        <v>0</v>
      </c>
      <c r="C259" s="125">
        <f>'PLANTILLA V6'!C259</f>
        <v>1</v>
      </c>
      <c r="D259" s="116" t="str">
        <f>'PLANTILLA V6'!D259</f>
        <v>pza</v>
      </c>
      <c r="E259" s="125">
        <v>0</v>
      </c>
      <c r="F259" s="116" t="b">
        <v>0</v>
      </c>
      <c r="G259" s="116" t="b">
        <v>0</v>
      </c>
      <c r="H259" s="116" t="b">
        <v>0</v>
      </c>
      <c r="I259" s="116" t="b">
        <v>0</v>
      </c>
      <c r="J259" s="119" cm="1">
        <f t="array" ref="J259">_xlfn.IFS(LEN(A259)&gt;2,A260,SUM(E259:I259)=0,0,F259,$F$7*F259*E259,G259,$G$7*G259*E259,AND(H259,A259="Co"),$H$7*H259*E259,AND(H259,A259="Re"),$H$7*H259*E259,H259,$J$7*H259*E259,I259,$I$7*I259*E259)</f>
        <v>0</v>
      </c>
      <c r="K259" s="122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5.75" customHeight="1" x14ac:dyDescent="0.9">
      <c r="A260" s="124">
        <f>'PLANTILLA V6'!A260</f>
        <v>0</v>
      </c>
      <c r="B260" s="116">
        <f>'PLANTILLA V6'!B260</f>
        <v>0</v>
      </c>
      <c r="C260" s="125">
        <f>'PLANTILLA V6'!C260</f>
        <v>1</v>
      </c>
      <c r="D260" s="116" t="str">
        <f>'PLANTILLA V6'!D260</f>
        <v>pza</v>
      </c>
      <c r="E260" s="125">
        <v>0</v>
      </c>
      <c r="F260" s="116" t="b">
        <v>0</v>
      </c>
      <c r="G260" s="116" t="b">
        <v>0</v>
      </c>
      <c r="H260" s="116" t="b">
        <v>0</v>
      </c>
      <c r="I260" s="116" t="b">
        <v>0</v>
      </c>
      <c r="J260" s="119" cm="1">
        <f t="array" ref="J260">_xlfn.IFS(LEN(A260)&gt;2,A261,SUM(E260:I260)=0,0,F260,$F$7*F260*E260,G260,$G$7*G260*E260,AND(H260,A260="Co"),$H$7*H260*E260,AND(H260,A260="Re"),$H$7*H260*E260,H260,$J$7*H260*E260,I260,$I$7*I260*E260)</f>
        <v>0</v>
      </c>
      <c r="K260" s="122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5.75" customHeight="1" x14ac:dyDescent="0.9">
      <c r="A261" s="124">
        <f>'PLANTILLA V6'!A261</f>
        <v>0</v>
      </c>
      <c r="B261" s="116">
        <f>'PLANTILLA V6'!B261</f>
        <v>0</v>
      </c>
      <c r="C261" s="125">
        <f>'PLANTILLA V6'!C261</f>
        <v>1</v>
      </c>
      <c r="D261" s="116" t="str">
        <f>'PLANTILLA V6'!D261</f>
        <v>pza</v>
      </c>
      <c r="E261" s="125">
        <v>0</v>
      </c>
      <c r="F261" s="116" t="b">
        <v>0</v>
      </c>
      <c r="G261" s="116" t="b">
        <v>0</v>
      </c>
      <c r="H261" s="116" t="b">
        <v>0</v>
      </c>
      <c r="I261" s="116" t="b">
        <v>0</v>
      </c>
      <c r="J261" s="119" cm="1">
        <f t="array" ref="J261">_xlfn.IFS(LEN(A261)&gt;2,A262,SUM(E261:I261)=0,0,F261,$F$7*F261*E261,G261,$G$7*G261*E261,AND(H261,A261="Co"),$H$7*H261*E261,AND(H261,A261="Re"),$H$7*H261*E261,H261,$J$7*H261*E261,I261,$I$7*I261*E261)</f>
        <v>0</v>
      </c>
      <c r="K261" s="122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5.75" customHeight="1" x14ac:dyDescent="0.9">
      <c r="A262" s="124">
        <f>'PLANTILLA V6'!A262</f>
        <v>0</v>
      </c>
      <c r="B262" s="116">
        <f>'PLANTILLA V6'!B262</f>
        <v>0</v>
      </c>
      <c r="C262" s="125">
        <f>'PLANTILLA V6'!C262</f>
        <v>1</v>
      </c>
      <c r="D262" s="116" t="str">
        <f>'PLANTILLA V6'!D262</f>
        <v>pza</v>
      </c>
      <c r="E262" s="125">
        <v>0</v>
      </c>
      <c r="F262" s="116" t="b">
        <v>0</v>
      </c>
      <c r="G262" s="116" t="b">
        <v>0</v>
      </c>
      <c r="H262" s="116" t="b">
        <v>0</v>
      </c>
      <c r="I262" s="116" t="b">
        <v>0</v>
      </c>
      <c r="J262" s="119" cm="1">
        <f t="array" ref="J262">_xlfn.IFS(LEN(A262)&gt;2,A263,SUM(E262:I262)=0,0,F262,$F$7*F262*E262,G262,$G$7*G262*E262,AND(H262,A262="Co"),$H$7*H262*E262,AND(H262,A262="Re"),$H$7*H262*E262,H262,$J$7*H262*E262,I262,$I$7*I262*E262)</f>
        <v>0</v>
      </c>
      <c r="K262" s="122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5.75" customHeight="1" x14ac:dyDescent="0.9">
      <c r="A263" s="124">
        <f>'PLANTILLA V6'!A263</f>
        <v>0</v>
      </c>
      <c r="B263" s="116">
        <f>'PLANTILLA V6'!B263</f>
        <v>0</v>
      </c>
      <c r="C263" s="125">
        <f>'PLANTILLA V6'!C263</f>
        <v>1</v>
      </c>
      <c r="D263" s="116" t="str">
        <f>'PLANTILLA V6'!D263</f>
        <v>pza</v>
      </c>
      <c r="E263" s="125">
        <v>0</v>
      </c>
      <c r="F263" s="116" t="b">
        <v>0</v>
      </c>
      <c r="G263" s="116" t="b">
        <v>0</v>
      </c>
      <c r="H263" s="116" t="b">
        <v>0</v>
      </c>
      <c r="I263" s="116" t="b">
        <v>0</v>
      </c>
      <c r="J263" s="119" cm="1">
        <f t="array" ref="J263">_xlfn.IFS(LEN(A263)&gt;2,A264,SUM(E263:I263)=0,0,F263,$F$7*F263*E263,G263,$G$7*G263*E263,AND(H263,A263="Co"),$H$7*H263*E263,AND(H263,A263="Re"),$H$7*H263*E263,H263,$J$7*H263*E263,I263,$I$7*I263*E263)</f>
        <v>0</v>
      </c>
      <c r="K263" s="122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5.75" customHeight="1" x14ac:dyDescent="0.9">
      <c r="A264" s="124">
        <f>'PLANTILLA V6'!A264</f>
        <v>0</v>
      </c>
      <c r="B264" s="116">
        <f>'PLANTILLA V6'!B264</f>
        <v>0</v>
      </c>
      <c r="C264" s="125">
        <f>'PLANTILLA V6'!C264</f>
        <v>1</v>
      </c>
      <c r="D264" s="116" t="str">
        <f>'PLANTILLA V6'!D264</f>
        <v>pza</v>
      </c>
      <c r="E264" s="125">
        <v>0</v>
      </c>
      <c r="F264" s="116" t="b">
        <v>0</v>
      </c>
      <c r="G264" s="116" t="b">
        <v>0</v>
      </c>
      <c r="H264" s="116" t="b">
        <v>0</v>
      </c>
      <c r="I264" s="116" t="b">
        <v>0</v>
      </c>
      <c r="J264" s="119" cm="1">
        <f t="array" ref="J264">_xlfn.IFS(LEN(A264)&gt;2,A265,SUM(E264:I264)=0,0,F264,$F$7*F264*E264,G264,$G$7*G264*E264,AND(H264,A264="Co"),$H$7*H264*E264,AND(H264,A264="Re"),$H$7*H264*E264,H264,$J$7*H264*E264,I264,$I$7*I264*E264)</f>
        <v>0</v>
      </c>
      <c r="K264" s="122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5.75" customHeight="1" x14ac:dyDescent="0.9">
      <c r="A265" s="124">
        <f>'PLANTILLA V6'!A265</f>
        <v>0</v>
      </c>
      <c r="B265" s="116">
        <f>'PLANTILLA V6'!B265</f>
        <v>0</v>
      </c>
      <c r="C265" s="125">
        <f>'PLANTILLA V6'!C265</f>
        <v>1</v>
      </c>
      <c r="D265" s="116" t="str">
        <f>'PLANTILLA V6'!D265</f>
        <v>pza</v>
      </c>
      <c r="E265" s="125">
        <v>0</v>
      </c>
      <c r="F265" s="116" t="b">
        <v>0</v>
      </c>
      <c r="G265" s="116" t="b">
        <v>0</v>
      </c>
      <c r="H265" s="116" t="b">
        <v>0</v>
      </c>
      <c r="I265" s="116" t="b">
        <v>0</v>
      </c>
      <c r="J265" s="119" cm="1">
        <f t="array" ref="J265">_xlfn.IFS(LEN(A265)&gt;2,A266,SUM(E265:I265)=0,0,F265,$F$7*F265*E265,G265,$G$7*G265*E265,AND(H265,A265="Co"),$H$7*H265*E265,AND(H265,A265="Re"),$H$7*H265*E265,H265,$J$7*H265*E265,I265,$I$7*I265*E265)</f>
        <v>0</v>
      </c>
      <c r="K265" s="122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5.75" customHeight="1" x14ac:dyDescent="0.9">
      <c r="A266" s="124">
        <f>'PLANTILLA V6'!A266</f>
        <v>0</v>
      </c>
      <c r="B266" s="116">
        <f>'PLANTILLA V6'!B266</f>
        <v>0</v>
      </c>
      <c r="C266" s="125">
        <f>'PLANTILLA V6'!C266</f>
        <v>1</v>
      </c>
      <c r="D266" s="116" t="str">
        <f>'PLANTILLA V6'!D266</f>
        <v>pza</v>
      </c>
      <c r="E266" s="125">
        <v>0</v>
      </c>
      <c r="F266" s="116" t="b">
        <v>0</v>
      </c>
      <c r="G266" s="116" t="b">
        <v>0</v>
      </c>
      <c r="H266" s="116" t="b">
        <v>0</v>
      </c>
      <c r="I266" s="116" t="b">
        <v>0</v>
      </c>
      <c r="J266" s="119" cm="1">
        <f t="array" ref="J266">_xlfn.IFS(LEN(A266)&gt;2,A267,SUM(E266:I266)=0,0,F266,$F$7*F266*E266,G266,$G$7*G266*E266,AND(H266,A266="Co"),$H$7*H266*E266,AND(H266,A266="Re"),$H$7*H266*E266,H266,$J$7*H266*E266,I266,$I$7*I266*E266)</f>
        <v>0</v>
      </c>
      <c r="K266" s="122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5.75" customHeight="1" x14ac:dyDescent="0.9">
      <c r="A267" s="124">
        <f>'PLANTILLA V6'!A267</f>
        <v>0</v>
      </c>
      <c r="B267" s="116">
        <f>'PLANTILLA V6'!B267</f>
        <v>0</v>
      </c>
      <c r="C267" s="125">
        <f>'PLANTILLA V6'!C267</f>
        <v>1</v>
      </c>
      <c r="D267" s="116" t="str">
        <f>'PLANTILLA V6'!D267</f>
        <v>pza</v>
      </c>
      <c r="E267" s="125">
        <v>0</v>
      </c>
      <c r="F267" s="116" t="b">
        <v>0</v>
      </c>
      <c r="G267" s="116" t="b">
        <v>0</v>
      </c>
      <c r="H267" s="116" t="b">
        <v>0</v>
      </c>
      <c r="I267" s="116" t="b">
        <v>0</v>
      </c>
      <c r="J267" s="119" cm="1">
        <f t="array" ref="J267">_xlfn.IFS(LEN(A267)&gt;2,A268,SUM(E267:I267)=0,0,F267,$F$7*F267*E267,G267,$G$7*G267*E267,AND(H267,A267="Co"),$H$7*H267*E267,AND(H267,A267="Re"),$H$7*H267*E267,H267,$J$7*H267*E267,I267,$I$7*I267*E267)</f>
        <v>0</v>
      </c>
      <c r="K267" s="122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5.75" customHeight="1" x14ac:dyDescent="0.9">
      <c r="A268" s="124">
        <f>'PLANTILLA V6'!A268</f>
        <v>0</v>
      </c>
      <c r="B268" s="116">
        <f>'PLANTILLA V6'!B268</f>
        <v>0</v>
      </c>
      <c r="C268" s="125">
        <f>'PLANTILLA V6'!C268</f>
        <v>1</v>
      </c>
      <c r="D268" s="116" t="str">
        <f>'PLANTILLA V6'!D268</f>
        <v>pza</v>
      </c>
      <c r="E268" s="125">
        <v>0</v>
      </c>
      <c r="F268" s="116" t="b">
        <v>0</v>
      </c>
      <c r="G268" s="116" t="b">
        <v>0</v>
      </c>
      <c r="H268" s="116" t="b">
        <v>0</v>
      </c>
      <c r="I268" s="116" t="b">
        <v>0</v>
      </c>
      <c r="J268" s="119" cm="1">
        <f t="array" ref="J268">_xlfn.IFS(LEN(A268)&gt;2,A269,SUM(E268:I268)=0,0,F268,$F$7*F268*E268,G268,$G$7*G268*E268,AND(H268,A268="Co"),$H$7*H268*E268,AND(H268,A268="Re"),$H$7*H268*E268,H268,$J$7*H268*E268,I268,$I$7*I268*E268)</f>
        <v>0</v>
      </c>
      <c r="K268" s="122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5.75" customHeight="1" x14ac:dyDescent="0.9">
      <c r="A269" s="112">
        <f>'PLANTILLA V6'!A269</f>
        <v>0</v>
      </c>
      <c r="B269" s="112">
        <f>'PLANTILLA V6'!B269</f>
        <v>0</v>
      </c>
      <c r="C269" s="125">
        <f>'PLANTILLA V6'!C269</f>
        <v>1</v>
      </c>
      <c r="D269" s="116" t="str">
        <f>'PLANTILLA V6'!D269</f>
        <v>pza</v>
      </c>
      <c r="E269" s="125">
        <v>0</v>
      </c>
      <c r="F269" s="116" t="b">
        <v>0</v>
      </c>
      <c r="G269" s="116" t="b">
        <v>0</v>
      </c>
      <c r="H269" s="116" t="b">
        <v>0</v>
      </c>
      <c r="I269" s="116" t="b">
        <v>0</v>
      </c>
      <c r="J269" s="119" cm="1">
        <f t="array" ref="J269">_xlfn.IFS(LEN(A269)&gt;2,A270,SUM(E269:I269)=0,0,F269,$F$7*F269*E269,G269,$G$7*G269*E269,AND(H269,A269="Co"),$H$7*H269*E269,AND(H269,A269="Re"),$H$7*H269*E269,H269,$J$7*H269*E269,I269,$I$7*I269*E269)</f>
        <v>0</v>
      </c>
      <c r="K269" s="122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5.75" customHeight="1" x14ac:dyDescent="0.9">
      <c r="A270" s="171" t="str">
        <f>'PLANTILLA V6'!A270</f>
        <v>Materiales de Reuso</v>
      </c>
      <c r="B270" s="141"/>
      <c r="C270" s="125">
        <f>'PLANTILLA V6'!C270</f>
        <v>1</v>
      </c>
      <c r="D270" s="116" t="str">
        <f>'PLANTILLA V6'!D270</f>
        <v>pza</v>
      </c>
      <c r="E270" s="125">
        <v>0</v>
      </c>
      <c r="F270" s="116" t="b">
        <v>0</v>
      </c>
      <c r="G270" s="116" t="b">
        <v>0</v>
      </c>
      <c r="H270" s="116" t="b">
        <v>0</v>
      </c>
      <c r="I270" s="116" t="b">
        <v>0</v>
      </c>
      <c r="J270" s="123" t="str" cm="1">
        <f t="array" ref="J270">_xlfn.IFS(LEN(A270)&gt;2,A271,SUM(E270:I270)=0,0,F270,$F$7*F270*E270,G270,$G$7*G270*E270,AND(H270,A270="Co"),$H$7*H270*E270,AND(H270,A270="Re"),$H$7*H270*E270,H270,$J$7*H270*E270,I270,$I$7*I270*E270)</f>
        <v>Re</v>
      </c>
      <c r="K270" s="122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5.75" customHeight="1" x14ac:dyDescent="0.9">
      <c r="A271" s="124" t="str">
        <f>'PLANTILLA V6'!A271</f>
        <v>Re</v>
      </c>
      <c r="B271" s="124" t="str">
        <f>'PLANTILLA V6'!B271</f>
        <v>Cartón de 3 mm de espesor de 30 x 30 cm</v>
      </c>
      <c r="C271" s="125">
        <f>'PLANTILLA V6'!C271</f>
        <v>1</v>
      </c>
      <c r="D271" s="116" t="str">
        <f>'PLANTILLA V6'!D271</f>
        <v>pza</v>
      </c>
      <c r="E271" s="125">
        <v>0</v>
      </c>
      <c r="F271" s="116" t="b">
        <v>0</v>
      </c>
      <c r="G271" s="116" t="b">
        <v>0</v>
      </c>
      <c r="H271" s="116" t="b">
        <v>0</v>
      </c>
      <c r="I271" s="116" t="b">
        <v>0</v>
      </c>
      <c r="J271" s="119" cm="1">
        <f t="array" ref="J271">_xlfn.IFS(LEN(A271)&gt;2,A272,SUM(E271:I271)=0,0,F271,$F$7*F271*E271,G271,$G$7*G271*E271,AND(H271,A271="Co"),$H$7*H271*E271,AND(H271,A271="Re"),$H$7*H271*E271,H271,$J$7*H271*E271,I271,$I$7*I271*E271)</f>
        <v>0</v>
      </c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5.75" customHeight="1" x14ac:dyDescent="0.9">
      <c r="A272" s="124" t="str">
        <f>'PLANTILLA V6'!A272</f>
        <v>Re</v>
      </c>
      <c r="B272" s="124" t="str">
        <f>'PLANTILLA V6'!B272</f>
        <v>Hojas de papel tamaño carta con un lado limpio</v>
      </c>
      <c r="C272" s="125">
        <f>'PLANTILLA V6'!C272</f>
        <v>1</v>
      </c>
      <c r="D272" s="116" t="str">
        <f>'PLANTILLA V6'!D272</f>
        <v>pza</v>
      </c>
      <c r="E272" s="125">
        <v>0</v>
      </c>
      <c r="F272" s="116" t="b">
        <v>0</v>
      </c>
      <c r="G272" s="116" t="b">
        <v>0</v>
      </c>
      <c r="H272" s="116" t="b">
        <v>0</v>
      </c>
      <c r="I272" s="116" t="b">
        <v>0</v>
      </c>
      <c r="J272" s="119" cm="1">
        <f t="array" ref="J272">_xlfn.IFS(LEN(A272)&gt;2,A273,SUM(E272:I272)=0,0,F272,$F$7*F272*E272,G272,$G$7*G272*E272,AND(H272,A272="Co"),$H$7*H272*E272,AND(H272,A272="Re"),$H$7*H272*E272,H272,$J$7*H272*E272,I272,$I$7*I272*E272)</f>
        <v>0</v>
      </c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5.75" customHeight="1" x14ac:dyDescent="0.9">
      <c r="A273" s="124" t="str">
        <f>'PLANTILLA V6'!A273</f>
        <v>Re</v>
      </c>
      <c r="B273" s="124" t="str">
        <f>'PLANTILLA V6'!B273</f>
        <v>Bolsa de plástico oscura</v>
      </c>
      <c r="C273" s="125">
        <f>'PLANTILLA V6'!C273</f>
        <v>1</v>
      </c>
      <c r="D273" s="116" t="str">
        <f>'PLANTILLA V6'!D273</f>
        <v>pza</v>
      </c>
      <c r="E273" s="125">
        <v>0</v>
      </c>
      <c r="F273" s="116" t="b">
        <v>0</v>
      </c>
      <c r="G273" s="116" t="b">
        <v>0</v>
      </c>
      <c r="H273" s="116" t="b">
        <v>0</v>
      </c>
      <c r="I273" s="116" t="b">
        <v>0</v>
      </c>
      <c r="J273" s="119" cm="1">
        <f t="array" ref="J273">_xlfn.IFS(LEN(A273)&gt;2,A274,SUM(E273:I273)=0,0,F273,$F$7*F273*E273,G273,$G$7*G273*E273,AND(H273,A273="Co"),$H$7*H273*E273,AND(H273,A273="Re"),$H$7*H273*E273,H273,$J$7*H273*E273,I273,$I$7*I273*E273)</f>
        <v>0</v>
      </c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5.75" customHeight="1" x14ac:dyDescent="0.9">
      <c r="A274" s="124" t="str">
        <f>'PLANTILLA V6'!A274</f>
        <v>Re</v>
      </c>
      <c r="B274" s="124" t="str">
        <f>'PLANTILLA V6'!B274</f>
        <v>Botella de PET de 250 ml</v>
      </c>
      <c r="C274" s="125">
        <f>'PLANTILLA V6'!C274</f>
        <v>1</v>
      </c>
      <c r="D274" s="116" t="str">
        <f>'PLANTILLA V6'!D274</f>
        <v>pza</v>
      </c>
      <c r="E274" s="125">
        <v>0</v>
      </c>
      <c r="F274" s="116" t="b">
        <v>0</v>
      </c>
      <c r="G274" s="116" t="b">
        <v>0</v>
      </c>
      <c r="H274" s="116" t="b">
        <v>0</v>
      </c>
      <c r="I274" s="116" t="b">
        <v>0</v>
      </c>
      <c r="J274" s="119" cm="1">
        <f t="array" ref="J274">_xlfn.IFS(LEN(A274)&gt;2,A275,SUM(E274:I274)=0,0,F274,$F$7*F274*E274,G274,$G$7*G274*E274,AND(H274,A274="Co"),$H$7*H274*E274,AND(H274,A274="Re"),$H$7*H274*E274,H274,$J$7*H274*E274,I274,$I$7*I274*E274)</f>
        <v>0</v>
      </c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5.75" customHeight="1" x14ac:dyDescent="0.9">
      <c r="A275" s="124" t="str">
        <f>'PLANTILLA V6'!A275</f>
        <v>Re</v>
      </c>
      <c r="B275" s="124" t="str">
        <f>'PLANTILLA V6'!B275</f>
        <v>Botella de PET de 600 ml</v>
      </c>
      <c r="C275" s="125">
        <f>'PLANTILLA V6'!C275</f>
        <v>1</v>
      </c>
      <c r="D275" s="116" t="str">
        <f>'PLANTILLA V6'!D275</f>
        <v>pza</v>
      </c>
      <c r="E275" s="125">
        <v>0</v>
      </c>
      <c r="F275" s="116" t="b">
        <v>0</v>
      </c>
      <c r="G275" s="116" t="b">
        <v>0</v>
      </c>
      <c r="H275" s="116" t="b">
        <v>0</v>
      </c>
      <c r="I275" s="116" t="b">
        <v>0</v>
      </c>
      <c r="J275" s="119" cm="1">
        <f t="array" ref="J275">_xlfn.IFS(LEN(A275)&gt;2,A276,SUM(E275:I275)=0,0,F275,$F$7*F275*E275,G275,$G$7*G275*E275,AND(H275,A275="Co"),$H$7*H275*E275,AND(H275,A275="Re"),$H$7*H275*E275,H275,$J$7*H275*E275,I275,$I$7*I275*E275)</f>
        <v>0</v>
      </c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5.75" customHeight="1" x14ac:dyDescent="0.9">
      <c r="A276" s="124" t="str">
        <f>'PLANTILLA V6'!A276</f>
        <v>Re</v>
      </c>
      <c r="B276" s="124" t="str">
        <f>'PLANTILLA V6'!B276</f>
        <v>Botella de PET de 1 l</v>
      </c>
      <c r="C276" s="125">
        <f>'PLANTILLA V6'!C276</f>
        <v>1</v>
      </c>
      <c r="D276" s="116" t="str">
        <f>'PLANTILLA V6'!D276</f>
        <v>pza</v>
      </c>
      <c r="E276" s="125">
        <v>0</v>
      </c>
      <c r="F276" s="116" t="b">
        <v>0</v>
      </c>
      <c r="G276" s="116" t="b">
        <v>0</v>
      </c>
      <c r="H276" s="116" t="b">
        <v>0</v>
      </c>
      <c r="I276" s="116" t="b">
        <v>0</v>
      </c>
      <c r="J276" s="119" cm="1">
        <f t="array" ref="J276">_xlfn.IFS(LEN(A276)&gt;2,A277,SUM(E276:I276)=0,0,F276,$F$7*F276*E276,G276,$G$7*G276*E276,AND(H276,A276="Co"),$H$7*H276*E276,AND(H276,A276="Re"),$H$7*H276*E276,H276,$J$7*H276*E276,I276,$I$7*I276*E276)</f>
        <v>0</v>
      </c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5.75" customHeight="1" x14ac:dyDescent="0.9">
      <c r="A277" s="124" t="str">
        <f>'PLANTILLA V6'!A277</f>
        <v>Re</v>
      </c>
      <c r="B277" s="129" t="str">
        <f>'PLANTILLA V6'!B277</f>
        <v>Vaso de plástico desechable (250 ml)</v>
      </c>
      <c r="C277" s="125">
        <f>'PLANTILLA V6'!C277</f>
        <v>1</v>
      </c>
      <c r="D277" s="116" t="str">
        <f>'PLANTILLA V6'!D277</f>
        <v>pza</v>
      </c>
      <c r="E277" s="125">
        <v>0</v>
      </c>
      <c r="F277" s="116" t="b">
        <v>0</v>
      </c>
      <c r="G277" s="116" t="b">
        <v>0</v>
      </c>
      <c r="H277" s="116" t="b">
        <v>0</v>
      </c>
      <c r="I277" s="116" t="b">
        <v>0</v>
      </c>
      <c r="J277" s="119" cm="1">
        <f t="array" ref="J277">_xlfn.IFS(LEN(A277)&gt;2,A278,SUM(E277:I277)=0,0,F277,$F$7*F277*E277,G277,$G$7*G277*E277,AND(H277,A277="Co"),$H$7*H277*E277,AND(H277,A277="Re"),$H$7*H277*E277,H277,$J$7*H277*E277,I277,$I$7*I277*E277)</f>
        <v>0</v>
      </c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5.75" customHeight="1" x14ac:dyDescent="0.9">
      <c r="A278" s="124" t="str">
        <f>'PLANTILLA V6'!A278</f>
        <v>Re</v>
      </c>
      <c r="B278" s="124" t="str">
        <f>'PLANTILLA V6'!B278</f>
        <v>Tetrapack de 250 ml</v>
      </c>
      <c r="C278" s="125">
        <f>'PLANTILLA V6'!C278</f>
        <v>1</v>
      </c>
      <c r="D278" s="116" t="str">
        <f>'PLANTILLA V6'!D278</f>
        <v>pza</v>
      </c>
      <c r="E278" s="125">
        <v>0</v>
      </c>
      <c r="F278" s="116" t="b">
        <v>0</v>
      </c>
      <c r="G278" s="116" t="b">
        <v>0</v>
      </c>
      <c r="H278" s="116" t="b">
        <v>0</v>
      </c>
      <c r="I278" s="116" t="b">
        <v>0</v>
      </c>
      <c r="J278" s="119" cm="1">
        <f t="array" ref="J278">_xlfn.IFS(LEN(A278)&gt;2,A279,SUM(E278:I278)=0,0,F278,$F$7*F278*E278,G278,$G$7*G278*E278,AND(H278,A278="Co"),$H$7*H278*E278,AND(H278,A278="Re"),$H$7*H278*E278,H278,$J$7*H278*E278,I278,$I$7*I278*E278)</f>
        <v>0</v>
      </c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5.75" customHeight="1" x14ac:dyDescent="0.9">
      <c r="A279" s="124" t="str">
        <f>'PLANTILLA V6'!A279</f>
        <v>Re</v>
      </c>
      <c r="B279" s="124" t="str">
        <f>'PLANTILLA V6'!B279</f>
        <v>Tetrapack de 500 ml</v>
      </c>
      <c r="C279" s="125">
        <f>'PLANTILLA V6'!C279</f>
        <v>1</v>
      </c>
      <c r="D279" s="116" t="str">
        <f>'PLANTILLA V6'!D279</f>
        <v>pza</v>
      </c>
      <c r="E279" s="125">
        <v>0</v>
      </c>
      <c r="F279" s="116" t="b">
        <v>0</v>
      </c>
      <c r="G279" s="116" t="b">
        <v>0</v>
      </c>
      <c r="H279" s="116" t="b">
        <v>0</v>
      </c>
      <c r="I279" s="116" t="b">
        <v>0</v>
      </c>
      <c r="J279" s="119" cm="1">
        <f t="array" ref="J279">_xlfn.IFS(LEN(A279)&gt;2,A280,SUM(E279:I279)=0,0,F279,$F$7*F279*E279,G279,$G$7*G279*E279,AND(H279,A279="Co"),$H$7*H279*E279,AND(H279,A279="Re"),$H$7*H279*E279,H279,$J$7*H279*E279,I279,$I$7*I279*E279)</f>
        <v>0</v>
      </c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5.75" customHeight="1" x14ac:dyDescent="0.9">
      <c r="A280" s="124" t="str">
        <f>'PLANTILLA V6'!A280</f>
        <v>Re</v>
      </c>
      <c r="B280" s="124" t="str">
        <f>'PLANTILLA V6'!B280</f>
        <v>Tetrapack de 1 l</v>
      </c>
      <c r="C280" s="125">
        <f>'PLANTILLA V6'!C280</f>
        <v>1</v>
      </c>
      <c r="D280" s="116" t="str">
        <f>'PLANTILLA V6'!D280</f>
        <v>pza</v>
      </c>
      <c r="E280" s="125">
        <v>0</v>
      </c>
      <c r="F280" s="116" t="b">
        <v>0</v>
      </c>
      <c r="G280" s="116" t="b">
        <v>0</v>
      </c>
      <c r="H280" s="116" t="b">
        <v>0</v>
      </c>
      <c r="I280" s="116" t="b">
        <v>0</v>
      </c>
      <c r="J280" s="119" cm="1">
        <f t="array" ref="J280">_xlfn.IFS(LEN(A280)&gt;2,A281,SUM(E280:I280)=0,0,F280,$F$7*F280*E280,G280,$G$7*G280*E280,AND(H280,A280="Co"),$H$7*H280*E280,AND(H280,A280="Re"),$H$7*H280*E280,H280,$J$7*H280*E280,I280,$I$7*I280*E280)</f>
        <v>0</v>
      </c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5.75" customHeight="1" x14ac:dyDescent="0.9">
      <c r="A281" s="124" t="str">
        <f>'PLANTILLA V6'!A281</f>
        <v>Re</v>
      </c>
      <c r="B281" s="124" t="str">
        <f>'PLANTILLA V6'!B281</f>
        <v>Tubo de cartón de papel de baño</v>
      </c>
      <c r="C281" s="125">
        <f>'PLANTILLA V6'!C281</f>
        <v>1</v>
      </c>
      <c r="D281" s="116" t="str">
        <f>'PLANTILLA V6'!D281</f>
        <v>pza</v>
      </c>
      <c r="E281" s="125">
        <v>0</v>
      </c>
      <c r="F281" s="116" t="b">
        <v>0</v>
      </c>
      <c r="G281" s="116" t="b">
        <v>0</v>
      </c>
      <c r="H281" s="116" t="b">
        <v>0</v>
      </c>
      <c r="I281" s="116" t="b">
        <v>0</v>
      </c>
      <c r="J281" s="119" cm="1">
        <f t="array" ref="J281">_xlfn.IFS(LEN(A281)&gt;2,A282,SUM(E281:I281)=0,0,F281,$F$7*F281*E281,G281,$G$7*G281*E281,AND(H281,A281="Co"),$H$7*H281*E281,AND(H281,A281="Re"),$H$7*H281*E281,H281,$J$7*H281*E281,I281,$I$7*I281*E281)</f>
        <v>0</v>
      </c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5.75" customHeight="1" x14ac:dyDescent="0.9">
      <c r="A282" s="124" t="str">
        <f>'PLANTILLA V6'!A282</f>
        <v>Re</v>
      </c>
      <c r="B282" s="124" t="str">
        <f>'PLANTILLA V6'!B282</f>
        <v>Periódico</v>
      </c>
      <c r="C282" s="125">
        <f>'PLANTILLA V6'!C282</f>
        <v>1</v>
      </c>
      <c r="D282" s="116" t="str">
        <f>'PLANTILLA V6'!D282</f>
        <v>pza</v>
      </c>
      <c r="E282" s="125">
        <v>0</v>
      </c>
      <c r="F282" s="116" t="b">
        <v>0</v>
      </c>
      <c r="G282" s="116" t="b">
        <v>0</v>
      </c>
      <c r="H282" s="116" t="b">
        <v>0</v>
      </c>
      <c r="I282" s="116" t="b">
        <v>0</v>
      </c>
      <c r="J282" s="119" cm="1">
        <f t="array" ref="J282">_xlfn.IFS(LEN(A282)&gt;2,A283,SUM(E282:I282)=0,0,F282,$F$7*F282*E282,G282,$G$7*G282*E282,AND(H282,A282="Co"),$H$7*H282*E282,AND(H282,A282="Re"),$H$7*H282*E282,H282,$J$7*H282*E282,I282,$I$7*I282*E282)</f>
        <v>0</v>
      </c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5.75" customHeight="1" x14ac:dyDescent="0.9">
      <c r="A283" s="124" t="str">
        <f>'PLANTILLA V6'!A283</f>
        <v>Re</v>
      </c>
      <c r="B283" s="124" t="str">
        <f>'PLANTILLA V6'!B283</f>
        <v>Tela de reúso (tamaño de 1 playera aproximadamente)</v>
      </c>
      <c r="C283" s="125">
        <f>'PLANTILLA V6'!C283</f>
        <v>1</v>
      </c>
      <c r="D283" s="116" t="str">
        <f>'PLANTILLA V6'!D283</f>
        <v>pza</v>
      </c>
      <c r="E283" s="125">
        <v>0</v>
      </c>
      <c r="F283" s="116" t="b">
        <v>0</v>
      </c>
      <c r="G283" s="116" t="b">
        <v>0</v>
      </c>
      <c r="H283" s="116" t="b">
        <v>0</v>
      </c>
      <c r="I283" s="116" t="b">
        <v>0</v>
      </c>
      <c r="J283" s="119" cm="1">
        <f t="array" ref="J283">_xlfn.IFS(LEN(A283)&gt;2,A284,SUM(E283:I283)=0,0,F283,$F$7*F283*E283,G283,$G$7*G283*E283,AND(H283,A283="Co"),$H$7*H283*E283,AND(H283,A283="Re"),$H$7*H283*E283,H283,$J$7*H283*E283,I283,$I$7*I283*E283)</f>
        <v>0</v>
      </c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5.75" customHeight="1" x14ac:dyDescent="0.9">
      <c r="A284" s="124" t="str">
        <f>'PLANTILLA V6'!A284</f>
        <v>Re</v>
      </c>
      <c r="B284" s="124" t="str">
        <f>'PLANTILLA V6'!B284</f>
        <v>Caja de cereal o cartón delgado (caja de 300 g) aproximadamente</v>
      </c>
      <c r="C284" s="125">
        <f>'PLANTILLA V6'!C284</f>
        <v>1</v>
      </c>
      <c r="D284" s="116" t="str">
        <f>'PLANTILLA V6'!D284</f>
        <v>pza</v>
      </c>
      <c r="E284" s="125">
        <v>0</v>
      </c>
      <c r="F284" s="116" t="b">
        <v>0</v>
      </c>
      <c r="G284" s="116" t="b">
        <v>0</v>
      </c>
      <c r="H284" s="116" t="b">
        <v>0</v>
      </c>
      <c r="I284" s="116" t="b">
        <v>0</v>
      </c>
      <c r="J284" s="119" cm="1">
        <f t="array" ref="J284">_xlfn.IFS(LEN(A284)&gt;2,A285,SUM(E284:I284)=0,0,F284,$F$7*F284*E284,G284,$G$7*G284*E284,AND(H284,A284="Co"),$H$7*H284*E284,AND(H284,A284="Re"),$H$7*H284*E284,H284,$J$7*H284*E284,I284,$I$7*I284*E284)</f>
        <v>0</v>
      </c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5.75" customHeight="1" x14ac:dyDescent="0.9">
      <c r="A285" s="124" t="str">
        <f>'PLANTILLA V6'!A285</f>
        <v>Re</v>
      </c>
      <c r="B285" s="124" t="str">
        <f>'PLANTILLA V6'!B285</f>
        <v xml:space="preserve">Taparrosca de botella de PET 3 cm de diámetro </v>
      </c>
      <c r="C285" s="125">
        <f>'PLANTILLA V6'!C285</f>
        <v>1</v>
      </c>
      <c r="D285" s="116" t="str">
        <f>'PLANTILLA V6'!D285</f>
        <v>pza</v>
      </c>
      <c r="E285" s="125">
        <v>0</v>
      </c>
      <c r="F285" s="116" t="b">
        <v>0</v>
      </c>
      <c r="G285" s="116" t="b">
        <v>0</v>
      </c>
      <c r="H285" s="116" t="b">
        <v>0</v>
      </c>
      <c r="I285" s="116" t="b">
        <v>0</v>
      </c>
      <c r="J285" s="119" cm="1">
        <f t="array" ref="J285">_xlfn.IFS(LEN(A285)&gt;2,A286,SUM(E285:I285)=0,0,F285,$F$7*F285*E285,G285,$G$7*G285*E285,AND(H285,A285="Co"),$H$7*H285*E285,AND(H285,A285="Re"),$H$7*H285*E285,H285,$J$7*H285*E285,I285,$I$7*I285*E285)</f>
        <v>0</v>
      </c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5.75" customHeight="1" x14ac:dyDescent="0.9">
      <c r="A286" s="124" t="str">
        <f>'PLANTILLA V6'!A286</f>
        <v>Re</v>
      </c>
      <c r="B286" s="124" t="str">
        <f>'PLANTILLA V6'!B286</f>
        <v>Taparrosca de 5 cm de diámetro aproximadamente (tipo garrafón)</v>
      </c>
      <c r="C286" s="125">
        <f>'PLANTILLA V6'!C286</f>
        <v>1</v>
      </c>
      <c r="D286" s="116" t="str">
        <f>'PLANTILLA V6'!D286</f>
        <v>pza</v>
      </c>
      <c r="E286" s="125">
        <v>0</v>
      </c>
      <c r="F286" s="116" t="b">
        <v>0</v>
      </c>
      <c r="G286" s="116" t="b">
        <v>0</v>
      </c>
      <c r="H286" s="116" t="b">
        <v>0</v>
      </c>
      <c r="I286" s="116" t="b">
        <v>0</v>
      </c>
      <c r="J286" s="119" cm="1">
        <f t="array" ref="J286">_xlfn.IFS(LEN(A286)&gt;2,A287,SUM(E286:I286)=0,0,F286,$F$7*F286*E286,G286,$G$7*G286*E286,AND(H286,A286="Co"),$H$7*H286*E286,AND(H286,A286="Re"),$H$7*H286*E286,H286,$J$7*H286*E286,I286,$I$7*I286*E286)</f>
        <v>0</v>
      </c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5.75" customHeight="1" x14ac:dyDescent="0.9">
      <c r="A287" s="124" t="str">
        <f>'PLANTILLA V6'!A287</f>
        <v>Re</v>
      </c>
      <c r="B287" s="124" t="str">
        <f>'PLANTILLA V6'!B287</f>
        <v>Tapa de 10 cm de diámetro  aproximadamente</v>
      </c>
      <c r="C287" s="125">
        <f>'PLANTILLA V6'!C287</f>
        <v>1</v>
      </c>
      <c r="D287" s="116" t="str">
        <f>'PLANTILLA V6'!D287</f>
        <v>pza</v>
      </c>
      <c r="E287" s="125">
        <v>0</v>
      </c>
      <c r="F287" s="116" t="b">
        <v>0</v>
      </c>
      <c r="G287" s="116" t="b">
        <v>0</v>
      </c>
      <c r="H287" s="116" t="b">
        <v>0</v>
      </c>
      <c r="I287" s="116" t="b">
        <v>0</v>
      </c>
      <c r="J287" s="119" cm="1">
        <f t="array" ref="J287">_xlfn.IFS(LEN(A287)&gt;2,A288,SUM(E287:I287)=0,0,F287,$F$7*F287*E287,G287,$G$7*G287*E287,AND(H287,A287="Co"),$H$7*H287*E287,AND(H287,A287="Re"),$H$7*H287*E287,H287,$J$7*H287*E287,I287,$I$7*I287*E287)</f>
        <v>0</v>
      </c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5.75" customHeight="1" x14ac:dyDescent="0.9">
      <c r="A288" s="124" t="str">
        <f>'PLANTILLA V6'!A288</f>
        <v>Re</v>
      </c>
      <c r="B288" s="124" t="str">
        <f>'PLANTILLA V6'!B288</f>
        <v>Lija para madera grado 60</v>
      </c>
      <c r="C288" s="125">
        <f>'PLANTILLA V6'!C288</f>
        <v>1</v>
      </c>
      <c r="D288" s="116" t="str">
        <f>'PLANTILLA V6'!D288</f>
        <v>pza</v>
      </c>
      <c r="E288" s="125">
        <v>0</v>
      </c>
      <c r="F288" s="116" t="b">
        <v>0</v>
      </c>
      <c r="G288" s="116" t="b">
        <v>0</v>
      </c>
      <c r="H288" s="116" t="b">
        <v>0</v>
      </c>
      <c r="I288" s="116" t="b">
        <v>0</v>
      </c>
      <c r="J288" s="119" cm="1">
        <f t="array" ref="J288">_xlfn.IFS(LEN(A288)&gt;2,A289,SUM(E288:I288)=0,0,F288,$F$7*F288*E288,G288,$G$7*G288*E288,AND(H288,A288="Co"),$H$7*H288*E288,AND(H288,A288="Re"),$H$7*H288*E288,H288,$J$7*H288*E288,I288,$I$7*I288*E288)</f>
        <v>0</v>
      </c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5.75" customHeight="1" x14ac:dyDescent="0.9">
      <c r="A289" s="116" t="str">
        <f>'PLANTILLA V6'!A289</f>
        <v>Re</v>
      </c>
      <c r="B289" s="116" t="str">
        <f>'PLANTILLA V6'!B289</f>
        <v>Plato de plástico de 20 cm de diámetro (aproximadamente)</v>
      </c>
      <c r="C289" s="125">
        <f>'PLANTILLA V6'!C289</f>
        <v>1</v>
      </c>
      <c r="D289" s="116" t="str">
        <f>'PLANTILLA V6'!D289</f>
        <v>pza</v>
      </c>
      <c r="E289" s="125">
        <v>0</v>
      </c>
      <c r="F289" s="116" t="b">
        <v>0</v>
      </c>
      <c r="G289" s="116" t="b">
        <v>0</v>
      </c>
      <c r="H289" s="116" t="b">
        <v>0</v>
      </c>
      <c r="I289" s="116" t="b">
        <v>0</v>
      </c>
      <c r="J289" s="119" cm="1">
        <f t="array" ref="J289">_xlfn.IFS(LEN(A289)&gt;2,A290,SUM(E289:I289)=0,0,F289,$F$7*F289*E289,G289,$G$7*G289*E289,AND(H289,A289="Co"),$H$7*H289*E289,AND(H289,A289="Re"),$H$7*H289*E289,H289,$J$7*H289*E289,I289,$I$7*I289*E289)</f>
        <v>0</v>
      </c>
      <c r="K289" s="122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5.75" customHeight="1" x14ac:dyDescent="0.9">
      <c r="A290" s="116" t="str">
        <f>'PLANTILLA V6'!A290</f>
        <v>Re</v>
      </c>
      <c r="B290" s="116" t="str">
        <f>'PLANTILLA V6'!B290</f>
        <v>Envase redondo de plástico de 500 ml aprox (tipo crema o de yogurt)</v>
      </c>
      <c r="C290" s="125">
        <f>'PLANTILLA V6'!C290</f>
        <v>1</v>
      </c>
      <c r="D290" s="116" t="str">
        <f>'PLANTILLA V6'!D290</f>
        <v>pza</v>
      </c>
      <c r="E290" s="125">
        <v>0</v>
      </c>
      <c r="F290" s="116" t="b">
        <v>0</v>
      </c>
      <c r="G290" s="116" t="b">
        <v>0</v>
      </c>
      <c r="H290" s="116" t="b">
        <v>0</v>
      </c>
      <c r="I290" s="116" t="b">
        <v>0</v>
      </c>
      <c r="J290" s="119" cm="1">
        <f t="array" ref="J290">_xlfn.IFS(LEN(A290)&gt;2,A291,SUM(E290:I290)=0,0,F290,$F$7*F290*E290,G290,$G$7*G290*E290,AND(H290,A290="Co"),$H$7*H290*E290,AND(H290,A290="Re"),$H$7*H290*E290,H290,$J$7*H290*E290,I290,$I$7*I290*E290)</f>
        <v>0</v>
      </c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5.75" customHeight="1" x14ac:dyDescent="0.9">
      <c r="A291" s="116" t="str">
        <f>'PLANTILLA V6'!A291</f>
        <v>Re</v>
      </c>
      <c r="B291" s="116" t="str">
        <f>'PLANTILLA V6'!B291</f>
        <v>Cajita rectangular pequeña tamaño aprox: 11 x 5 cm x 1 cm (tipo de medicamento)</v>
      </c>
      <c r="C291" s="125">
        <f>'PLANTILLA V6'!C291</f>
        <v>1</v>
      </c>
      <c r="D291" s="116" t="str">
        <f>'PLANTILLA V6'!D291</f>
        <v>pza</v>
      </c>
      <c r="E291" s="125">
        <v>0</v>
      </c>
      <c r="F291" s="116" t="b">
        <v>0</v>
      </c>
      <c r="G291" s="116" t="b">
        <v>0</v>
      </c>
      <c r="H291" s="116" t="b">
        <v>0</v>
      </c>
      <c r="I291" s="116" t="b">
        <v>0</v>
      </c>
      <c r="J291" s="119" cm="1">
        <f t="array" ref="J291">_xlfn.IFS(LEN(A291)&gt;2,A292,SUM(E291:I291)=0,0,F291,$F$7*F291*E291,G291,$G$7*G291*E291,AND(H291,A291="Co"),$H$7*H291*E291,AND(H291,A291="Re"),$H$7*H291*E291,H291,$J$7*H291*E291,I291,$I$7*I291*E291)</f>
        <v>0</v>
      </c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5.75" customHeight="1" x14ac:dyDescent="0.9">
      <c r="A292" s="116" t="str">
        <f>'PLANTILLA V6'!A292</f>
        <v>Re</v>
      </c>
      <c r="B292" s="116" t="str">
        <f>'PLANTILLA V6'!B292</f>
        <v>Cajita cuadrada tamaño aprox: 11 cm (tipo Kleenex)</v>
      </c>
      <c r="C292" s="125">
        <f>'PLANTILLA V6'!C292</f>
        <v>1</v>
      </c>
      <c r="D292" s="116" t="str">
        <f>'PLANTILLA V6'!D292</f>
        <v>pza</v>
      </c>
      <c r="E292" s="125">
        <v>0</v>
      </c>
      <c r="F292" s="116" t="b">
        <v>0</v>
      </c>
      <c r="G292" s="116" t="b">
        <v>0</v>
      </c>
      <c r="H292" s="116" t="b">
        <v>0</v>
      </c>
      <c r="I292" s="116" t="b">
        <v>0</v>
      </c>
      <c r="J292" s="119" cm="1">
        <f t="array" ref="J292">_xlfn.IFS(LEN(A292)&gt;2,A293,SUM(E292:I292)=0,0,F292,$F$7*F292*E292,G292,$G$7*G292*E292,AND(H292,A292="Co"),$H$7*H292*E292,AND(H292,A292="Re"),$H$7*H292*E292,H292,$J$7*H292*E292,I292,$I$7*I292*E292)</f>
        <v>0</v>
      </c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5.75" customHeight="1" x14ac:dyDescent="0.9">
      <c r="A293" s="116" t="str">
        <f>'PLANTILLA V6'!A293</f>
        <v>Re</v>
      </c>
      <c r="B293" s="116" t="str">
        <f>'PLANTILLA V6'!B293</f>
        <v>Popote</v>
      </c>
      <c r="C293" s="125">
        <f>'PLANTILLA V6'!C293</f>
        <v>1</v>
      </c>
      <c r="D293" s="116" t="str">
        <f>'PLANTILLA V6'!D293</f>
        <v>pza</v>
      </c>
      <c r="E293" s="125">
        <v>0</v>
      </c>
      <c r="F293" s="116" t="b">
        <v>0</v>
      </c>
      <c r="G293" s="116" t="b">
        <v>0</v>
      </c>
      <c r="H293" s="116" t="b">
        <v>0</v>
      </c>
      <c r="I293" s="116" t="b">
        <v>0</v>
      </c>
      <c r="J293" s="119" cm="1">
        <f t="array" ref="J293">_xlfn.IFS(LEN(A293)&gt;2,A294,SUM(E293:I293)=0,0,F293,$F$7*F293*E293,G293,$G$7*G293*E293,AND(H293,A293="Co"),$H$7*H293*E293,AND(H293,A293="Re"),$H$7*H293*E293,H293,$J$7*H293*E293,I293,$I$7*I293*E293)</f>
        <v>0</v>
      </c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5.75" customHeight="1" x14ac:dyDescent="0.9">
      <c r="A294" s="116" t="str">
        <f>'PLANTILLA V6'!A294</f>
        <v>Re</v>
      </c>
      <c r="B294" s="116" t="str">
        <f>'PLANTILLA V6'!B294</f>
        <v>Plastinudos o cincho de alambre (tipo sujetador para pan)</v>
      </c>
      <c r="C294" s="125">
        <f>'PLANTILLA V6'!C294</f>
        <v>1</v>
      </c>
      <c r="D294" s="116" t="str">
        <f>'PLANTILLA V6'!D294</f>
        <v>pza</v>
      </c>
      <c r="E294" s="125">
        <v>0</v>
      </c>
      <c r="F294" s="116" t="b">
        <v>0</v>
      </c>
      <c r="G294" s="116" t="b">
        <v>0</v>
      </c>
      <c r="H294" s="116" t="b">
        <v>0</v>
      </c>
      <c r="I294" s="116" t="b">
        <v>0</v>
      </c>
      <c r="J294" s="119" cm="1">
        <f t="array" ref="J294">_xlfn.IFS(LEN(A294)&gt;2,A295,SUM(E294:I294)=0,0,F294,$F$7*F294*E294,G294,$G$7*G294*E294,AND(H294,A294="Co"),$H$7*H294*E294,AND(H294,A294="Re"),$H$7*H294*E294,H294,$J$7*H294*E294,I294,$I$7*I294*E294)</f>
        <v>0</v>
      </c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5.75" customHeight="1" x14ac:dyDescent="0.9">
      <c r="A295" s="116" t="str">
        <f>'PLANTILLA V6'!A295</f>
        <v>Re</v>
      </c>
      <c r="B295" s="116" t="str">
        <f>'PLANTILLA V6'!B295</f>
        <v>Cuchara desechable</v>
      </c>
      <c r="C295" s="125">
        <f>'PLANTILLA V6'!C295</f>
        <v>1</v>
      </c>
      <c r="D295" s="116" t="str">
        <f>'PLANTILLA V6'!D295</f>
        <v>pza</v>
      </c>
      <c r="E295" s="125">
        <v>0</v>
      </c>
      <c r="F295" s="116" t="b">
        <v>0</v>
      </c>
      <c r="G295" s="116" t="b">
        <v>0</v>
      </c>
      <c r="H295" s="116" t="b">
        <v>0</v>
      </c>
      <c r="I295" s="116" t="b">
        <v>0</v>
      </c>
      <c r="J295" s="119" cm="1">
        <f t="array" ref="J295">_xlfn.IFS(LEN(A295)&gt;2,A296,SUM(E295:I295)=0,0,F295,$F$7*F295*E295,G295,$G$7*G295*E295,AND(H295,A295="Co"),$H$7*H295*E295,AND(H295,A295="Re"),$H$7*H295*E295,H295,$J$7*H295*E295,I295,$I$7*I295*E295)</f>
        <v>0</v>
      </c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5.75" customHeight="1" x14ac:dyDescent="0.9">
      <c r="A296" s="116" t="str">
        <f>'PLANTILLA V6'!A296</f>
        <v>Re</v>
      </c>
      <c r="B296" s="116" t="str">
        <f>'PLANTILLA V6'!B296</f>
        <v>Caja de cartón de zapátos o similar</v>
      </c>
      <c r="C296" s="125">
        <f>'PLANTILLA V6'!C296</f>
        <v>1</v>
      </c>
      <c r="D296" s="116" t="str">
        <f>'PLANTILLA V6'!D296</f>
        <v>pza</v>
      </c>
      <c r="E296" s="125">
        <v>0</v>
      </c>
      <c r="F296" s="116" t="b">
        <v>0</v>
      </c>
      <c r="G296" s="116" t="b">
        <v>0</v>
      </c>
      <c r="H296" s="116" t="b">
        <v>0</v>
      </c>
      <c r="I296" s="116" t="b">
        <v>0</v>
      </c>
      <c r="J296" s="119" cm="1">
        <f t="array" ref="J296">_xlfn.IFS(LEN(A296)&gt;2,A297,SUM(E296:I296)=0,0,F296,$F$7*F296*E296,G296,$G$7*G296*E296,AND(H296,A296="Co"),$H$7*H296*E296,AND(H296,A296="Re"),$H$7*H296*E296,H296,$J$7*H296*E296,I296,$I$7*I296*E296)</f>
        <v>0</v>
      </c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5.75" customHeight="1" x14ac:dyDescent="0.9">
      <c r="A297" s="116" t="str">
        <f>'PLANTILLA V6'!A297</f>
        <v>Re</v>
      </c>
      <c r="B297" s="116" t="str">
        <f>'PLANTILLA V6'!B297</f>
        <v xml:space="preserve">Caja de cartón de 3mm espesor de 65 x 55 x 35 cm aproximadamente </v>
      </c>
      <c r="C297" s="125">
        <f>'PLANTILLA V6'!C297</f>
        <v>1</v>
      </c>
      <c r="D297" s="116" t="str">
        <f>'PLANTILLA V6'!D297</f>
        <v>pza</v>
      </c>
      <c r="E297" s="125">
        <v>0</v>
      </c>
      <c r="F297" s="116" t="b">
        <v>0</v>
      </c>
      <c r="G297" s="116" t="b">
        <v>0</v>
      </c>
      <c r="H297" s="116" t="b">
        <v>0</v>
      </c>
      <c r="I297" s="116" t="b">
        <v>0</v>
      </c>
      <c r="J297" s="119" cm="1">
        <f t="array" ref="J297">_xlfn.IFS(LEN(A297)&gt;2,A298,SUM(E297:I297)=0,0,F297,$F$7*F297*E297,G297,$G$7*G297*E297,AND(H297,A297="Co"),$H$7*H297*E297,AND(H297,A297="Re"),$H$7*H297*E297,H297,$J$7*H297*E297,I297,$I$7*I297*E297)</f>
        <v>0</v>
      </c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5.75" customHeight="1" x14ac:dyDescent="0.9">
      <c r="A298" s="116" t="str">
        <f>'PLANTILLA V6'!A298</f>
        <v>Re</v>
      </c>
      <c r="B298" s="116" t="str">
        <f>'PLANTILLA V6'!B298</f>
        <v>Lámina de cartón de 3mm de espesor de 95 x 65 cm</v>
      </c>
      <c r="C298" s="125">
        <f>'PLANTILLA V6'!C298</f>
        <v>1</v>
      </c>
      <c r="D298" s="116" t="str">
        <f>'PLANTILLA V6'!D298</f>
        <v>pza</v>
      </c>
      <c r="E298" s="125">
        <v>0</v>
      </c>
      <c r="F298" s="116" t="b">
        <v>0</v>
      </c>
      <c r="G298" s="116" t="b">
        <v>0</v>
      </c>
      <c r="H298" s="116" t="b">
        <v>0</v>
      </c>
      <c r="I298" s="116" t="b">
        <v>0</v>
      </c>
      <c r="J298" s="119" cm="1">
        <f t="array" ref="J298">_xlfn.IFS(LEN(A298)&gt;2,A299,SUM(E298:I298)=0,0,F298,$F$7*F298*E298,G298,$G$7*G298*E298,AND(H298,A298="Co"),$H$7*H298*E298,AND(H298,A298="Re"),$H$7*H298*E298,H298,$J$7*H298*E298,I298,$I$7*I298*E298)</f>
        <v>0</v>
      </c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5.75" customHeight="1" x14ac:dyDescent="0.9">
      <c r="A299" s="116" t="str">
        <f>'PLANTILLA V6'!A299</f>
        <v>Re</v>
      </c>
      <c r="B299" s="116" t="str">
        <f>'PLANTILLA V6'!B299</f>
        <v>Hojas de plantas</v>
      </c>
      <c r="C299" s="125">
        <f>'PLANTILLA V6'!C299</f>
        <v>1</v>
      </c>
      <c r="D299" s="116" t="str">
        <f>'PLANTILLA V6'!D299</f>
        <v>pza</v>
      </c>
      <c r="E299" s="125">
        <v>0</v>
      </c>
      <c r="F299" s="116" t="b">
        <v>0</v>
      </c>
      <c r="G299" s="116" t="b">
        <v>0</v>
      </c>
      <c r="H299" s="116" t="b">
        <v>0</v>
      </c>
      <c r="I299" s="116" t="b">
        <v>0</v>
      </c>
      <c r="J299" s="119" cm="1">
        <f t="array" ref="J299">_xlfn.IFS(LEN(A299)&gt;2,A300,SUM(E299:I299)=0,0,F299,$F$7*F299*E299,G299,$G$7*G299*E299,AND(H299,A299="Co"),$H$7*H299*E299,AND(H299,A299="Re"),$H$7*H299*E299,H299,$J$7*H299*E299,I299,$I$7*I299*E299)</f>
        <v>0</v>
      </c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5.75" customHeight="1" x14ac:dyDescent="0.9">
      <c r="A300" s="116" t="str">
        <f>'PLANTILLA V6'!A300</f>
        <v>Re</v>
      </c>
      <c r="B300" s="116" t="str">
        <f>'PLANTILLA V6'!B300</f>
        <v>Papel Kraft</v>
      </c>
      <c r="C300" s="125">
        <f>'PLANTILLA V6'!C300</f>
        <v>1</v>
      </c>
      <c r="D300" s="116" t="str">
        <f>'PLANTILLA V6'!D300</f>
        <v>metro</v>
      </c>
      <c r="E300" s="125">
        <v>0</v>
      </c>
      <c r="F300" s="116" t="b">
        <v>0</v>
      </c>
      <c r="G300" s="116" t="b">
        <v>0</v>
      </c>
      <c r="H300" s="116" t="b">
        <v>0</v>
      </c>
      <c r="I300" s="116" t="b">
        <v>0</v>
      </c>
      <c r="J300" s="119" cm="1">
        <f t="array" ref="J300">_xlfn.IFS(LEN(A300)&gt;2,A301,SUM(E300:I300)=0,0,F300,$F$7*F300*E300,G300,$G$7*G300*E300,AND(H300,A300="Co"),$H$7*H300*E300,AND(H300,A300="Re"),$H$7*H300*E300,H300,$J$7*H300*E300,I300,$I$7*I300*E300)</f>
        <v>0</v>
      </c>
      <c r="K300" s="122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5.75" customHeight="1" x14ac:dyDescent="0.9">
      <c r="A301" s="116" t="str">
        <f>'PLANTILLA V6'!A301</f>
        <v>Re</v>
      </c>
      <c r="B301" s="116">
        <f>'PLANTILLA V6'!B301</f>
        <v>0</v>
      </c>
      <c r="C301" s="125">
        <f>'PLANTILLA V6'!C301</f>
        <v>1</v>
      </c>
      <c r="D301" s="116" t="str">
        <f>'PLANTILLA V6'!D301</f>
        <v>pza</v>
      </c>
      <c r="E301" s="125">
        <v>0</v>
      </c>
      <c r="F301" s="116" t="b">
        <v>0</v>
      </c>
      <c r="G301" s="116" t="b">
        <v>0</v>
      </c>
      <c r="H301" s="116" t="b">
        <v>0</v>
      </c>
      <c r="I301" s="116" t="b">
        <v>0</v>
      </c>
      <c r="J301" s="119" cm="1">
        <f t="array" ref="J301">_xlfn.IFS(LEN(A301)&gt;2,A302,SUM(E301:I301)=0,0,F301,$F$7*F301*E301,G301,$G$7*G301*E301,AND(H301,A301="Co"),$H$7*H301*E301,AND(H301,A301="Re"),$H$7*H301*E301,H301,$J$7*H301*E301,I301,$I$7*I301*E301)</f>
        <v>0</v>
      </c>
      <c r="K301" s="122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5.75" customHeight="1" x14ac:dyDescent="0.9">
      <c r="A302" s="116">
        <f>'PLANTILLA V6'!A302</f>
        <v>0</v>
      </c>
      <c r="B302" s="116">
        <f>'PLANTILLA V6'!B302</f>
        <v>0</v>
      </c>
      <c r="C302" s="125">
        <f>'PLANTILLA V6'!C302</f>
        <v>1</v>
      </c>
      <c r="D302" s="116" t="str">
        <f>'PLANTILLA V6'!D302</f>
        <v>pza</v>
      </c>
      <c r="E302" s="125">
        <v>0</v>
      </c>
      <c r="F302" s="116" t="b">
        <v>0</v>
      </c>
      <c r="G302" s="116" t="b">
        <v>0</v>
      </c>
      <c r="H302" s="116" t="b">
        <v>0</v>
      </c>
      <c r="I302" s="116" t="b">
        <v>0</v>
      </c>
      <c r="J302" s="119" cm="1">
        <f t="array" ref="J302">_xlfn.IFS(LEN(A302)&gt;2,A303,SUM(E302:I302)=0,0,F302,$F$7*F302*E302,G302,$G$7*G302*E302,AND(H302,A302="Co"),$H$7*H302*E302,AND(H302,A302="Re"),$H$7*H302*E302,H302,$J$7*H302*E302,I302,$I$7*I302*E302)</f>
        <v>0</v>
      </c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5.75" customHeight="1" x14ac:dyDescent="0.9">
      <c r="A303" s="116">
        <f>'PLANTILLA V6'!A303</f>
        <v>0</v>
      </c>
      <c r="B303" s="116">
        <f>'PLANTILLA V6'!B303</f>
        <v>0</v>
      </c>
      <c r="C303" s="125">
        <f>'PLANTILLA V6'!C303</f>
        <v>1</v>
      </c>
      <c r="D303" s="116" t="str">
        <f>'PLANTILLA V6'!D303</f>
        <v>pza</v>
      </c>
      <c r="E303" s="125">
        <v>0</v>
      </c>
      <c r="F303" s="116" t="b">
        <v>0</v>
      </c>
      <c r="G303" s="116" t="b">
        <v>0</v>
      </c>
      <c r="H303" s="116" t="b">
        <v>0</v>
      </c>
      <c r="I303" s="116" t="b">
        <v>0</v>
      </c>
      <c r="J303" s="119" cm="1">
        <f t="array" ref="J303">_xlfn.IFS(LEN(A303)&gt;2,A304,SUM(E303:I303)=0,0,F303,$F$7*F303*E303,G303,$G$7*G303*E303,AND(H303,A303="Co"),$H$7*H303*E303,AND(H303,A303="Re"),$H$7*H303*E303,H303,$J$7*H303*E303,I303,$I$7*I303*E303)</f>
        <v>0</v>
      </c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5.75" customHeight="1" x14ac:dyDescent="0.9">
      <c r="A304" s="116">
        <f>'PLANTILLA V6'!A304</f>
        <v>0</v>
      </c>
      <c r="B304" s="116">
        <f>'PLANTILLA V6'!B304</f>
        <v>0</v>
      </c>
      <c r="C304" s="125">
        <f>'PLANTILLA V6'!C304</f>
        <v>1</v>
      </c>
      <c r="D304" s="116" t="str">
        <f>'PLANTILLA V6'!D304</f>
        <v>pza</v>
      </c>
      <c r="E304" s="125">
        <v>0</v>
      </c>
      <c r="F304" s="116" t="b">
        <v>0</v>
      </c>
      <c r="G304" s="116" t="b">
        <v>0</v>
      </c>
      <c r="H304" s="116" t="b">
        <v>0</v>
      </c>
      <c r="I304" s="116" t="b">
        <v>0</v>
      </c>
      <c r="J304" s="119" cm="1">
        <f t="array" ref="J304">_xlfn.IFS(LEN(A304)&gt;2,A305,SUM(E304:I304)=0,0,F304,$F$7*F304*E304,G304,$G$7*G304*E304,AND(H304,A304="Co"),$H$7*H304*E304,AND(H304,A304="Re"),$H$7*H304*E304,H304,$J$7*H304*E304,I304,$I$7*I304*E304)</f>
        <v>0</v>
      </c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5.75" customHeight="1" x14ac:dyDescent="0.9">
      <c r="A305" s="116">
        <f>'PLANTILLA V6'!A305</f>
        <v>0</v>
      </c>
      <c r="B305" s="116">
        <f>'PLANTILLA V6'!B305</f>
        <v>0</v>
      </c>
      <c r="C305" s="125">
        <f>'PLANTILLA V6'!C305</f>
        <v>1</v>
      </c>
      <c r="D305" s="116" t="str">
        <f>'PLANTILLA V6'!D305</f>
        <v>pza</v>
      </c>
      <c r="E305" s="125">
        <v>0</v>
      </c>
      <c r="F305" s="116" t="b">
        <v>0</v>
      </c>
      <c r="G305" s="116" t="b">
        <v>0</v>
      </c>
      <c r="H305" s="116" t="b">
        <v>0</v>
      </c>
      <c r="I305" s="116" t="b">
        <v>0</v>
      </c>
      <c r="J305" s="119" cm="1">
        <f t="array" ref="J305">_xlfn.IFS(LEN(A305)&gt;2,A306,SUM(E305:I305)=0,0,F305,$F$7*F305*E305,G305,$G$7*G305*E305,AND(H305,A305="Co"),$H$7*H305*E305,AND(H305,A305="Re"),$H$7*H305*E305,H305,$J$7*H305*E305,I305,$I$7*I305*E305)</f>
        <v>0</v>
      </c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5.75" customHeight="1" x14ac:dyDescent="0.9">
      <c r="A306" s="116">
        <f>'PLANTILLA V6'!A306</f>
        <v>0</v>
      </c>
      <c r="B306" s="116">
        <f>'PLANTILLA V6'!B306</f>
        <v>0</v>
      </c>
      <c r="C306" s="125">
        <f>'PLANTILLA V6'!C306</f>
        <v>1</v>
      </c>
      <c r="D306" s="116" t="str">
        <f>'PLANTILLA V6'!D306</f>
        <v>pza</v>
      </c>
      <c r="E306" s="125">
        <v>0</v>
      </c>
      <c r="F306" s="116" t="b">
        <v>0</v>
      </c>
      <c r="G306" s="116" t="b">
        <v>0</v>
      </c>
      <c r="H306" s="116" t="b">
        <v>0</v>
      </c>
      <c r="I306" s="116" t="b">
        <v>0</v>
      </c>
      <c r="J306" s="119" cm="1">
        <f t="array" ref="J306">_xlfn.IFS(LEN(A306)&gt;2,A307,SUM(E306:I306)=0,0,F306,$F$7*F306*E306,G306,$G$7*G306*E306,AND(H306,A306="Co"),$H$7*H306*E306,AND(H306,A306="Re"),$H$7*H306*E306,H306,$J$7*H306*E306,I306,$I$7*I306*E306)</f>
        <v>0</v>
      </c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5.75" customHeight="1" x14ac:dyDescent="0.9">
      <c r="A307" s="116">
        <f>'PLANTILLA V6'!A307</f>
        <v>0</v>
      </c>
      <c r="B307" s="116">
        <f>'PLANTILLA V6'!B307</f>
        <v>0</v>
      </c>
      <c r="C307" s="125">
        <f>'PLANTILLA V6'!C307</f>
        <v>1</v>
      </c>
      <c r="D307" s="116" t="str">
        <f>'PLANTILLA V6'!D307</f>
        <v>pza</v>
      </c>
      <c r="E307" s="125">
        <v>0</v>
      </c>
      <c r="F307" s="116" t="b">
        <v>0</v>
      </c>
      <c r="G307" s="116" t="b">
        <v>0</v>
      </c>
      <c r="H307" s="116" t="b">
        <v>0</v>
      </c>
      <c r="I307" s="116" t="b">
        <v>0</v>
      </c>
      <c r="J307" s="119" cm="1">
        <f t="array" ref="J307">_xlfn.IFS(LEN(A307)&gt;2,A308,SUM(E307:I307)=0,0,F307,$F$7*F307*E307,G307,$G$7*G307*E307,AND(H307,A307="Co"),$H$7*H307*E307,AND(H307,A307="Re"),$H$7*H307*E307,H307,$J$7*H307*E307,I307,$I$7*I307*E307)</f>
        <v>0</v>
      </c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5.75" customHeight="1" x14ac:dyDescent="0.9">
      <c r="A308" s="116">
        <f>'PLANTILLA V6'!A308</f>
        <v>0</v>
      </c>
      <c r="B308" s="116">
        <f>'PLANTILLA V6'!B308</f>
        <v>0</v>
      </c>
      <c r="C308" s="125">
        <f>'PLANTILLA V6'!C308</f>
        <v>1</v>
      </c>
      <c r="D308" s="116" t="str">
        <f>'PLANTILLA V6'!D308</f>
        <v>pza</v>
      </c>
      <c r="E308" s="125">
        <v>0</v>
      </c>
      <c r="F308" s="116" t="b">
        <v>0</v>
      </c>
      <c r="G308" s="116" t="b">
        <v>0</v>
      </c>
      <c r="H308" s="116" t="b">
        <v>0</v>
      </c>
      <c r="I308" s="116" t="b">
        <v>0</v>
      </c>
      <c r="J308" s="119" cm="1">
        <f t="array" ref="J308">_xlfn.IFS(LEN(A308)&gt;2,A309,SUM(E308:I308)=0,0,F308,$F$7*F308*E308,G308,$G$7*G308*E308,AND(H308,A308="Co"),$H$7*H308*E308,AND(H308,A308="Re"),$H$7*H308*E308,H308,$J$7*H308*E308,I308,$I$7*I308*E308)</f>
        <v>0</v>
      </c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5.75" customHeight="1" x14ac:dyDescent="0.9">
      <c r="A309" s="116">
        <f>'PLANTILLA V6'!A309</f>
        <v>0</v>
      </c>
      <c r="B309" s="116">
        <f>'PLANTILLA V6'!B309</f>
        <v>0</v>
      </c>
      <c r="C309" s="125">
        <f>'PLANTILLA V6'!C309</f>
        <v>1</v>
      </c>
      <c r="D309" s="116" t="str">
        <f>'PLANTILLA V6'!D309</f>
        <v>pza</v>
      </c>
      <c r="E309" s="125">
        <v>0</v>
      </c>
      <c r="F309" s="116" t="b">
        <v>0</v>
      </c>
      <c r="G309" s="116" t="b">
        <v>0</v>
      </c>
      <c r="H309" s="116" t="b">
        <v>0</v>
      </c>
      <c r="I309" s="116" t="b">
        <v>0</v>
      </c>
      <c r="J309" s="119" cm="1">
        <f t="array" ref="J309">_xlfn.IFS(LEN(A309)&gt;2,A310,SUM(E309:I309)=0,0,F309,$F$7*F309*E309,G309,$G$7*G309*E309,AND(H309,A309="Co"),$H$7*H309*E309,AND(H309,A309="Re"),$H$7*H309*E309,H309,$J$7*H309*E309,I309,$I$7*I309*E309)</f>
        <v>0</v>
      </c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5.75" customHeight="1" x14ac:dyDescent="0.9">
      <c r="A310" s="124">
        <f>'PLANTILLA V6'!A310</f>
        <v>0</v>
      </c>
      <c r="B310" s="116">
        <f>'PLANTILLA V6'!B310</f>
        <v>0</v>
      </c>
      <c r="C310" s="125">
        <f>'PLANTILLA V6'!C310</f>
        <v>1</v>
      </c>
      <c r="D310" s="116" t="str">
        <f>'PLANTILLA V6'!D310</f>
        <v>pza</v>
      </c>
      <c r="E310" s="125">
        <v>0</v>
      </c>
      <c r="F310" s="116" t="b">
        <v>0</v>
      </c>
      <c r="G310" s="116" t="b">
        <v>0</v>
      </c>
      <c r="H310" s="116" t="b">
        <v>0</v>
      </c>
      <c r="I310" s="116" t="b">
        <v>0</v>
      </c>
      <c r="J310" s="119" cm="1">
        <f t="array" ref="J310">_xlfn.IFS(LEN(A310)&gt;2,A311,SUM(E310:I310)=0,0,F310,$F$7*F310*E310,G310,$G$7*G310*E310,AND(H310,A310="Co"),$H$7*H310*E310,AND(H310,A310="Re"),$H$7*H310*E310,H310,$J$7*H310*E310,I310,$I$7*I310*E310)</f>
        <v>0</v>
      </c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5.75" customHeight="1" x14ac:dyDescent="0.9">
      <c r="A311" s="116">
        <f>'PLANTILLA V6'!A311</f>
        <v>0</v>
      </c>
      <c r="B311" s="116">
        <f>'PLANTILLA V6'!B311</f>
        <v>0</v>
      </c>
      <c r="C311" s="125">
        <f>'PLANTILLA V6'!C311</f>
        <v>1</v>
      </c>
      <c r="D311" s="116" t="str">
        <f>'PLANTILLA V6'!D311</f>
        <v>pza</v>
      </c>
      <c r="E311" s="125">
        <v>0</v>
      </c>
      <c r="F311" s="116" t="b">
        <v>0</v>
      </c>
      <c r="G311" s="116" t="b">
        <v>0</v>
      </c>
      <c r="H311" s="116" t="b">
        <v>0</v>
      </c>
      <c r="I311" s="116" t="b">
        <v>0</v>
      </c>
      <c r="J311" s="119" cm="1">
        <f t="array" ref="J311">_xlfn.IFS(LEN(A311)&gt;2,A312,SUM(E311:I311)=0,0,F311,$F$7*F311*E311,G311,$G$7*G311*E311,AND(H311,A311="Co"),$H$7*H311*E311,AND(H311,A311="Re"),$H$7*H311*E311,H311,$J$7*H311*E311,I311,$I$7*I311*E311)</f>
        <v>0</v>
      </c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5.75" customHeight="1" x14ac:dyDescent="0.9">
      <c r="A312" s="116">
        <f>'PLANTILLA V6'!A312</f>
        <v>0</v>
      </c>
      <c r="B312" s="116">
        <f>'PLANTILLA V6'!B312</f>
        <v>0</v>
      </c>
      <c r="C312" s="125">
        <f>'PLANTILLA V6'!C312</f>
        <v>1</v>
      </c>
      <c r="D312" s="116" t="str">
        <f>'PLANTILLA V6'!D312</f>
        <v>pza</v>
      </c>
      <c r="E312" s="125">
        <v>0</v>
      </c>
      <c r="F312" s="116" t="b">
        <v>0</v>
      </c>
      <c r="G312" s="116" t="b">
        <v>0</v>
      </c>
      <c r="H312" s="116" t="b">
        <v>0</v>
      </c>
      <c r="I312" s="116" t="b">
        <v>0</v>
      </c>
      <c r="J312" s="119" cm="1">
        <f t="array" ref="J312">_xlfn.IFS(LEN(A312)&gt;2,A313,SUM(E312:I312)=0,0,F312,$F$7*F312*E312,G312,$G$7*G312*E312,AND(H312,A312="Co"),$H$7*H312*E312,AND(H312,A312="Re"),$H$7*H312*E312,H312,$J$7*H312*E312,I312,$I$7*I312*E312)</f>
        <v>0</v>
      </c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5.75" customHeight="1" x14ac:dyDescent="0.9">
      <c r="A313" s="116">
        <f>'PLANTILLA V6'!A313</f>
        <v>0</v>
      </c>
      <c r="B313" s="116">
        <f>'PLANTILLA V6'!B313</f>
        <v>0</v>
      </c>
      <c r="C313" s="125">
        <f>'PLANTILLA V6'!C313</f>
        <v>1</v>
      </c>
      <c r="D313" s="116" t="str">
        <f>'PLANTILLA V6'!D313</f>
        <v>pza</v>
      </c>
      <c r="E313" s="125">
        <v>0</v>
      </c>
      <c r="F313" s="116" t="b">
        <v>0</v>
      </c>
      <c r="G313" s="116" t="b">
        <v>0</v>
      </c>
      <c r="H313" s="116" t="b">
        <v>0</v>
      </c>
      <c r="I313" s="116" t="b">
        <v>0</v>
      </c>
      <c r="J313" s="119" cm="1">
        <f t="array" ref="J313">_xlfn.IFS(LEN(A313)&gt;2,A314,SUM(E313:I313)=0,0,F313,$F$7*F313*E313,G313,$G$7*G313*E313,AND(H313,A313="Co"),$H$7*H313*E313,AND(H313,A313="Re"),$H$7*H313*E313,H313,$J$7*H313*E313,I313,$I$7*I313*E313)</f>
        <v>0</v>
      </c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5.75" customHeight="1" x14ac:dyDescent="0.9">
      <c r="A314" s="116">
        <f>'PLANTILLA V6'!A314</f>
        <v>0</v>
      </c>
      <c r="B314" s="116">
        <f>'PLANTILLA V6'!B314</f>
        <v>0</v>
      </c>
      <c r="C314" s="125">
        <f>'PLANTILLA V6'!C314</f>
        <v>1</v>
      </c>
      <c r="D314" s="116" t="str">
        <f>'PLANTILLA V6'!D314</f>
        <v>pza</v>
      </c>
      <c r="E314" s="125">
        <v>0</v>
      </c>
      <c r="F314" s="116" t="b">
        <v>0</v>
      </c>
      <c r="G314" s="116" t="b">
        <v>0</v>
      </c>
      <c r="H314" s="116" t="b">
        <v>0</v>
      </c>
      <c r="I314" s="116" t="b">
        <v>0</v>
      </c>
      <c r="J314" s="119" cm="1">
        <f t="array" ref="J314">_xlfn.IFS(LEN(A314)&gt;2,A315,SUM(E314:I314)=0,0,F314,$F$7*F314*E314,G314,$G$7*G314*E314,AND(H314,A314="Co"),$H$7*H314*E314,AND(H314,A314="Re"),$H$7*H314*E314,H314,$J$7*H314*E314,I314,$I$7*I314*E314)</f>
        <v>0</v>
      </c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5.75" customHeight="1" x14ac:dyDescent="0.9">
      <c r="A315" s="116">
        <f>'PLANTILLA V6'!A315</f>
        <v>0</v>
      </c>
      <c r="B315" s="116">
        <f>'PLANTILLA V6'!B315</f>
        <v>0</v>
      </c>
      <c r="C315" s="125">
        <f>'PLANTILLA V6'!C315</f>
        <v>1</v>
      </c>
      <c r="D315" s="116" t="str">
        <f>'PLANTILLA V6'!D315</f>
        <v>pza</v>
      </c>
      <c r="E315" s="125">
        <v>0</v>
      </c>
      <c r="F315" s="116" t="b">
        <v>0</v>
      </c>
      <c r="G315" s="116" t="b">
        <v>0</v>
      </c>
      <c r="H315" s="116" t="b">
        <v>0</v>
      </c>
      <c r="I315" s="116" t="b">
        <v>0</v>
      </c>
      <c r="J315" s="119" cm="1">
        <f t="array" ref="J315">_xlfn.IFS(LEN(A315)&gt;2,A316,SUM(E315:I315)=0,0,F315,$F$7*F315*E315,G315,$G$7*G315*E315,AND(H315,A315="Co"),$H$7*H315*E315,AND(H315,A315="Re"),$H$7*H315*E315,H315,$J$7*H315*E315,I315,$I$7*I315*E315)</f>
        <v>0</v>
      </c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5.75" customHeight="1" x14ac:dyDescent="0.9">
      <c r="A316" s="116">
        <f>'PLANTILLA V6'!A316</f>
        <v>0</v>
      </c>
      <c r="B316" s="116">
        <f>'PLANTILLA V6'!B316</f>
        <v>0</v>
      </c>
      <c r="C316" s="125">
        <f>'PLANTILLA V6'!C316</f>
        <v>1</v>
      </c>
      <c r="D316" s="116" t="str">
        <f>'PLANTILLA V6'!D316</f>
        <v>pza</v>
      </c>
      <c r="E316" s="125">
        <v>0</v>
      </c>
      <c r="F316" s="116" t="b">
        <v>0</v>
      </c>
      <c r="G316" s="116" t="b">
        <v>0</v>
      </c>
      <c r="H316" s="116" t="b">
        <v>0</v>
      </c>
      <c r="I316" s="116" t="b">
        <v>0</v>
      </c>
      <c r="J316" s="119" cm="1">
        <f t="array" ref="J316">_xlfn.IFS(LEN(A316)&gt;2,A317,SUM(E316:I316)=0,0,F316,$F$7*F316*E316,G316,$G$7*G316*E316,AND(H316,A316="Co"),$H$7*H316*E316,AND(H316,A316="Re"),$H$7*H316*E316,H316,$J$7*H316*E316,I316,$I$7*I316*E316)</f>
        <v>0</v>
      </c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5.75" customHeight="1" x14ac:dyDescent="0.9">
      <c r="A317" s="116">
        <f>'PLANTILLA V6'!A317</f>
        <v>0</v>
      </c>
      <c r="B317" s="116">
        <f>'PLANTILLA V6'!B317</f>
        <v>0</v>
      </c>
      <c r="C317" s="125">
        <f>'PLANTILLA V6'!C317</f>
        <v>1</v>
      </c>
      <c r="D317" s="116" t="str">
        <f>'PLANTILLA V6'!D317</f>
        <v>pza</v>
      </c>
      <c r="E317" s="125">
        <v>0</v>
      </c>
      <c r="F317" s="116" t="b">
        <v>0</v>
      </c>
      <c r="G317" s="116" t="b">
        <v>0</v>
      </c>
      <c r="H317" s="116" t="b">
        <v>0</v>
      </c>
      <c r="I317" s="116" t="b">
        <v>0</v>
      </c>
      <c r="J317" s="119" cm="1">
        <f t="array" ref="J317">_xlfn.IFS(LEN(A317)&gt;2,A318,SUM(E317:I317)=0,0,F317,$F$7*F317*E317,G317,$G$7*G317*E317,AND(H317,A317="Co"),$H$7*H317*E317,AND(H317,A317="Re"),$H$7*H317*E317,H317,$J$7*H317*E317,I317,$I$7*I317*E317)</f>
        <v>0</v>
      </c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5.75" customHeight="1" x14ac:dyDescent="0.9">
      <c r="A318" s="116">
        <f>'PLANTILLA V6'!A318</f>
        <v>0</v>
      </c>
      <c r="B318" s="116">
        <f>'PLANTILLA V6'!B318</f>
        <v>0</v>
      </c>
      <c r="C318" s="125">
        <f>'PLANTILLA V6'!C318</f>
        <v>1</v>
      </c>
      <c r="D318" s="116" t="str">
        <f>'PLANTILLA V6'!D318</f>
        <v>pza</v>
      </c>
      <c r="E318" s="125">
        <v>0</v>
      </c>
      <c r="F318" s="116" t="b">
        <v>0</v>
      </c>
      <c r="G318" s="116" t="b">
        <v>0</v>
      </c>
      <c r="H318" s="116" t="b">
        <v>0</v>
      </c>
      <c r="I318" s="116" t="b">
        <v>0</v>
      </c>
      <c r="J318" s="119" cm="1">
        <f t="array" ref="J318">_xlfn.IFS(LEN(A318)&gt;2,A319,SUM(E318:I318)=0,0,F318,$F$7*F318*E318,G318,$G$7*G318*E318,AND(H318,A318="Co"),$H$7*H318*E318,AND(H318,A318="Re"),$H$7*H318*E318,H318,$J$7*H318*E318,I318,$I$7*I318*E318)</f>
        <v>0</v>
      </c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5.75" customHeight="1" x14ac:dyDescent="0.9">
      <c r="A319" s="116">
        <f>'PLANTILLA V6'!A319</f>
        <v>0</v>
      </c>
      <c r="B319" s="116">
        <f>'PLANTILLA V6'!B319</f>
        <v>0</v>
      </c>
      <c r="C319" s="125">
        <f>'PLANTILLA V6'!C319</f>
        <v>1</v>
      </c>
      <c r="D319" s="116" t="str">
        <f>'PLANTILLA V6'!D319</f>
        <v>pza</v>
      </c>
      <c r="E319" s="125">
        <v>0</v>
      </c>
      <c r="F319" s="116" t="b">
        <v>0</v>
      </c>
      <c r="G319" s="116" t="b">
        <v>0</v>
      </c>
      <c r="H319" s="116" t="b">
        <v>0</v>
      </c>
      <c r="I319" s="116" t="b">
        <v>0</v>
      </c>
      <c r="J319" s="119" cm="1">
        <f t="array" ref="J319">_xlfn.IFS(LEN(A319)&gt;2,A320,SUM(E319:I319)=0,0,F319,$F$7*F319*E319,G319,$G$7*G319*E319,AND(H319,A319="Co"),$H$7*H319*E319,AND(H319,A319="Re"),$H$7*H319*E319,H319,$J$7*H319*E319,I319,$I$7*I319*E319)</f>
        <v>0</v>
      </c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5.75" customHeight="1" x14ac:dyDescent="0.9">
      <c r="A320" s="116">
        <f>'PLANTILLA V6'!A320</f>
        <v>0</v>
      </c>
      <c r="B320" s="116">
        <f>'PLANTILLA V6'!B320</f>
        <v>0</v>
      </c>
      <c r="C320" s="125">
        <f>'PLANTILLA V6'!C320</f>
        <v>1</v>
      </c>
      <c r="D320" s="116" t="str">
        <f>'PLANTILLA V6'!D320</f>
        <v>pza</v>
      </c>
      <c r="E320" s="125">
        <v>0</v>
      </c>
      <c r="F320" s="116" t="b">
        <v>0</v>
      </c>
      <c r="G320" s="116" t="b">
        <v>0</v>
      </c>
      <c r="H320" s="116" t="b">
        <v>0</v>
      </c>
      <c r="I320" s="116" t="b">
        <v>0</v>
      </c>
      <c r="J320" s="119" cm="1">
        <f t="array" ref="J320">_xlfn.IFS(LEN(A320)&gt;2,A321,SUM(E320:I320)=0,0,F320,$F$7*F320*E320,G320,$G$7*G320*E320,AND(H320,A320="Co"),$H$7*H320*E320,AND(H320,A320="Re"),$H$7*H320*E320,H320,$J$7*H320*E320,I320,$I$7*I320*E320)</f>
        <v>0</v>
      </c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5.75" customHeight="1" x14ac:dyDescent="0.9">
      <c r="A321" s="116">
        <f>'PLANTILLA V6'!A321</f>
        <v>0</v>
      </c>
      <c r="B321" s="116">
        <f>'PLANTILLA V6'!B321</f>
        <v>0</v>
      </c>
      <c r="C321" s="125">
        <f>'PLANTILLA V6'!C321</f>
        <v>1</v>
      </c>
      <c r="D321" s="116" t="str">
        <f>'PLANTILLA V6'!D321</f>
        <v>pza</v>
      </c>
      <c r="E321" s="125">
        <v>0</v>
      </c>
      <c r="F321" s="116" t="b">
        <v>0</v>
      </c>
      <c r="G321" s="116" t="b">
        <v>0</v>
      </c>
      <c r="H321" s="116" t="b">
        <v>0</v>
      </c>
      <c r="I321" s="116" t="b">
        <v>0</v>
      </c>
      <c r="J321" s="119" cm="1">
        <f t="array" ref="J321">_xlfn.IFS(LEN(A321)&gt;2,A322,SUM(E321:I321)=0,0,F321,$F$7*F321*E321,G321,$G$7*G321*E321,AND(H321,A321="Co"),$H$7*H321*E321,AND(H321,A321="Re"),$H$7*H321*E321,H321,$J$7*H321*E321,I321,$I$7*I321*E321)</f>
        <v>0</v>
      </c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5.75" customHeight="1" x14ac:dyDescent="0.9">
      <c r="A322" s="116">
        <f>'PLANTILLA V6'!A322</f>
        <v>0</v>
      </c>
      <c r="B322" s="116">
        <f>'PLANTILLA V6'!B322</f>
        <v>0</v>
      </c>
      <c r="C322" s="125">
        <f>'PLANTILLA V6'!C322</f>
        <v>1</v>
      </c>
      <c r="D322" s="116" t="str">
        <f>'PLANTILLA V6'!D322</f>
        <v>pza</v>
      </c>
      <c r="E322" s="125">
        <v>0</v>
      </c>
      <c r="F322" s="116" t="b">
        <v>0</v>
      </c>
      <c r="G322" s="116" t="b">
        <v>0</v>
      </c>
      <c r="H322" s="116" t="b">
        <v>0</v>
      </c>
      <c r="I322" s="116" t="b">
        <v>0</v>
      </c>
      <c r="J322" s="119" cm="1">
        <f t="array" ref="J322">_xlfn.IFS(LEN(A322)&gt;2,A323,SUM(E322:I322)=0,0,F322,$F$7*F322*E322,G322,$G$7*G322*E322,AND(H322,A322="Co"),$H$7*H322*E322,AND(H322,A322="Re"),$H$7*H322*E322,H322,$J$7*H322*E322,I322,$I$7*I322*E322)</f>
        <v>0</v>
      </c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5.75" customHeight="1" x14ac:dyDescent="0.9">
      <c r="A323" s="116">
        <f>'PLANTILLA V6'!A323</f>
        <v>0</v>
      </c>
      <c r="B323" s="116">
        <f>'PLANTILLA V6'!B323</f>
        <v>0</v>
      </c>
      <c r="C323" s="125">
        <f>'PLANTILLA V6'!C323</f>
        <v>1</v>
      </c>
      <c r="D323" s="116" t="str">
        <f>'PLANTILLA V6'!D323</f>
        <v>pza</v>
      </c>
      <c r="E323" s="125">
        <v>0</v>
      </c>
      <c r="F323" s="116" t="b">
        <v>0</v>
      </c>
      <c r="G323" s="116" t="b">
        <v>0</v>
      </c>
      <c r="H323" s="116" t="b">
        <v>0</v>
      </c>
      <c r="I323" s="116" t="b">
        <v>0</v>
      </c>
      <c r="J323" s="119" cm="1">
        <f t="array" ref="J323">_xlfn.IFS(LEN(A323)&gt;2,A324,SUM(E323:I323)=0,0,F323,$F$7*F323*E323,G323,$G$7*G323*E323,AND(H323,A323="Co"),$H$7*H323*E323,AND(H323,A323="Re"),$H$7*H323*E323,H323,$J$7*H323*E323,I323,$I$7*I323*E323)</f>
        <v>0</v>
      </c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5.75" customHeight="1" x14ac:dyDescent="0.9">
      <c r="A324" s="116">
        <f>'PLANTILLA V6'!A324</f>
        <v>0</v>
      </c>
      <c r="B324" s="116">
        <f>'PLANTILLA V6'!B324</f>
        <v>0</v>
      </c>
      <c r="C324" s="125">
        <f>'PLANTILLA V6'!C324</f>
        <v>1</v>
      </c>
      <c r="D324" s="116" t="str">
        <f>'PLANTILLA V6'!D324</f>
        <v>pza</v>
      </c>
      <c r="E324" s="125">
        <v>0</v>
      </c>
      <c r="F324" s="116" t="b">
        <v>0</v>
      </c>
      <c r="G324" s="116" t="b">
        <v>0</v>
      </c>
      <c r="H324" s="116" t="b">
        <v>0</v>
      </c>
      <c r="I324" s="116" t="b">
        <v>0</v>
      </c>
      <c r="J324" s="119" cm="1">
        <f t="array" ref="J324">_xlfn.IFS(LEN(A324)&gt;2,A325,SUM(E324:I324)=0,0,F324,$F$7*F324*E324,G324,$G$7*G324*E324,AND(H324,A324="Co"),$H$7*H324*E324,AND(H324,A324="Re"),$H$7*H324*E324,H324,$J$7*H324*E324,I324,$I$7*I324*E324)</f>
        <v>0</v>
      </c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5.75" customHeight="1" x14ac:dyDescent="0.9">
      <c r="A325" s="116">
        <f>'PLANTILLA V6'!A325</f>
        <v>0</v>
      </c>
      <c r="B325" s="116">
        <f>'PLANTILLA V6'!B325</f>
        <v>0</v>
      </c>
      <c r="C325" s="125">
        <f>'PLANTILLA V6'!C325</f>
        <v>1</v>
      </c>
      <c r="D325" s="116" t="str">
        <f>'PLANTILLA V6'!D325</f>
        <v>pza</v>
      </c>
      <c r="E325" s="125">
        <v>0</v>
      </c>
      <c r="F325" s="116" t="b">
        <v>0</v>
      </c>
      <c r="G325" s="116" t="b">
        <v>0</v>
      </c>
      <c r="H325" s="116" t="b">
        <v>0</v>
      </c>
      <c r="I325" s="116" t="b">
        <v>0</v>
      </c>
      <c r="J325" s="119" cm="1">
        <f t="array" ref="J325">_xlfn.IFS(LEN(A325)&gt;2,A326,SUM(E325:I325)=0,0,F325,$F$7*F325*E325,G325,$G$7*G325*E325,AND(H325,A325="Co"),$H$7*H325*E325,AND(H325,A325="Re"),$H$7*H325*E325,H325,$J$7*H325*E325,I325,$I$7*I325*E325)</f>
        <v>0</v>
      </c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5.75" customHeight="1" x14ac:dyDescent="0.9">
      <c r="A326" s="116">
        <f>'PLANTILLA V6'!A326</f>
        <v>0</v>
      </c>
      <c r="B326" s="116">
        <f>'PLANTILLA V6'!B326</f>
        <v>0</v>
      </c>
      <c r="C326" s="125">
        <f>'PLANTILLA V6'!C326</f>
        <v>1</v>
      </c>
      <c r="D326" s="116" t="str">
        <f>'PLANTILLA V6'!D326</f>
        <v>pza</v>
      </c>
      <c r="E326" s="125">
        <v>0</v>
      </c>
      <c r="F326" s="116" t="b">
        <v>0</v>
      </c>
      <c r="G326" s="116" t="b">
        <v>0</v>
      </c>
      <c r="H326" s="116" t="b">
        <v>0</v>
      </c>
      <c r="I326" s="116" t="b">
        <v>0</v>
      </c>
      <c r="J326" s="119" cm="1">
        <f t="array" ref="J326">_xlfn.IFS(LEN(A326)&gt;2,A327,SUM(E326:I326)=0,0,F326,$F$7*F326*E326,G326,$G$7*G326*E326,AND(H326,A326="Co"),$H$7*H326*E326,AND(H326,A326="Re"),$H$7*H326*E326,H326,$J$7*H326*E326,I326,$I$7*I326*E326)</f>
        <v>0</v>
      </c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5.75" customHeight="1" x14ac:dyDescent="0.9">
      <c r="A327" s="116">
        <f>'PLANTILLA V6'!A327</f>
        <v>0</v>
      </c>
      <c r="B327" s="116">
        <f>'PLANTILLA V6'!B327</f>
        <v>0</v>
      </c>
      <c r="C327" s="125">
        <f>'PLANTILLA V6'!C327</f>
        <v>1</v>
      </c>
      <c r="D327" s="116" t="str">
        <f>'PLANTILLA V6'!D327</f>
        <v>pza</v>
      </c>
      <c r="E327" s="125">
        <v>0</v>
      </c>
      <c r="F327" s="116" t="b">
        <v>0</v>
      </c>
      <c r="G327" s="116" t="b">
        <v>0</v>
      </c>
      <c r="H327" s="116" t="b">
        <v>0</v>
      </c>
      <c r="I327" s="116" t="b">
        <v>0</v>
      </c>
      <c r="J327" s="119" cm="1">
        <f t="array" ref="J327">_xlfn.IFS(LEN(A327)&gt;2,A328,SUM(E327:I327)=0,0,F327,$F$7*F327*E327,G327,$G$7*G327*E327,AND(H327,A327="Co"),$H$7*H327*E327,AND(H327,A327="Re"),$H$7*H327*E327,H327,$J$7*H327*E327,I327,$I$7*I327*E327)</f>
        <v>0</v>
      </c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5.75" customHeight="1" x14ac:dyDescent="0.9">
      <c r="A328" s="116">
        <f>'PLANTILLA V6'!A328</f>
        <v>0</v>
      </c>
      <c r="B328" s="116">
        <f>'PLANTILLA V6'!B328</f>
        <v>0</v>
      </c>
      <c r="C328" s="125">
        <f>'PLANTILLA V6'!C328</f>
        <v>1</v>
      </c>
      <c r="D328" s="116" t="str">
        <f>'PLANTILLA V6'!D328</f>
        <v>pza</v>
      </c>
      <c r="E328" s="125">
        <v>0</v>
      </c>
      <c r="F328" s="116" t="b">
        <v>0</v>
      </c>
      <c r="G328" s="116" t="b">
        <v>0</v>
      </c>
      <c r="H328" s="116" t="b">
        <v>0</v>
      </c>
      <c r="I328" s="116" t="b">
        <v>0</v>
      </c>
      <c r="J328" s="119" cm="1">
        <f t="array" ref="J328">_xlfn.IFS(LEN(A328)&gt;2,A329,SUM(E328:I328)=0,0,F328,$F$7*F328*E328,G328,$G$7*G328*E328,AND(H328,A328="Co"),$H$7*H328*E328,AND(H328,A328="Re"),$H$7*H328*E328,H328,$J$7*H328*E328,I328,$I$7*I328*E328)</f>
        <v>0</v>
      </c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5.75" customHeight="1" x14ac:dyDescent="0.9">
      <c r="A329" s="116">
        <f>'PLANTILLA V6'!A329</f>
        <v>0</v>
      </c>
      <c r="B329" s="116">
        <f>'PLANTILLA V6'!B329</f>
        <v>0</v>
      </c>
      <c r="C329" s="125">
        <f>'PLANTILLA V6'!C329</f>
        <v>1</v>
      </c>
      <c r="D329" s="116" t="str">
        <f>'PLANTILLA V6'!D329</f>
        <v>pza</v>
      </c>
      <c r="E329" s="125">
        <v>0</v>
      </c>
      <c r="F329" s="116" t="b">
        <v>0</v>
      </c>
      <c r="G329" s="116" t="b">
        <v>0</v>
      </c>
      <c r="H329" s="116" t="b">
        <v>0</v>
      </c>
      <c r="I329" s="116" t="b">
        <v>0</v>
      </c>
      <c r="J329" s="119" cm="1">
        <f t="array" ref="J329">_xlfn.IFS(LEN(A329)&gt;2,A330,SUM(E329:I329)=0,0,F329,$F$7*F329*E329,G329,$G$7*G329*E329,AND(H329,A329="Co"),$H$7*H329*E329,AND(H329,A329="Re"),$H$7*H329*E329,H329,$J$7*H329*E329,I329,$I$7*I329*E329)</f>
        <v>0</v>
      </c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5.75" customHeight="1" x14ac:dyDescent="0.9">
      <c r="A330" s="116">
        <f>'PLANTILLA V6'!A330</f>
        <v>0</v>
      </c>
      <c r="B330" s="116">
        <f>'PLANTILLA V6'!B330</f>
        <v>0</v>
      </c>
      <c r="C330" s="125">
        <f>'PLANTILLA V6'!C330</f>
        <v>1</v>
      </c>
      <c r="D330" s="116" t="str">
        <f>'PLANTILLA V6'!D330</f>
        <v>pza</v>
      </c>
      <c r="E330" s="125">
        <v>0</v>
      </c>
      <c r="F330" s="116" t="b">
        <v>0</v>
      </c>
      <c r="G330" s="116" t="b">
        <v>0</v>
      </c>
      <c r="H330" s="116" t="b">
        <v>0</v>
      </c>
      <c r="I330" s="116" t="b">
        <v>0</v>
      </c>
      <c r="J330" s="119" cm="1">
        <f t="array" ref="J330">_xlfn.IFS(LEN(A330)&gt;2,A331,SUM(E330:I330)=0,0,F330,$F$7*F330*E330,G330,$G$7*G330*E330,AND(H330,A330="Co"),$H$7*H330*E330,AND(H330,A330="Re"),$H$7*H330*E330,H330,$J$7*H330*E330,I330,$I$7*I330*E330)</f>
        <v>0</v>
      </c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5.75" customHeight="1" x14ac:dyDescent="0.9">
      <c r="A331" s="116">
        <f>'PLANTILLA V6'!A331</f>
        <v>0</v>
      </c>
      <c r="B331" s="116">
        <f>'PLANTILLA V6'!B331</f>
        <v>0</v>
      </c>
      <c r="C331" s="125">
        <f>'PLANTILLA V6'!C331</f>
        <v>1</v>
      </c>
      <c r="D331" s="116" t="str">
        <f>'PLANTILLA V6'!D331</f>
        <v>pza</v>
      </c>
      <c r="E331" s="125">
        <v>0</v>
      </c>
      <c r="F331" s="116" t="b">
        <v>0</v>
      </c>
      <c r="G331" s="116" t="b">
        <v>0</v>
      </c>
      <c r="H331" s="116" t="b">
        <v>0</v>
      </c>
      <c r="I331" s="116" t="b">
        <v>0</v>
      </c>
      <c r="J331" s="119" cm="1">
        <f t="array" ref="J331">_xlfn.IFS(LEN(A331)&gt;2,A332,SUM(E331:I331)=0,0,F331,$F$7*F331*E331,G331,$G$7*G331*E331,AND(H331,A331="Co"),$H$7*H331*E331,AND(H331,A331="Re"),$H$7*H331*E331,H331,$J$7*H331*E331,I331,$I$7*I331*E331)</f>
        <v>0</v>
      </c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5.75" customHeight="1" x14ac:dyDescent="0.9">
      <c r="A332" s="116">
        <f>'PLANTILLA V6'!A332</f>
        <v>0</v>
      </c>
      <c r="B332" s="116">
        <f>'PLANTILLA V6'!B332</f>
        <v>0</v>
      </c>
      <c r="C332" s="125">
        <f>'PLANTILLA V6'!C332</f>
        <v>1</v>
      </c>
      <c r="D332" s="116" t="str">
        <f>'PLANTILLA V6'!D332</f>
        <v>pza</v>
      </c>
      <c r="E332" s="125">
        <v>0</v>
      </c>
      <c r="F332" s="116" t="b">
        <v>0</v>
      </c>
      <c r="G332" s="116" t="b">
        <v>0</v>
      </c>
      <c r="H332" s="116" t="b">
        <v>0</v>
      </c>
      <c r="I332" s="116" t="b">
        <v>0</v>
      </c>
      <c r="J332" s="119" cm="1">
        <f t="array" ref="J332">_xlfn.IFS(LEN(A332)&gt;2,A333,SUM(E332:I332)=0,0,F332,$F$7*F332*E332,G332,$G$7*G332*E332,AND(H332,A332="Co"),$H$7*H332*E332,AND(H332,A332="Re"),$H$7*H332*E332,H332,$J$7*H332*E332,I332,$I$7*I332*E332)</f>
        <v>0</v>
      </c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5.75" customHeight="1" x14ac:dyDescent="0.9">
      <c r="A333" s="116">
        <f>'PLANTILLA V6'!A333</f>
        <v>0</v>
      </c>
      <c r="B333" s="116">
        <f>'PLANTILLA V6'!B333</f>
        <v>0</v>
      </c>
      <c r="C333" s="125">
        <f>'PLANTILLA V6'!C333</f>
        <v>1</v>
      </c>
      <c r="D333" s="116" t="str">
        <f>'PLANTILLA V6'!D333</f>
        <v>pza</v>
      </c>
      <c r="E333" s="125">
        <v>0</v>
      </c>
      <c r="F333" s="116" t="b">
        <v>0</v>
      </c>
      <c r="G333" s="116" t="b">
        <v>0</v>
      </c>
      <c r="H333" s="116" t="b">
        <v>0</v>
      </c>
      <c r="I333" s="116" t="b">
        <v>0</v>
      </c>
      <c r="J333" s="119" cm="1">
        <f t="array" ref="J333">_xlfn.IFS(LEN(A333)&gt;2,A334,SUM(E333:I333)=0,0,F333,$F$7*F333*E333,G333,$G$7*G333*E333,AND(H333,A333="Co"),$H$7*H333*E333,AND(H333,A333="Re"),$H$7*H333*E333,H333,$J$7*H333*E333,I333,$I$7*I333*E333)</f>
        <v>0</v>
      </c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5.75" customHeight="1" x14ac:dyDescent="0.9">
      <c r="A334" s="116">
        <f>'PLANTILLA V6'!A334</f>
        <v>0</v>
      </c>
      <c r="B334" s="116">
        <f>'PLANTILLA V6'!B334</f>
        <v>0</v>
      </c>
      <c r="C334" s="125">
        <f>'PLANTILLA V6'!C334</f>
        <v>1</v>
      </c>
      <c r="D334" s="116" t="str">
        <f>'PLANTILLA V6'!D334</f>
        <v>pza</v>
      </c>
      <c r="E334" s="125">
        <v>0</v>
      </c>
      <c r="F334" s="116" t="b">
        <v>0</v>
      </c>
      <c r="G334" s="116" t="b">
        <v>0</v>
      </c>
      <c r="H334" s="116" t="b">
        <v>0</v>
      </c>
      <c r="I334" s="116" t="b">
        <v>0</v>
      </c>
      <c r="J334" s="119" cm="1">
        <f t="array" ref="J334">_xlfn.IFS(LEN(A334)&gt;2,A335,SUM(E334:I334)=0,0,F334,$F$7*F334*E334,G334,$G$7*G334*E334,AND(H334,A334="Co"),$H$7*H334*E334,AND(H334,A334="Re"),$H$7*H334*E334,H334,$J$7*H334*E334,I334,$I$7*I334*E334)</f>
        <v>0</v>
      </c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5.75" customHeight="1" x14ac:dyDescent="0.9">
      <c r="A335" s="116">
        <f>'PLANTILLA V6'!A335</f>
        <v>0</v>
      </c>
      <c r="B335" s="116">
        <f>'PLANTILLA V6'!B335</f>
        <v>0</v>
      </c>
      <c r="C335" s="125">
        <f>'PLANTILLA V6'!C335</f>
        <v>1</v>
      </c>
      <c r="D335" s="116" t="str">
        <f>'PLANTILLA V6'!D335</f>
        <v>pza</v>
      </c>
      <c r="E335" s="125">
        <v>0</v>
      </c>
      <c r="F335" s="116" t="b">
        <v>0</v>
      </c>
      <c r="G335" s="116" t="b">
        <v>0</v>
      </c>
      <c r="H335" s="116" t="b">
        <v>0</v>
      </c>
      <c r="I335" s="116" t="b">
        <v>0</v>
      </c>
      <c r="J335" s="119" cm="1">
        <f t="array" ref="J335">_xlfn.IFS(LEN(A335)&gt;2,A336,SUM(E335:I335)=0,0,F335,$F$7*F335*E335,G335,$G$7*G335*E335,AND(H335,A335="Co"),$H$7*H335*E335,AND(H335,A335="Re"),$H$7*H335*E335,H335,$J$7*H335*E335,I335,$I$7*I335*E335)</f>
        <v>0</v>
      </c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5.75" customHeight="1" x14ac:dyDescent="0.9">
      <c r="A336" s="116">
        <f>'PLANTILLA V6'!A336</f>
        <v>0</v>
      </c>
      <c r="B336" s="116">
        <f>'PLANTILLA V6'!B336</f>
        <v>0</v>
      </c>
      <c r="C336" s="125">
        <f>'PLANTILLA V6'!C336</f>
        <v>1</v>
      </c>
      <c r="D336" s="116" t="str">
        <f>'PLANTILLA V6'!D336</f>
        <v>pza</v>
      </c>
      <c r="E336" s="125">
        <v>0</v>
      </c>
      <c r="F336" s="116" t="b">
        <v>0</v>
      </c>
      <c r="G336" s="116" t="b">
        <v>0</v>
      </c>
      <c r="H336" s="116" t="b">
        <v>0</v>
      </c>
      <c r="I336" s="116" t="b">
        <v>0</v>
      </c>
      <c r="J336" s="119" cm="1">
        <f t="array" ref="J336">_xlfn.IFS(LEN(A336)&gt;2,A337,SUM(E336:I336)=0,0,F336,$F$7*F336*E336,G336,$G$7*G336*E336,AND(H336,A336="Co"),$H$7*H336*E336,AND(H336,A336="Re"),$H$7*H336*E336,H336,$J$7*H336*E336,I336,$I$7*I336*E336)</f>
        <v>0</v>
      </c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5.75" customHeight="1" x14ac:dyDescent="0.9">
      <c r="A337" s="116">
        <f>'PLANTILLA V6'!A337</f>
        <v>0</v>
      </c>
      <c r="B337" s="116">
        <f>'PLANTILLA V6'!B337</f>
        <v>0</v>
      </c>
      <c r="C337" s="125">
        <f>'PLANTILLA V6'!C337</f>
        <v>1</v>
      </c>
      <c r="D337" s="116" t="str">
        <f>'PLANTILLA V6'!D337</f>
        <v>pza</v>
      </c>
      <c r="E337" s="125">
        <v>0</v>
      </c>
      <c r="F337" s="116" t="b">
        <v>0</v>
      </c>
      <c r="G337" s="116" t="b">
        <v>0</v>
      </c>
      <c r="H337" s="116" t="b">
        <v>0</v>
      </c>
      <c r="I337" s="116" t="b">
        <v>0</v>
      </c>
      <c r="J337" s="119" cm="1">
        <f t="array" ref="J337">_xlfn.IFS(LEN(A337)&gt;2,A338,SUM(E337:I337)=0,0,F337,$F$7*F337*E337,G337,$G$7*G337*E337,AND(H337,A337="Co"),$H$7*H337*E337,AND(H337,A337="Re"),$H$7*H337*E337,H337,$J$7*H337*E337,I337,$I$7*I337*E337)</f>
        <v>0</v>
      </c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5.75" customHeight="1" x14ac:dyDescent="0.9">
      <c r="A338" s="116">
        <f>'PLANTILLA V6'!A338</f>
        <v>0</v>
      </c>
      <c r="B338" s="116">
        <f>'PLANTILLA V6'!B338</f>
        <v>0</v>
      </c>
      <c r="C338" s="125">
        <f>'PLANTILLA V6'!C338</f>
        <v>1</v>
      </c>
      <c r="D338" s="116" t="str">
        <f>'PLANTILLA V6'!D338</f>
        <v>pza</v>
      </c>
      <c r="E338" s="125">
        <v>0</v>
      </c>
      <c r="F338" s="116" t="b">
        <v>0</v>
      </c>
      <c r="G338" s="116" t="b">
        <v>0</v>
      </c>
      <c r="H338" s="116" t="b">
        <v>0</v>
      </c>
      <c r="I338" s="116" t="b">
        <v>0</v>
      </c>
      <c r="J338" s="119" cm="1">
        <f t="array" ref="J338">_xlfn.IFS(LEN(A338)&gt;2,A339,SUM(E338:I338)=0,0,F338,$F$7*F338*E338,G338,$G$7*G338*E338,AND(H338,A338="Co"),$H$7*H338*E338,AND(H338,A338="Re"),$H$7*H338*E338,H338,$J$7*H338*E338,I338,$I$7*I338*E338)</f>
        <v>0</v>
      </c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5.75" customHeight="1" x14ac:dyDescent="0.9">
      <c r="A339" s="116">
        <f>'PLANTILLA V6'!A339</f>
        <v>0</v>
      </c>
      <c r="B339" s="116">
        <f>'PLANTILLA V6'!B339</f>
        <v>0</v>
      </c>
      <c r="C339" s="116">
        <f>'PLANTILLA V6'!C339</f>
        <v>0</v>
      </c>
      <c r="D339" s="116">
        <f>'PLANTILLA V6'!D339</f>
        <v>0</v>
      </c>
      <c r="E339" s="125"/>
      <c r="F339" s="116"/>
      <c r="G339" s="116"/>
      <c r="H339" s="116"/>
      <c r="I339" s="116"/>
      <c r="J339" s="119" cm="1">
        <f t="array" ref="J339">_xlfn.IFS(LEN(A339)&gt;2,A340,SUM(E339:I339)=0,0,F339,$F$7*F339*E339,G339,$G$7*G339*E339,AND(H339,A339="Co"),$H$7*H339*E339,AND(H339,A339="Re"),$H$7*H339*E339,H339,$J$7*H339*E339,I339,$I$7*I339*E339)</f>
        <v>0</v>
      </c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5.75" customHeight="1" x14ac:dyDescent="0.9">
      <c r="A340" s="116">
        <f>'PLANTILLA V6'!A340</f>
        <v>0</v>
      </c>
      <c r="B340" s="116">
        <f>'PLANTILLA V6'!B340</f>
        <v>0</v>
      </c>
      <c r="C340" s="116">
        <f>'PLANTILLA V6'!C340</f>
        <v>0</v>
      </c>
      <c r="D340" s="116">
        <f>'PLANTILLA V6'!D340</f>
        <v>0</v>
      </c>
      <c r="E340" s="125"/>
      <c r="F340" s="116"/>
      <c r="G340" s="116"/>
      <c r="H340" s="116"/>
      <c r="I340" s="116"/>
      <c r="J340" s="119" cm="1">
        <f t="array" ref="J340">_xlfn.IFS(LEN(A340)&gt;2,A341,SUM(E340:I340)=0,0,F340,$F$7*F340*E340,G340,$G$7*G340*E340,AND(H340,A340="Co"),$H$7*H340*E340,AND(H340,A340="Re"),$H$7*H340*E340,H340,$J$7*H340*E340,I340,$I$7*I340*E340)</f>
        <v>0</v>
      </c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5.75" customHeight="1" x14ac:dyDescent="0.9">
      <c r="A341" s="116">
        <f>'PLANTILLA V6'!A341</f>
        <v>0</v>
      </c>
      <c r="B341" s="116">
        <f>'PLANTILLA V6'!B341</f>
        <v>0</v>
      </c>
      <c r="C341" s="116">
        <f>'PLANTILLA V6'!C341</f>
        <v>0</v>
      </c>
      <c r="D341" s="116">
        <f>'PLANTILLA V6'!D341</f>
        <v>0</v>
      </c>
      <c r="E341" s="125"/>
      <c r="F341" s="116"/>
      <c r="G341" s="116"/>
      <c r="H341" s="116"/>
      <c r="I341" s="116"/>
      <c r="J341" s="119" cm="1">
        <f t="array" ref="J341">_xlfn.IFS(LEN(A341)&gt;2,A342,SUM(E341:I341)=0,0,F341,$F$7*F341*E341,G341,$G$7*G341*E341,AND(H341,A341="Co"),$H$7*H341*E341,AND(H341,A341="Re"),$H$7*H341*E341,H341,$J$7*H341*E341,I341,$I$7*I341*E341)</f>
        <v>0</v>
      </c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5.75" customHeight="1" x14ac:dyDescent="0.9">
      <c r="A342" s="116">
        <f>'PLANTILLA V6'!A342</f>
        <v>0</v>
      </c>
      <c r="B342" s="116">
        <f>'PLANTILLA V6'!B342</f>
        <v>0</v>
      </c>
      <c r="C342" s="116">
        <f>'PLANTILLA V6'!C342</f>
        <v>0</v>
      </c>
      <c r="D342" s="116">
        <f>'PLANTILLA V6'!D342</f>
        <v>0</v>
      </c>
      <c r="E342" s="125"/>
      <c r="F342" s="116"/>
      <c r="G342" s="116"/>
      <c r="H342" s="116"/>
      <c r="I342" s="116"/>
      <c r="J342" s="119" cm="1">
        <f t="array" ref="J342">_xlfn.IFS(LEN(A342)&gt;2,A343,SUM(E342:I342)=0,0,F342,$F$7*F342*E342,G342,$G$7*G342*E342,AND(H342,A342="Co"),$H$7*H342*E342,AND(H342,A342="Re"),$H$7*H342*E342,H342,$J$7*H342*E342,I342,$I$7*I342*E342)</f>
        <v>0</v>
      </c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5.75" customHeight="1" x14ac:dyDescent="0.9">
      <c r="A343" s="116">
        <f>'PLANTILLA V6'!A343</f>
        <v>0</v>
      </c>
      <c r="B343" s="116">
        <f>'PLANTILLA V6'!B343</f>
        <v>0</v>
      </c>
      <c r="C343" s="116">
        <f>'PLANTILLA V6'!C343</f>
        <v>0</v>
      </c>
      <c r="D343" s="116">
        <f>'PLANTILLA V6'!D343</f>
        <v>0</v>
      </c>
      <c r="E343" s="125"/>
      <c r="F343" s="116"/>
      <c r="G343" s="116"/>
      <c r="H343" s="116"/>
      <c r="I343" s="116"/>
      <c r="J343" s="119" cm="1">
        <f t="array" ref="J343">_xlfn.IFS(LEN(A343)&gt;2,A344,SUM(E343:I343)=0,0,F343,$F$7*F343*E343,G343,$G$7*G343*E343,AND(H343,A343="Co"),$H$7*H343*E343,AND(H343,A343="Re"),$H$7*H343*E343,H343,$J$7*H343*E343,I343,$I$7*I343*E343)</f>
        <v>0</v>
      </c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5.75" customHeight="1" x14ac:dyDescent="0.9">
      <c r="A344" s="116">
        <f>'PLANTILLA V6'!A344</f>
        <v>0</v>
      </c>
      <c r="B344" s="116">
        <f>'PLANTILLA V6'!B344</f>
        <v>0</v>
      </c>
      <c r="C344" s="116">
        <f>'PLANTILLA V6'!C344</f>
        <v>0</v>
      </c>
      <c r="D344" s="116">
        <f>'PLANTILLA V6'!D344</f>
        <v>0</v>
      </c>
      <c r="E344" s="125"/>
      <c r="F344" s="116"/>
      <c r="G344" s="116"/>
      <c r="H344" s="116"/>
      <c r="I344" s="116"/>
      <c r="J344" s="119" cm="1">
        <f t="array" ref="J344">_xlfn.IFS(LEN(A344)&gt;2,A345,SUM(E344:I344)=0,0,F344,$F$7*F344*E344,G344,$G$7*G344*E344,AND(H344,A344="Co"),$H$7*H344*E344,AND(H344,A344="Re"),$H$7*H344*E344,H344,$J$7*H344*E344,I344,$I$7*I344*E344)</f>
        <v>0</v>
      </c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5.75" customHeight="1" x14ac:dyDescent="0.9">
      <c r="A345" s="116">
        <f>'PLANTILLA V6'!A345</f>
        <v>0</v>
      </c>
      <c r="B345" s="116">
        <f>'PLANTILLA V6'!B345</f>
        <v>0</v>
      </c>
      <c r="C345" s="116">
        <f>'PLANTILLA V6'!C345</f>
        <v>0</v>
      </c>
      <c r="D345" s="116">
        <f>'PLANTILLA V6'!D345</f>
        <v>0</v>
      </c>
      <c r="E345" s="125"/>
      <c r="F345" s="116"/>
      <c r="G345" s="116"/>
      <c r="H345" s="116"/>
      <c r="I345" s="116"/>
      <c r="J345" s="119" cm="1">
        <f t="array" ref="J345">_xlfn.IFS(LEN(A345)&gt;2,A346,SUM(E345:I345)=0,0,F345,$F$7*F345*E345,G345,$G$7*G345*E345,AND(H345,A345="Co"),$H$7*H345*E345,AND(H345,A345="Re"),$H$7*H345*E345,H345,$J$7*H345*E345,I345,$I$7*I345*E345)</f>
        <v>0</v>
      </c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5.75" customHeight="1" x14ac:dyDescent="0.9">
      <c r="A346" s="116">
        <f>'PLANTILLA V6'!A346</f>
        <v>0</v>
      </c>
      <c r="B346" s="116">
        <f>'PLANTILLA V6'!B346</f>
        <v>0</v>
      </c>
      <c r="C346" s="116">
        <f>'PLANTILLA V6'!C346</f>
        <v>0</v>
      </c>
      <c r="D346" s="116">
        <f>'PLANTILLA V6'!D346</f>
        <v>0</v>
      </c>
      <c r="E346" s="125"/>
      <c r="F346" s="116"/>
      <c r="G346" s="116"/>
      <c r="H346" s="116"/>
      <c r="I346" s="116"/>
      <c r="J346" s="119" cm="1">
        <f t="array" ref="J346">_xlfn.IFS(LEN(A346)&gt;2,A347,SUM(E346:I346)=0,0,F346,$F$7*F346*E346,G346,$G$7*G346*E346,AND(H346,A346="Co"),$H$7*H346*E346,AND(H346,A346="Re"),$H$7*H346*E346,H346,$J$7*H346*E346,I346,$I$7*I346*E346)</f>
        <v>0</v>
      </c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5.75" customHeight="1" x14ac:dyDescent="0.9">
      <c r="A347" s="116">
        <f>'PLANTILLA V6'!A347</f>
        <v>0</v>
      </c>
      <c r="B347" s="116">
        <f>'PLANTILLA V6'!B347</f>
        <v>0</v>
      </c>
      <c r="C347" s="116">
        <f>'PLANTILLA V6'!C347</f>
        <v>0</v>
      </c>
      <c r="D347" s="116">
        <f>'PLANTILLA V6'!D347</f>
        <v>0</v>
      </c>
      <c r="E347" s="125"/>
      <c r="F347" s="116"/>
      <c r="G347" s="116"/>
      <c r="H347" s="116"/>
      <c r="I347" s="116"/>
      <c r="J347" s="119" cm="1">
        <f t="array" ref="J347">_xlfn.IFS(LEN(A347)&gt;2,A348,SUM(E347:I347)=0,0,F347,$F$7*F347*E347,G347,$G$7*G347*E347,AND(H347,A347="Co"),$H$7*H347*E347,AND(H347,A347="Re"),$H$7*H347*E347,H347,$J$7*H347*E347,I347,$I$7*I347*E347)</f>
        <v>0</v>
      </c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5.75" customHeight="1" x14ac:dyDescent="0.9">
      <c r="A348" s="116">
        <f>'PLANTILLA V6'!A348</f>
        <v>0</v>
      </c>
      <c r="B348" s="116">
        <f>'PLANTILLA V6'!B348</f>
        <v>0</v>
      </c>
      <c r="C348" s="116">
        <f>'PLANTILLA V6'!C348</f>
        <v>0</v>
      </c>
      <c r="D348" s="116">
        <f>'PLANTILLA V6'!D348</f>
        <v>0</v>
      </c>
      <c r="E348" s="125"/>
      <c r="F348" s="116"/>
      <c r="G348" s="116"/>
      <c r="H348" s="116"/>
      <c r="I348" s="116"/>
      <c r="J348" s="119" cm="1">
        <f t="array" ref="J348">_xlfn.IFS(LEN(A348)&gt;2,A349,SUM(E348:I348)=0,0,F348,$F$7*F348*E348,G348,$G$7*G348*E348,AND(H348,A348="Co"),$H$7*H348*E348,AND(H348,A348="Re"),$H$7*H348*E348,H348,$J$7*H348*E348,I348,$I$7*I348*E348)</f>
        <v>0</v>
      </c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5.75" customHeight="1" x14ac:dyDescent="0.9">
      <c r="A349" s="116">
        <f>'PLANTILLA V6'!A349</f>
        <v>0</v>
      </c>
      <c r="B349" s="116">
        <f>'PLANTILLA V6'!B349</f>
        <v>0</v>
      </c>
      <c r="C349" s="116">
        <f>'PLANTILLA V6'!C349</f>
        <v>0</v>
      </c>
      <c r="D349" s="116">
        <f>'PLANTILLA V6'!D349</f>
        <v>0</v>
      </c>
      <c r="E349" s="125"/>
      <c r="F349" s="116"/>
      <c r="G349" s="116"/>
      <c r="H349" s="116"/>
      <c r="I349" s="116"/>
      <c r="J349" s="119" cm="1">
        <f t="array" ref="J349">_xlfn.IFS(LEN(A349)&gt;2,A350,SUM(E349:I349)=0,0,F349,$F$7*F349*E349,G349,$G$7*G349*E349,AND(H349,A349="Co"),$H$7*H349*E349,AND(H349,A349="Re"),$H$7*H349*E349,H349,$J$7*H349*E349,I349,$I$7*I349*E349)</f>
        <v>0</v>
      </c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5.75" customHeight="1" x14ac:dyDescent="0.9">
      <c r="A350" s="116">
        <f>'PLANTILLA V6'!A350</f>
        <v>0</v>
      </c>
      <c r="B350" s="116">
        <f>'PLANTILLA V6'!B350</f>
        <v>0</v>
      </c>
      <c r="C350" s="116">
        <f>'PLANTILLA V6'!C350</f>
        <v>0</v>
      </c>
      <c r="D350" s="116">
        <f>'PLANTILLA V6'!D350</f>
        <v>0</v>
      </c>
      <c r="E350" s="125"/>
      <c r="F350" s="116"/>
      <c r="G350" s="116"/>
      <c r="H350" s="116"/>
      <c r="I350" s="116"/>
      <c r="J350" s="119" cm="1">
        <f t="array" ref="J350">_xlfn.IFS(LEN(A350)&gt;2,A351,SUM(E350:I350)=0,0,F350,$F$7*F350*E350,G350,$G$7*G350*E350,AND(H350,A350="Co"),$H$7*H350*E350,AND(H350,A350="Re"),$H$7*H350*E350,H350,$J$7*H350*E350,I350,$I$7*I350*E350)</f>
        <v>0</v>
      </c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5.75" customHeight="1" x14ac:dyDescent="0.9">
      <c r="A351" s="116">
        <f>'PLANTILLA V6'!A351</f>
        <v>0</v>
      </c>
      <c r="B351" s="116">
        <f>'PLANTILLA V6'!B351</f>
        <v>0</v>
      </c>
      <c r="C351" s="116">
        <f>'PLANTILLA V6'!C351</f>
        <v>0</v>
      </c>
      <c r="D351" s="116">
        <f>'PLANTILLA V6'!D351</f>
        <v>0</v>
      </c>
      <c r="E351" s="125"/>
      <c r="F351" s="116"/>
      <c r="G351" s="116"/>
      <c r="H351" s="116"/>
      <c r="I351" s="116"/>
      <c r="J351" s="128">
        <f>(('PLANTILLA V6'!Tot_alumnos*F351)+('PLANTILLA V6'!X_parejas*G351)+('PLANTILLA V6'!x_equipo_4* H351)+('PLANTILLA V6'!Grupal*I351))*E351</f>
        <v>0</v>
      </c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5.75" customHeight="1" x14ac:dyDescent="0.9">
      <c r="A352" s="116">
        <f>'PLANTILLA V6'!A352</f>
        <v>0</v>
      </c>
      <c r="B352" s="116">
        <f>'PLANTILLA V6'!B352</f>
        <v>0</v>
      </c>
      <c r="C352" s="116">
        <f>'PLANTILLA V6'!C352</f>
        <v>0</v>
      </c>
      <c r="D352" s="116">
        <f>'PLANTILLA V6'!D352</f>
        <v>0</v>
      </c>
      <c r="E352" s="125"/>
      <c r="F352" s="116"/>
      <c r="G352" s="116"/>
      <c r="H352" s="116"/>
      <c r="I352" s="116"/>
      <c r="J352" s="128">
        <f>(('PLANTILLA V6'!Tot_alumnos*F352)+('PLANTILLA V6'!X_parejas*G352)+('PLANTILLA V6'!x_equipo_4* H352)+('PLANTILLA V6'!Grupal*I352))*E352</f>
        <v>0</v>
      </c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5.75" customHeight="1" x14ac:dyDescent="0.9">
      <c r="A353" s="116">
        <f>'PLANTILLA V6'!A353</f>
        <v>0</v>
      </c>
      <c r="B353" s="116">
        <f>'PLANTILLA V6'!B353</f>
        <v>0</v>
      </c>
      <c r="C353" s="116">
        <f>'PLANTILLA V6'!C353</f>
        <v>0</v>
      </c>
      <c r="D353" s="116">
        <f>'PLANTILLA V6'!D353</f>
        <v>0</v>
      </c>
      <c r="E353" s="125"/>
      <c r="F353" s="116"/>
      <c r="G353" s="116"/>
      <c r="H353" s="116"/>
      <c r="I353" s="116"/>
      <c r="J353" s="128">
        <f>(('PLANTILLA V6'!Tot_alumnos*F353)+('PLANTILLA V6'!X_parejas*G353)+('PLANTILLA V6'!x_equipo_4* H353)+('PLANTILLA V6'!Grupal*I353))*E353</f>
        <v>0</v>
      </c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5.75" customHeight="1" x14ac:dyDescent="0.9">
      <c r="A354" s="116">
        <f>'PLANTILLA V6'!A354</f>
        <v>0</v>
      </c>
      <c r="B354" s="116">
        <f>'PLANTILLA V6'!B354</f>
        <v>0</v>
      </c>
      <c r="C354" s="116">
        <f>'PLANTILLA V6'!C354</f>
        <v>0</v>
      </c>
      <c r="D354" s="116">
        <f>'PLANTILLA V6'!D354</f>
        <v>0</v>
      </c>
      <c r="E354" s="125"/>
      <c r="F354" s="116"/>
      <c r="G354" s="116"/>
      <c r="H354" s="116"/>
      <c r="I354" s="116"/>
      <c r="J354" s="128">
        <f>(('PLANTILLA V6'!Tot_alumnos*F354)+('PLANTILLA V6'!X_parejas*G354)+('PLANTILLA V6'!x_equipo_4* H354)+('PLANTILLA V6'!Grupal*I354))*E354</f>
        <v>0</v>
      </c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5.75" customHeight="1" x14ac:dyDescent="0.9">
      <c r="A355" s="116">
        <f>'PLANTILLA V6'!A355</f>
        <v>0</v>
      </c>
      <c r="B355" s="116">
        <f>'PLANTILLA V6'!B355</f>
        <v>0</v>
      </c>
      <c r="C355" s="116">
        <f>'PLANTILLA V6'!C355</f>
        <v>0</v>
      </c>
      <c r="D355" s="116">
        <f>'PLANTILLA V6'!D355</f>
        <v>0</v>
      </c>
      <c r="E355" s="125"/>
      <c r="F355" s="116"/>
      <c r="G355" s="116"/>
      <c r="H355" s="116"/>
      <c r="I355" s="116"/>
      <c r="J355" s="128">
        <f>(('PLANTILLA V6'!Tot_alumnos*F355)+('PLANTILLA V6'!X_parejas*G355)+('PLANTILLA V6'!x_equipo_4* H355)+('PLANTILLA V6'!Grupal*I355))*E355</f>
        <v>0</v>
      </c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5.75" customHeight="1" x14ac:dyDescent="0.9">
      <c r="A356" s="116">
        <f>'PLANTILLA V6'!A356</f>
        <v>0</v>
      </c>
      <c r="B356" s="116">
        <f>'PLANTILLA V6'!B356</f>
        <v>0</v>
      </c>
      <c r="C356" s="116">
        <f>'PLANTILLA V6'!C356</f>
        <v>0</v>
      </c>
      <c r="D356" s="116">
        <f>'PLANTILLA V6'!D356</f>
        <v>0</v>
      </c>
      <c r="E356" s="125"/>
      <c r="F356" s="116"/>
      <c r="G356" s="116"/>
      <c r="H356" s="116"/>
      <c r="I356" s="116"/>
      <c r="J356" s="128">
        <f>(('PLANTILLA V6'!Tot_alumnos*F356)+('PLANTILLA V6'!X_parejas*G356)+('PLANTILLA V6'!x_equipo_4* H356)+('PLANTILLA V6'!Grupal*I356))*E356</f>
        <v>0</v>
      </c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5.75" customHeight="1" x14ac:dyDescent="0.9">
      <c r="A357" s="116">
        <f>'PLANTILLA V6'!A357</f>
        <v>0</v>
      </c>
      <c r="B357" s="116">
        <f>'PLANTILLA V6'!B357</f>
        <v>0</v>
      </c>
      <c r="C357" s="116">
        <f>'PLANTILLA V6'!C357</f>
        <v>0</v>
      </c>
      <c r="D357" s="116">
        <f>'PLANTILLA V6'!D357</f>
        <v>0</v>
      </c>
      <c r="E357" s="125"/>
      <c r="F357" s="116"/>
      <c r="G357" s="116"/>
      <c r="H357" s="116"/>
      <c r="I357" s="116"/>
      <c r="J357" s="128">
        <f>(('PLANTILLA V6'!Tot_alumnos*F357)+('PLANTILLA V6'!X_parejas*G357)+('PLANTILLA V6'!x_equipo_4* H357)+('PLANTILLA V6'!Grupal*I357))*E357</f>
        <v>0</v>
      </c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5.75" customHeight="1" x14ac:dyDescent="0.9">
      <c r="A358" s="116">
        <f>'PLANTILLA V6'!A358</f>
        <v>0</v>
      </c>
      <c r="B358" s="116">
        <f>'PLANTILLA V6'!B358</f>
        <v>0</v>
      </c>
      <c r="C358" s="116">
        <f>'PLANTILLA V6'!C358</f>
        <v>0</v>
      </c>
      <c r="D358" s="116">
        <f>'PLANTILLA V6'!D358</f>
        <v>0</v>
      </c>
      <c r="E358" s="125"/>
      <c r="F358" s="116"/>
      <c r="G358" s="116"/>
      <c r="H358" s="116"/>
      <c r="I358" s="116"/>
      <c r="J358" s="128">
        <f>(('PLANTILLA V6'!Tot_alumnos*F358)+('PLANTILLA V6'!X_parejas*G358)+('PLANTILLA V6'!x_equipo_4* H358)+('PLANTILLA V6'!Grupal*I358))*E358</f>
        <v>0</v>
      </c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5.75" customHeight="1" x14ac:dyDescent="0.9">
      <c r="A359" s="116">
        <f>'PLANTILLA V6'!A359</f>
        <v>0</v>
      </c>
      <c r="B359" s="116">
        <f>'PLANTILLA V6'!B359</f>
        <v>0</v>
      </c>
      <c r="C359" s="116">
        <f>'PLANTILLA V6'!C359</f>
        <v>0</v>
      </c>
      <c r="D359" s="116">
        <f>'PLANTILLA V6'!D359</f>
        <v>0</v>
      </c>
      <c r="E359" s="125"/>
      <c r="F359" s="116"/>
      <c r="G359" s="116"/>
      <c r="H359" s="116"/>
      <c r="I359" s="116"/>
      <c r="J359" s="128">
        <f>(('PLANTILLA V6'!Tot_alumnos*F359)+('PLANTILLA V6'!X_parejas*G359)+('PLANTILLA V6'!x_equipo_4* H359)+('PLANTILLA V6'!Grupal*I359))*E359</f>
        <v>0</v>
      </c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5.75" customHeight="1" x14ac:dyDescent="0.9">
      <c r="A360" s="116">
        <f>'PLANTILLA V6'!A360</f>
        <v>0</v>
      </c>
      <c r="B360" s="116">
        <f>'PLANTILLA V6'!B360</f>
        <v>0</v>
      </c>
      <c r="C360" s="116">
        <f>'PLANTILLA V6'!C360</f>
        <v>0</v>
      </c>
      <c r="D360" s="116">
        <f>'PLANTILLA V6'!D360</f>
        <v>0</v>
      </c>
      <c r="E360" s="125"/>
      <c r="F360" s="116"/>
      <c r="G360" s="116"/>
      <c r="H360" s="116"/>
      <c r="I360" s="116"/>
      <c r="J360" s="128">
        <f>(('PLANTILLA V6'!Tot_alumnos*F360)+('PLANTILLA V6'!X_parejas*G360)+('PLANTILLA V6'!x_equipo_4* H360)+('PLANTILLA V6'!Grupal*I360))*E360</f>
        <v>0</v>
      </c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5.75" customHeight="1" x14ac:dyDescent="0.9">
      <c r="A361" s="116">
        <f>'PLANTILLA V6'!A361</f>
        <v>0</v>
      </c>
      <c r="B361" s="116">
        <f>'PLANTILLA V6'!B361</f>
        <v>0</v>
      </c>
      <c r="C361" s="116">
        <f>'PLANTILLA V6'!C361</f>
        <v>0</v>
      </c>
      <c r="D361" s="116">
        <f>'PLANTILLA V6'!D361</f>
        <v>0</v>
      </c>
      <c r="E361" s="125"/>
      <c r="F361" s="116"/>
      <c r="G361" s="116"/>
      <c r="H361" s="116"/>
      <c r="I361" s="116"/>
      <c r="J361" s="128">
        <f>(('PLANTILLA V6'!Tot_alumnos*F361)+('PLANTILLA V6'!X_parejas*G361)+('PLANTILLA V6'!x_equipo_4* H361)+('PLANTILLA V6'!Grupal*I361))*E361</f>
        <v>0</v>
      </c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5.75" customHeight="1" x14ac:dyDescent="0.9">
      <c r="A362" s="116">
        <f>'PLANTILLA V6'!A362</f>
        <v>0</v>
      </c>
      <c r="B362" s="116">
        <f>'PLANTILLA V6'!B362</f>
        <v>0</v>
      </c>
      <c r="C362" s="116">
        <f>'PLANTILLA V6'!C362</f>
        <v>0</v>
      </c>
      <c r="D362" s="116">
        <f>'PLANTILLA V6'!D362</f>
        <v>0</v>
      </c>
      <c r="E362" s="125"/>
      <c r="F362" s="116"/>
      <c r="G362" s="116"/>
      <c r="H362" s="116"/>
      <c r="I362" s="116"/>
      <c r="J362" s="128">
        <f>(('PLANTILLA V6'!Tot_alumnos*F362)+('PLANTILLA V6'!X_parejas*G362)+('PLANTILLA V6'!x_equipo_4* H362)+('PLANTILLA V6'!Grupal*I362))*E362</f>
        <v>0</v>
      </c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5.75" customHeight="1" x14ac:dyDescent="0.9">
      <c r="A363" s="116">
        <f>'PLANTILLA V6'!A363</f>
        <v>0</v>
      </c>
      <c r="B363" s="116">
        <f>'PLANTILLA V6'!B363</f>
        <v>0</v>
      </c>
      <c r="C363" s="116">
        <f>'PLANTILLA V6'!C363</f>
        <v>0</v>
      </c>
      <c r="D363" s="116">
        <f>'PLANTILLA V6'!D363</f>
        <v>0</v>
      </c>
      <c r="E363" s="125"/>
      <c r="F363" s="116"/>
      <c r="G363" s="116"/>
      <c r="H363" s="116"/>
      <c r="I363" s="116"/>
      <c r="J363" s="128">
        <f>(('PLANTILLA V6'!Tot_alumnos*F363)+('PLANTILLA V6'!X_parejas*G363)+('PLANTILLA V6'!x_equipo_4* H363)+('PLANTILLA V6'!Grupal*I363))*E363</f>
        <v>0</v>
      </c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5.75" customHeight="1" x14ac:dyDescent="0.9">
      <c r="A364" s="116">
        <f>'PLANTILLA V6'!A364</f>
        <v>0</v>
      </c>
      <c r="B364" s="116">
        <f>'PLANTILLA V6'!B364</f>
        <v>0</v>
      </c>
      <c r="C364" s="116">
        <f>'PLANTILLA V6'!C364</f>
        <v>0</v>
      </c>
      <c r="D364" s="116">
        <f>'PLANTILLA V6'!D364</f>
        <v>0</v>
      </c>
      <c r="E364" s="125"/>
      <c r="F364" s="116"/>
      <c r="G364" s="116"/>
      <c r="H364" s="116"/>
      <c r="I364" s="116"/>
      <c r="J364" s="128">
        <f>(('PLANTILLA V6'!Tot_alumnos*F364)+('PLANTILLA V6'!X_parejas*G364)+('PLANTILLA V6'!x_equipo_4* H364)+('PLANTILLA V6'!Grupal*I364))*E364</f>
        <v>0</v>
      </c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5.75" customHeight="1" x14ac:dyDescent="0.9">
      <c r="A365" s="116">
        <f>'PLANTILLA V6'!A365</f>
        <v>0</v>
      </c>
      <c r="B365" s="116">
        <f>'PLANTILLA V6'!B365</f>
        <v>0</v>
      </c>
      <c r="C365" s="116">
        <f>'PLANTILLA V6'!C365</f>
        <v>0</v>
      </c>
      <c r="D365" s="116">
        <f>'PLANTILLA V6'!D365</f>
        <v>0</v>
      </c>
      <c r="E365" s="125"/>
      <c r="F365" s="116"/>
      <c r="G365" s="116"/>
      <c r="H365" s="116"/>
      <c r="I365" s="116"/>
      <c r="J365" s="128">
        <f>(('PLANTILLA V6'!Tot_alumnos*F365)+('PLANTILLA V6'!X_parejas*G365)+('PLANTILLA V6'!x_equipo_4* H365)+('PLANTILLA V6'!Grupal*I365))*E365</f>
        <v>0</v>
      </c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5.75" customHeight="1" x14ac:dyDescent="0.9">
      <c r="A366" s="116">
        <f>'PLANTILLA V6'!A366</f>
        <v>0</v>
      </c>
      <c r="B366" s="116">
        <f>'PLANTILLA V6'!B366</f>
        <v>0</v>
      </c>
      <c r="C366" s="116">
        <f>'PLANTILLA V6'!C366</f>
        <v>0</v>
      </c>
      <c r="D366" s="116">
        <f>'PLANTILLA V6'!D366</f>
        <v>0</v>
      </c>
      <c r="E366" s="125"/>
      <c r="F366" s="116"/>
      <c r="G366" s="116"/>
      <c r="H366" s="116"/>
      <c r="I366" s="116"/>
      <c r="J366" s="128">
        <f>(('PLANTILLA V6'!Tot_alumnos*F366)+('PLANTILLA V6'!X_parejas*G366)+('PLANTILLA V6'!x_equipo_4* H366)+('PLANTILLA V6'!Grupal*I366))*E366</f>
        <v>0</v>
      </c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5.75" customHeight="1" x14ac:dyDescent="0.45">
      <c r="A367" s="74">
        <f>'PLANTILLA V6'!A367</f>
        <v>0</v>
      </c>
      <c r="B367" s="74">
        <f>'PLANTILLA V6'!B367</f>
        <v>0</v>
      </c>
      <c r="C367" s="74">
        <f>'PLANTILLA V6'!C367</f>
        <v>0</v>
      </c>
      <c r="D367" s="74"/>
      <c r="E367" s="110"/>
      <c r="F367" s="74"/>
      <c r="G367" s="74"/>
      <c r="H367" s="74"/>
      <c r="I367" s="74"/>
      <c r="J367" s="92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 x14ac:dyDescent="0.45">
      <c r="A368" s="74">
        <f>'PLANTILLA V6'!A368</f>
        <v>0</v>
      </c>
      <c r="B368" s="74">
        <f>'PLANTILLA V6'!B368</f>
        <v>0</v>
      </c>
      <c r="C368" s="74">
        <f>'PLANTILLA V6'!C368</f>
        <v>0</v>
      </c>
      <c r="D368" s="74"/>
      <c r="E368" s="110"/>
      <c r="F368" s="74"/>
      <c r="G368" s="74"/>
      <c r="H368" s="74"/>
      <c r="I368" s="74"/>
      <c r="J368" s="92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 x14ac:dyDescent="0.45">
      <c r="A369" s="74">
        <f>'PLANTILLA V6'!A369</f>
        <v>0</v>
      </c>
      <c r="B369" s="74">
        <f>'PLANTILLA V6'!B369</f>
        <v>0</v>
      </c>
      <c r="C369" s="74">
        <f>'PLANTILLA V6'!C369</f>
        <v>0</v>
      </c>
      <c r="D369" s="74"/>
      <c r="E369" s="110"/>
      <c r="F369" s="74"/>
      <c r="G369" s="74"/>
      <c r="H369" s="74"/>
      <c r="I369" s="74"/>
      <c r="J369" s="92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 x14ac:dyDescent="0.45">
      <c r="A370" s="74">
        <f>'PLANTILLA V6'!A370</f>
        <v>0</v>
      </c>
      <c r="B370" s="74">
        <f>'PLANTILLA V6'!B370</f>
        <v>0</v>
      </c>
      <c r="C370" s="74">
        <f>'PLANTILLA V6'!C370</f>
        <v>0</v>
      </c>
      <c r="D370" s="74"/>
      <c r="E370" s="110"/>
      <c r="F370" s="74"/>
      <c r="G370" s="74"/>
      <c r="H370" s="74"/>
      <c r="I370" s="74"/>
      <c r="J370" s="92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 x14ac:dyDescent="0.45">
      <c r="A371" s="74">
        <f>'PLANTILLA V6'!A371</f>
        <v>0</v>
      </c>
      <c r="B371" s="74">
        <f>'PLANTILLA V6'!B371</f>
        <v>0</v>
      </c>
      <c r="C371" s="74">
        <f>'PLANTILLA V6'!C371</f>
        <v>0</v>
      </c>
      <c r="D371" s="74"/>
      <c r="E371" s="110"/>
      <c r="F371" s="74"/>
      <c r="G371" s="74"/>
      <c r="H371" s="74"/>
      <c r="I371" s="74"/>
      <c r="J371" s="92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 x14ac:dyDescent="0.45">
      <c r="A372" s="74">
        <f>'PLANTILLA V6'!A372</f>
        <v>0</v>
      </c>
      <c r="B372" s="74">
        <f>'PLANTILLA V6'!B372</f>
        <v>0</v>
      </c>
      <c r="C372" s="74">
        <f>'PLANTILLA V6'!C372</f>
        <v>0</v>
      </c>
      <c r="D372" s="74"/>
      <c r="E372" s="110"/>
      <c r="F372" s="74"/>
      <c r="G372" s="74"/>
      <c r="H372" s="74"/>
      <c r="I372" s="74"/>
      <c r="J372" s="92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 x14ac:dyDescent="0.45">
      <c r="A373" s="74">
        <f>'PLANTILLA V6'!A373</f>
        <v>0</v>
      </c>
      <c r="B373" s="74">
        <f>'PLANTILLA V6'!B373</f>
        <v>0</v>
      </c>
      <c r="C373" s="74">
        <f>'PLANTILLA V6'!C373</f>
        <v>0</v>
      </c>
      <c r="D373" s="74"/>
      <c r="E373" s="110"/>
      <c r="F373" s="74"/>
      <c r="G373" s="74"/>
      <c r="H373" s="74"/>
      <c r="I373" s="74"/>
      <c r="J373" s="92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 x14ac:dyDescent="0.45">
      <c r="A374" s="74">
        <f>'PLANTILLA V6'!A374</f>
        <v>0</v>
      </c>
      <c r="B374" s="74">
        <f>'PLANTILLA V6'!B374</f>
        <v>0</v>
      </c>
      <c r="C374" s="74">
        <f>'PLANTILLA V6'!C374</f>
        <v>0</v>
      </c>
      <c r="D374" s="74"/>
      <c r="E374" s="110"/>
      <c r="F374" s="74"/>
      <c r="G374" s="74"/>
      <c r="H374" s="74"/>
      <c r="I374" s="74"/>
      <c r="J374" s="92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 x14ac:dyDescent="0.45">
      <c r="A375" s="74">
        <f>'PLANTILLA V6'!A375</f>
        <v>0</v>
      </c>
      <c r="B375" s="74">
        <f>'PLANTILLA V6'!B375</f>
        <v>0</v>
      </c>
      <c r="C375" s="74">
        <f>'PLANTILLA V6'!C375</f>
        <v>0</v>
      </c>
      <c r="D375" s="74"/>
      <c r="E375" s="110"/>
      <c r="F375" s="74"/>
      <c r="G375" s="74"/>
      <c r="H375" s="74"/>
      <c r="I375" s="74"/>
      <c r="J375" s="92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 x14ac:dyDescent="0.45">
      <c r="A376" s="74">
        <f>'PLANTILLA V6'!A376</f>
        <v>0</v>
      </c>
      <c r="B376" s="74">
        <f>'PLANTILLA V6'!B376</f>
        <v>0</v>
      </c>
      <c r="C376" s="74">
        <f>'PLANTILLA V6'!C376</f>
        <v>0</v>
      </c>
      <c r="D376" s="74"/>
      <c r="E376" s="110"/>
      <c r="F376" s="74"/>
      <c r="G376" s="74"/>
      <c r="H376" s="74"/>
      <c r="I376" s="74"/>
      <c r="J376" s="92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 x14ac:dyDescent="0.45">
      <c r="A377" s="74">
        <f>'PLANTILLA V6'!A377</f>
        <v>0</v>
      </c>
      <c r="B377" s="74">
        <f>'PLANTILLA V6'!B377</f>
        <v>0</v>
      </c>
      <c r="C377" s="74">
        <f>'PLANTILLA V6'!C377</f>
        <v>0</v>
      </c>
      <c r="D377" s="74"/>
      <c r="E377" s="37"/>
      <c r="F377" s="74"/>
      <c r="G377" s="74"/>
      <c r="H377" s="74"/>
      <c r="I377" s="74"/>
      <c r="J377" s="92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 x14ac:dyDescent="0.45">
      <c r="A378" s="74">
        <f>'PLANTILLA V6'!A378</f>
        <v>0</v>
      </c>
      <c r="B378" s="74">
        <f>'PLANTILLA V6'!B378</f>
        <v>0</v>
      </c>
      <c r="C378" s="74">
        <f>'PLANTILLA V6'!C378</f>
        <v>0</v>
      </c>
      <c r="D378" s="74"/>
      <c r="E378" s="37"/>
      <c r="F378" s="74"/>
      <c r="G378" s="74"/>
      <c r="H378" s="74"/>
      <c r="I378" s="74"/>
      <c r="J378" s="92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 x14ac:dyDescent="0.45">
      <c r="A379" s="74">
        <f>'PLANTILLA V6'!A379</f>
        <v>0</v>
      </c>
      <c r="B379" s="74">
        <f>'PLANTILLA V6'!B379</f>
        <v>0</v>
      </c>
      <c r="C379" s="74">
        <f>'PLANTILLA V6'!C379</f>
        <v>0</v>
      </c>
      <c r="D379" s="74"/>
      <c r="E379" s="37"/>
      <c r="F379" s="74"/>
      <c r="G379" s="74"/>
      <c r="H379" s="74"/>
      <c r="I379" s="74"/>
      <c r="J379" s="92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 x14ac:dyDescent="0.45">
      <c r="A380" s="74">
        <f>'PLANTILLA V6'!A380</f>
        <v>0</v>
      </c>
      <c r="B380" s="74">
        <f>'PLANTILLA V6'!B380</f>
        <v>0</v>
      </c>
      <c r="C380" s="74">
        <f>'PLANTILLA V6'!C380</f>
        <v>0</v>
      </c>
      <c r="D380" s="74"/>
      <c r="E380" s="37"/>
      <c r="F380" s="74"/>
      <c r="G380" s="74"/>
      <c r="H380" s="74"/>
      <c r="I380" s="74"/>
      <c r="J380" s="92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 x14ac:dyDescent="0.45">
      <c r="A381" s="74">
        <f>'PLANTILLA V6'!A381</f>
        <v>0</v>
      </c>
      <c r="B381" s="74">
        <f>'PLANTILLA V6'!B381</f>
        <v>0</v>
      </c>
      <c r="C381" s="74">
        <f>'PLANTILLA V6'!C381</f>
        <v>0</v>
      </c>
      <c r="D381" s="74"/>
      <c r="E381" s="37"/>
      <c r="F381" s="74"/>
      <c r="G381" s="74"/>
      <c r="H381" s="74"/>
      <c r="I381" s="74"/>
      <c r="J381" s="10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 x14ac:dyDescent="0.45">
      <c r="A382" s="74">
        <f>'PLANTILLA V6'!A382</f>
        <v>0</v>
      </c>
      <c r="B382" s="74">
        <f>'PLANTILLA V6'!B382</f>
        <v>0</v>
      </c>
      <c r="C382" s="74">
        <f>'PLANTILLA V6'!C382</f>
        <v>0</v>
      </c>
      <c r="D382" s="74"/>
      <c r="E382" s="37"/>
      <c r="F382" s="74"/>
      <c r="G382" s="74"/>
      <c r="H382" s="74"/>
      <c r="I382" s="74"/>
      <c r="J382" s="10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 x14ac:dyDescent="0.45">
      <c r="A383" s="74">
        <f>'PLANTILLA V6'!A383</f>
        <v>0</v>
      </c>
      <c r="B383" s="74">
        <f>'PLANTILLA V6'!B383</f>
        <v>0</v>
      </c>
      <c r="C383" s="74">
        <f>'PLANTILLA V6'!C383</f>
        <v>0</v>
      </c>
      <c r="D383" s="74"/>
      <c r="E383" s="37"/>
      <c r="F383" s="74"/>
      <c r="G383" s="74"/>
      <c r="H383" s="74"/>
      <c r="I383" s="74"/>
      <c r="J383" s="10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 x14ac:dyDescent="0.45">
      <c r="A384" s="74">
        <f>'PLANTILLA V6'!A384</f>
        <v>0</v>
      </c>
      <c r="B384" s="74">
        <f>'PLANTILLA V6'!B384</f>
        <v>0</v>
      </c>
      <c r="C384" s="74">
        <f>'PLANTILLA V6'!C384</f>
        <v>0</v>
      </c>
      <c r="D384" s="74"/>
      <c r="E384" s="37"/>
      <c r="F384" s="74"/>
      <c r="G384" s="74"/>
      <c r="H384" s="74"/>
      <c r="I384" s="74"/>
      <c r="J384" s="10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 x14ac:dyDescent="0.45">
      <c r="A385" s="74">
        <f>'PLANTILLA V6'!A385</f>
        <v>0</v>
      </c>
      <c r="B385" s="74">
        <f>'PLANTILLA V6'!B385</f>
        <v>0</v>
      </c>
      <c r="C385" s="74">
        <f>'PLANTILLA V6'!C385</f>
        <v>0</v>
      </c>
      <c r="D385" s="74"/>
      <c r="E385" s="37"/>
      <c r="F385" s="74"/>
      <c r="G385" s="74"/>
      <c r="H385" s="74"/>
      <c r="I385" s="74"/>
      <c r="J385" s="10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 x14ac:dyDescent="0.45">
      <c r="A386" s="74">
        <f>'PLANTILLA V6'!A386</f>
        <v>0</v>
      </c>
      <c r="B386" s="74">
        <f>'PLANTILLA V6'!B386</f>
        <v>0</v>
      </c>
      <c r="C386" s="74">
        <f>'PLANTILLA V6'!C386</f>
        <v>0</v>
      </c>
      <c r="D386" s="74">
        <f>'PLANTILLA V6'!D386</f>
        <v>0</v>
      </c>
      <c r="E386" s="37">
        <f>'PLANTILLA V6'!E386</f>
        <v>0</v>
      </c>
      <c r="F386" s="74">
        <f>'PLANTILLA V6'!F386</f>
        <v>0</v>
      </c>
      <c r="G386" s="74">
        <f>'PLANTILLA V6'!G386</f>
        <v>0</v>
      </c>
      <c r="H386" s="74">
        <f>'PLANTILLA V6'!H386</f>
        <v>0</v>
      </c>
      <c r="I386" s="74">
        <f>'PLANTILLA V6'!I386</f>
        <v>0</v>
      </c>
      <c r="J386" s="104">
        <f>'PLANTILLA V6'!J386</f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 x14ac:dyDescent="0.45">
      <c r="A387" s="74">
        <f>'PLANTILLA V6'!A387</f>
        <v>0</v>
      </c>
      <c r="B387" s="74">
        <f>'PLANTILLA V6'!B387</f>
        <v>0</v>
      </c>
      <c r="C387" s="74">
        <f>'PLANTILLA V6'!C387</f>
        <v>0</v>
      </c>
      <c r="D387" s="74">
        <f>'PLANTILLA V6'!D387</f>
        <v>0</v>
      </c>
      <c r="E387" s="37">
        <f>'PLANTILLA V6'!E387</f>
        <v>0</v>
      </c>
      <c r="F387" s="74">
        <f>'PLANTILLA V6'!F387</f>
        <v>0</v>
      </c>
      <c r="G387" s="74">
        <f>'PLANTILLA V6'!G387</f>
        <v>0</v>
      </c>
      <c r="H387" s="74">
        <f>'PLANTILLA V6'!H387</f>
        <v>0</v>
      </c>
      <c r="I387" s="74">
        <f>'PLANTILLA V6'!I387</f>
        <v>0</v>
      </c>
      <c r="J387" s="104">
        <f>'PLANTILLA V6'!J387</f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 x14ac:dyDescent="0.45">
      <c r="A388" s="74">
        <f>'PLANTILLA V6'!A388</f>
        <v>0</v>
      </c>
      <c r="B388" s="74">
        <f>'PLANTILLA V6'!B388</f>
        <v>0</v>
      </c>
      <c r="C388" s="74">
        <f>'PLANTILLA V6'!C388</f>
        <v>0</v>
      </c>
      <c r="D388" s="74">
        <f>'PLANTILLA V6'!D388</f>
        <v>0</v>
      </c>
      <c r="E388" s="37">
        <f>'PLANTILLA V6'!E388</f>
        <v>0</v>
      </c>
      <c r="F388" s="74">
        <f>'PLANTILLA V6'!F388</f>
        <v>0</v>
      </c>
      <c r="G388" s="74">
        <f>'PLANTILLA V6'!G388</f>
        <v>0</v>
      </c>
      <c r="H388" s="74">
        <f>'PLANTILLA V6'!H388</f>
        <v>0</v>
      </c>
      <c r="I388" s="74">
        <f>'PLANTILLA V6'!I388</f>
        <v>0</v>
      </c>
      <c r="J388" s="104">
        <f>'PLANTILLA V6'!J388</f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 x14ac:dyDescent="0.45">
      <c r="A389" s="74">
        <f>'PLANTILLA V6'!A389</f>
        <v>0</v>
      </c>
      <c r="B389" s="74">
        <f>'PLANTILLA V6'!B389</f>
        <v>0</v>
      </c>
      <c r="C389" s="74">
        <f>'PLANTILLA V6'!C389</f>
        <v>0</v>
      </c>
      <c r="D389" s="74">
        <f>'PLANTILLA V6'!D389</f>
        <v>0</v>
      </c>
      <c r="E389" s="37">
        <f>'PLANTILLA V6'!E389</f>
        <v>0</v>
      </c>
      <c r="F389" s="74">
        <f>'PLANTILLA V6'!F389</f>
        <v>0</v>
      </c>
      <c r="G389" s="74">
        <f>'PLANTILLA V6'!G389</f>
        <v>0</v>
      </c>
      <c r="H389" s="74">
        <f>'PLANTILLA V6'!H389</f>
        <v>0</v>
      </c>
      <c r="I389" s="74">
        <f>'PLANTILLA V6'!I389</f>
        <v>0</v>
      </c>
      <c r="J389" s="104">
        <f>'PLANTILLA V6'!J389</f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 x14ac:dyDescent="0.45">
      <c r="A390" s="74">
        <f>'PLANTILLA V6'!A390</f>
        <v>0</v>
      </c>
      <c r="B390" s="74">
        <f>'PLANTILLA V6'!B390</f>
        <v>0</v>
      </c>
      <c r="C390" s="74">
        <f>'PLANTILLA V6'!C390</f>
        <v>0</v>
      </c>
      <c r="D390" s="74">
        <f>'PLANTILLA V6'!D390</f>
        <v>0</v>
      </c>
      <c r="E390" s="37">
        <f>'PLANTILLA V6'!E390</f>
        <v>0</v>
      </c>
      <c r="F390" s="74">
        <f>'PLANTILLA V6'!F390</f>
        <v>0</v>
      </c>
      <c r="G390" s="74">
        <f>'PLANTILLA V6'!G390</f>
        <v>0</v>
      </c>
      <c r="H390" s="74">
        <f>'PLANTILLA V6'!H390</f>
        <v>0</v>
      </c>
      <c r="I390" s="74">
        <f>'PLANTILLA V6'!I390</f>
        <v>0</v>
      </c>
      <c r="J390" s="104">
        <f>'PLANTILLA V6'!J390</f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 x14ac:dyDescent="0.45">
      <c r="A391" s="74">
        <f>'PLANTILLA V6'!A391</f>
        <v>0</v>
      </c>
      <c r="B391" s="74">
        <f>'PLANTILLA V6'!B391</f>
        <v>0</v>
      </c>
      <c r="C391" s="74">
        <f>'PLANTILLA V6'!C391</f>
        <v>0</v>
      </c>
      <c r="D391" s="74">
        <f>'PLANTILLA V6'!D391</f>
        <v>0</v>
      </c>
      <c r="E391" s="37">
        <f>'PLANTILLA V6'!E391</f>
        <v>0</v>
      </c>
      <c r="F391" s="74">
        <f>'PLANTILLA V6'!F391</f>
        <v>0</v>
      </c>
      <c r="G391" s="74">
        <f>'PLANTILLA V6'!G391</f>
        <v>0</v>
      </c>
      <c r="H391" s="74">
        <f>'PLANTILLA V6'!H391</f>
        <v>0</v>
      </c>
      <c r="I391" s="74">
        <f>'PLANTILLA V6'!I391</f>
        <v>0</v>
      </c>
      <c r="J391" s="104">
        <f>'PLANTILLA V6'!J391</f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 x14ac:dyDescent="0.45">
      <c r="A392" s="74">
        <f>'PLANTILLA V6'!A392</f>
        <v>0</v>
      </c>
      <c r="B392" s="74">
        <f>'PLANTILLA V6'!B392</f>
        <v>0</v>
      </c>
      <c r="C392" s="74">
        <f>'PLANTILLA V6'!C392</f>
        <v>0</v>
      </c>
      <c r="D392" s="74">
        <f>'PLANTILLA V6'!D392</f>
        <v>0</v>
      </c>
      <c r="E392" s="37">
        <f>'PLANTILLA V6'!E392</f>
        <v>0</v>
      </c>
      <c r="F392" s="74">
        <f>'PLANTILLA V6'!F392</f>
        <v>0</v>
      </c>
      <c r="G392" s="74">
        <f>'PLANTILLA V6'!G392</f>
        <v>0</v>
      </c>
      <c r="H392" s="74">
        <f>'PLANTILLA V6'!H392</f>
        <v>0</v>
      </c>
      <c r="I392" s="74">
        <f>'PLANTILLA V6'!I392</f>
        <v>0</v>
      </c>
      <c r="J392" s="104">
        <f>'PLANTILLA V6'!J392</f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 x14ac:dyDescent="0.45">
      <c r="A393" s="74">
        <f>'PLANTILLA V6'!A393</f>
        <v>0</v>
      </c>
      <c r="B393" s="74">
        <f>'PLANTILLA V6'!B393</f>
        <v>0</v>
      </c>
      <c r="C393" s="74">
        <f>'PLANTILLA V6'!C393</f>
        <v>0</v>
      </c>
      <c r="D393" s="74">
        <f>'PLANTILLA V6'!D393</f>
        <v>0</v>
      </c>
      <c r="E393" s="37">
        <f>'PLANTILLA V6'!E393</f>
        <v>0</v>
      </c>
      <c r="F393" s="74">
        <f>'PLANTILLA V6'!F393</f>
        <v>0</v>
      </c>
      <c r="G393" s="74">
        <f>'PLANTILLA V6'!G393</f>
        <v>0</v>
      </c>
      <c r="H393" s="74">
        <f>'PLANTILLA V6'!H393</f>
        <v>0</v>
      </c>
      <c r="I393" s="74">
        <f>'PLANTILLA V6'!I393</f>
        <v>0</v>
      </c>
      <c r="J393" s="104">
        <f>'PLANTILLA V6'!J393</f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 x14ac:dyDescent="0.45">
      <c r="A394" s="74">
        <f>'PLANTILLA V6'!A394</f>
        <v>0</v>
      </c>
      <c r="B394" s="74">
        <f>'PLANTILLA V6'!B394</f>
        <v>0</v>
      </c>
      <c r="C394" s="74">
        <f>'PLANTILLA V6'!C394</f>
        <v>0</v>
      </c>
      <c r="D394" s="74">
        <f>'PLANTILLA V6'!D394</f>
        <v>0</v>
      </c>
      <c r="E394" s="37">
        <f>'PLANTILLA V6'!E394</f>
        <v>0</v>
      </c>
      <c r="F394" s="74">
        <f>'PLANTILLA V6'!F394</f>
        <v>0</v>
      </c>
      <c r="G394" s="74">
        <f>'PLANTILLA V6'!G394</f>
        <v>0</v>
      </c>
      <c r="H394" s="74">
        <f>'PLANTILLA V6'!H394</f>
        <v>0</v>
      </c>
      <c r="I394" s="74">
        <f>'PLANTILLA V6'!I394</f>
        <v>0</v>
      </c>
      <c r="J394" s="104">
        <f>'PLANTILLA V6'!J394</f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 x14ac:dyDescent="0.45">
      <c r="A395" s="74">
        <f>'PLANTILLA V6'!A395</f>
        <v>0</v>
      </c>
      <c r="B395" s="74">
        <f>'PLANTILLA V6'!B395</f>
        <v>0</v>
      </c>
      <c r="C395" s="74">
        <f>'PLANTILLA V6'!C395</f>
        <v>0</v>
      </c>
      <c r="D395" s="74">
        <f>'PLANTILLA V6'!D395</f>
        <v>0</v>
      </c>
      <c r="E395" s="37">
        <f>'PLANTILLA V6'!E395</f>
        <v>0</v>
      </c>
      <c r="F395" s="74">
        <f>'PLANTILLA V6'!F395</f>
        <v>0</v>
      </c>
      <c r="G395" s="74">
        <f>'PLANTILLA V6'!G395</f>
        <v>0</v>
      </c>
      <c r="H395" s="74">
        <f>'PLANTILLA V6'!H395</f>
        <v>0</v>
      </c>
      <c r="I395" s="74">
        <f>'PLANTILLA V6'!I395</f>
        <v>0</v>
      </c>
      <c r="J395" s="104">
        <f>'PLANTILLA V6'!J395</f>
        <v>0</v>
      </c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 x14ac:dyDescent="0.45">
      <c r="A396" s="74">
        <f>'PLANTILLA V6'!A396</f>
        <v>0</v>
      </c>
      <c r="B396" s="74">
        <f>'PLANTILLA V6'!B396</f>
        <v>0</v>
      </c>
      <c r="C396" s="74">
        <f>'PLANTILLA V6'!C396</f>
        <v>0</v>
      </c>
      <c r="D396" s="74">
        <f>'PLANTILLA V6'!D396</f>
        <v>0</v>
      </c>
      <c r="E396" s="37">
        <f>'PLANTILLA V6'!E396</f>
        <v>0</v>
      </c>
      <c r="F396" s="74">
        <f>'PLANTILLA V6'!F396</f>
        <v>0</v>
      </c>
      <c r="G396" s="74">
        <f>'PLANTILLA V6'!G396</f>
        <v>0</v>
      </c>
      <c r="H396" s="74">
        <f>'PLANTILLA V6'!H396</f>
        <v>0</v>
      </c>
      <c r="I396" s="74">
        <f>'PLANTILLA V6'!I396</f>
        <v>0</v>
      </c>
      <c r="J396" s="104">
        <f>'PLANTILLA V6'!J396</f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 x14ac:dyDescent="0.45">
      <c r="A397" s="74">
        <f>'PLANTILLA V6'!A397</f>
        <v>0</v>
      </c>
      <c r="B397" s="74">
        <f>'PLANTILLA V6'!B397</f>
        <v>0</v>
      </c>
      <c r="C397" s="74">
        <f>'PLANTILLA V6'!C397</f>
        <v>0</v>
      </c>
      <c r="D397" s="74">
        <f>'PLANTILLA V6'!D397</f>
        <v>0</v>
      </c>
      <c r="E397" s="37">
        <f>'PLANTILLA V6'!E397</f>
        <v>0</v>
      </c>
      <c r="F397" s="74">
        <f>'PLANTILLA V6'!F397</f>
        <v>0</v>
      </c>
      <c r="G397" s="74">
        <f>'PLANTILLA V6'!G397</f>
        <v>0</v>
      </c>
      <c r="H397" s="74">
        <f>'PLANTILLA V6'!H397</f>
        <v>0</v>
      </c>
      <c r="I397" s="74">
        <f>'PLANTILLA V6'!I397</f>
        <v>0</v>
      </c>
      <c r="J397" s="104">
        <f>'PLANTILLA V6'!J397</f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 x14ac:dyDescent="0.45">
      <c r="A398" s="74">
        <f>'PLANTILLA V6'!A398</f>
        <v>0</v>
      </c>
      <c r="B398" s="74">
        <f>'PLANTILLA V6'!B398</f>
        <v>0</v>
      </c>
      <c r="C398" s="74">
        <f>'PLANTILLA V6'!C398</f>
        <v>0</v>
      </c>
      <c r="D398" s="74">
        <f>'PLANTILLA V6'!D398</f>
        <v>0</v>
      </c>
      <c r="E398" s="37">
        <f>'PLANTILLA V6'!E398</f>
        <v>0</v>
      </c>
      <c r="F398" s="74">
        <f>'PLANTILLA V6'!F398</f>
        <v>0</v>
      </c>
      <c r="G398" s="74">
        <f>'PLANTILLA V6'!G398</f>
        <v>0</v>
      </c>
      <c r="H398" s="74">
        <f>'PLANTILLA V6'!H398</f>
        <v>0</v>
      </c>
      <c r="I398" s="74">
        <f>'PLANTILLA V6'!I398</f>
        <v>0</v>
      </c>
      <c r="J398" s="104">
        <f>'PLANTILLA V6'!J398</f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 x14ac:dyDescent="0.45">
      <c r="A399" s="74">
        <f>'PLANTILLA V6'!A399</f>
        <v>0</v>
      </c>
      <c r="B399" s="74">
        <f>'PLANTILLA V6'!B399</f>
        <v>0</v>
      </c>
      <c r="C399" s="74">
        <f>'PLANTILLA V6'!C399</f>
        <v>0</v>
      </c>
      <c r="D399" s="74">
        <f>'PLANTILLA V6'!D399</f>
        <v>0</v>
      </c>
      <c r="E399" s="37">
        <f>'PLANTILLA V6'!E399</f>
        <v>0</v>
      </c>
      <c r="F399" s="74">
        <f>'PLANTILLA V6'!F399</f>
        <v>0</v>
      </c>
      <c r="G399" s="74">
        <f>'PLANTILLA V6'!G399</f>
        <v>0</v>
      </c>
      <c r="H399" s="74">
        <f>'PLANTILLA V6'!H399</f>
        <v>0</v>
      </c>
      <c r="I399" s="74">
        <f>'PLANTILLA V6'!I399</f>
        <v>0</v>
      </c>
      <c r="J399" s="104">
        <f>'PLANTILLA V6'!J399</f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 x14ac:dyDescent="0.45">
      <c r="A400" s="74">
        <f>'PLANTILLA V6'!A400</f>
        <v>0</v>
      </c>
      <c r="B400" s="74">
        <f>'PLANTILLA V6'!B400</f>
        <v>0</v>
      </c>
      <c r="C400" s="74">
        <f>'PLANTILLA V6'!C400</f>
        <v>0</v>
      </c>
      <c r="D400" s="74">
        <f>'PLANTILLA V6'!D400</f>
        <v>0</v>
      </c>
      <c r="E400" s="37">
        <f>'PLANTILLA V6'!E400</f>
        <v>0</v>
      </c>
      <c r="F400" s="74">
        <f>'PLANTILLA V6'!F400</f>
        <v>0</v>
      </c>
      <c r="G400" s="74">
        <f>'PLANTILLA V6'!G400</f>
        <v>0</v>
      </c>
      <c r="H400" s="74">
        <f>'PLANTILLA V6'!H400</f>
        <v>0</v>
      </c>
      <c r="I400" s="74">
        <f>'PLANTILLA V6'!I400</f>
        <v>0</v>
      </c>
      <c r="J400" s="104">
        <f>'PLANTILLA V6'!J400</f>
        <v>0</v>
      </c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 x14ac:dyDescent="0.45">
      <c r="A401" s="74">
        <f>'PLANTILLA V6'!A401</f>
        <v>0</v>
      </c>
      <c r="B401" s="74">
        <f>'PLANTILLA V6'!B401</f>
        <v>0</v>
      </c>
      <c r="C401" s="74">
        <f>'PLANTILLA V6'!C401</f>
        <v>0</v>
      </c>
      <c r="D401" s="74">
        <f>'PLANTILLA V6'!D401</f>
        <v>0</v>
      </c>
      <c r="E401" s="37">
        <f>'PLANTILLA V6'!E401</f>
        <v>0</v>
      </c>
      <c r="F401" s="74">
        <f>'PLANTILLA V6'!F401</f>
        <v>0</v>
      </c>
      <c r="G401" s="74">
        <f>'PLANTILLA V6'!G401</f>
        <v>0</v>
      </c>
      <c r="H401" s="74">
        <f>'PLANTILLA V6'!H401</f>
        <v>0</v>
      </c>
      <c r="I401" s="74">
        <f>'PLANTILLA V6'!I401</f>
        <v>0</v>
      </c>
      <c r="J401" s="104">
        <f>'PLANTILLA V6'!J401</f>
        <v>0</v>
      </c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 x14ac:dyDescent="0.45">
      <c r="A402" s="74">
        <f>'PLANTILLA V6'!A402</f>
        <v>0</v>
      </c>
      <c r="B402" s="74">
        <f>'PLANTILLA V6'!B402</f>
        <v>0</v>
      </c>
      <c r="C402" s="74">
        <f>'PLANTILLA V6'!C402</f>
        <v>0</v>
      </c>
      <c r="D402" s="74">
        <f>'PLANTILLA V6'!D402</f>
        <v>0</v>
      </c>
      <c r="E402" s="37">
        <f>'PLANTILLA V6'!E402</f>
        <v>0</v>
      </c>
      <c r="F402" s="74">
        <f>'PLANTILLA V6'!F402</f>
        <v>0</v>
      </c>
      <c r="G402" s="74">
        <f>'PLANTILLA V6'!G402</f>
        <v>0</v>
      </c>
      <c r="H402" s="74">
        <f>'PLANTILLA V6'!H402</f>
        <v>0</v>
      </c>
      <c r="I402" s="74">
        <f>'PLANTILLA V6'!I402</f>
        <v>0</v>
      </c>
      <c r="J402" s="104">
        <f>'PLANTILLA V6'!J402</f>
        <v>0</v>
      </c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 x14ac:dyDescent="0.45">
      <c r="A403" s="74">
        <f>'PLANTILLA V6'!A403</f>
        <v>0</v>
      </c>
      <c r="B403" s="74">
        <f>'PLANTILLA V6'!B403</f>
        <v>0</v>
      </c>
      <c r="C403" s="74">
        <f>'PLANTILLA V6'!C403</f>
        <v>0</v>
      </c>
      <c r="D403" s="74">
        <f>'PLANTILLA V6'!D403</f>
        <v>0</v>
      </c>
      <c r="E403" s="37">
        <f>'PLANTILLA V6'!E403</f>
        <v>0</v>
      </c>
      <c r="F403" s="74">
        <f>'PLANTILLA V6'!F403</f>
        <v>0</v>
      </c>
      <c r="G403" s="74">
        <f>'PLANTILLA V6'!G403</f>
        <v>0</v>
      </c>
      <c r="H403" s="74">
        <f>'PLANTILLA V6'!H403</f>
        <v>0</v>
      </c>
      <c r="I403" s="74">
        <f>'PLANTILLA V6'!I403</f>
        <v>0</v>
      </c>
      <c r="J403" s="104">
        <f>'PLANTILLA V6'!J403</f>
        <v>0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 x14ac:dyDescent="0.45">
      <c r="A404" s="74">
        <f>'PLANTILLA V6'!A404</f>
        <v>0</v>
      </c>
      <c r="B404" s="74">
        <f>'PLANTILLA V6'!B404</f>
        <v>0</v>
      </c>
      <c r="C404" s="74">
        <f>'PLANTILLA V6'!C404</f>
        <v>0</v>
      </c>
      <c r="D404" s="74">
        <f>'PLANTILLA V6'!D404</f>
        <v>0</v>
      </c>
      <c r="E404" s="37">
        <f>'PLANTILLA V6'!E404</f>
        <v>0</v>
      </c>
      <c r="F404" s="74">
        <f>'PLANTILLA V6'!F404</f>
        <v>0</v>
      </c>
      <c r="G404" s="74">
        <f>'PLANTILLA V6'!G404</f>
        <v>0</v>
      </c>
      <c r="H404" s="74">
        <f>'PLANTILLA V6'!H404</f>
        <v>0</v>
      </c>
      <c r="I404" s="74">
        <f>'PLANTILLA V6'!I404</f>
        <v>0</v>
      </c>
      <c r="J404" s="104">
        <f>'PLANTILLA V6'!J404</f>
        <v>0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 x14ac:dyDescent="0.45">
      <c r="A405" s="74">
        <f>'PLANTILLA V6'!A405</f>
        <v>0</v>
      </c>
      <c r="B405" s="74">
        <f>'PLANTILLA V6'!B405</f>
        <v>0</v>
      </c>
      <c r="C405" s="74">
        <f>'PLANTILLA V6'!C405</f>
        <v>0</v>
      </c>
      <c r="D405" s="74">
        <f>'PLANTILLA V6'!D405</f>
        <v>0</v>
      </c>
      <c r="E405" s="37">
        <f>'PLANTILLA V6'!E405</f>
        <v>0</v>
      </c>
      <c r="F405" s="74">
        <f>'PLANTILLA V6'!F405</f>
        <v>0</v>
      </c>
      <c r="G405" s="74">
        <f>'PLANTILLA V6'!G405</f>
        <v>0</v>
      </c>
      <c r="H405" s="74">
        <f>'PLANTILLA V6'!H405</f>
        <v>0</v>
      </c>
      <c r="I405" s="74">
        <f>'PLANTILLA V6'!I405</f>
        <v>0</v>
      </c>
      <c r="J405" s="104">
        <f>'PLANTILLA V6'!J405</f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 x14ac:dyDescent="0.45">
      <c r="A406" s="74">
        <f>'PLANTILLA V6'!A406</f>
        <v>0</v>
      </c>
      <c r="B406" s="74">
        <f>'PLANTILLA V6'!B406</f>
        <v>0</v>
      </c>
      <c r="C406" s="74">
        <f>'PLANTILLA V6'!C406</f>
        <v>0</v>
      </c>
      <c r="D406" s="74">
        <f>'PLANTILLA V6'!D406</f>
        <v>0</v>
      </c>
      <c r="E406" s="37">
        <f>'PLANTILLA V6'!E406</f>
        <v>0</v>
      </c>
      <c r="F406" s="74">
        <f>'PLANTILLA V6'!F406</f>
        <v>0</v>
      </c>
      <c r="G406" s="74">
        <f>'PLANTILLA V6'!G406</f>
        <v>0</v>
      </c>
      <c r="H406" s="74">
        <f>'PLANTILLA V6'!H406</f>
        <v>0</v>
      </c>
      <c r="I406" s="74">
        <f>'PLANTILLA V6'!I406</f>
        <v>0</v>
      </c>
      <c r="J406" s="104">
        <f>'PLANTILLA V6'!J406</f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 x14ac:dyDescent="0.45">
      <c r="A407" s="74">
        <f>'PLANTILLA V6'!A407</f>
        <v>0</v>
      </c>
      <c r="B407" s="74">
        <f>'PLANTILLA V6'!B407</f>
        <v>0</v>
      </c>
      <c r="C407" s="74">
        <f>'PLANTILLA V6'!C407</f>
        <v>0</v>
      </c>
      <c r="D407" s="74">
        <f>'PLANTILLA V6'!D407</f>
        <v>0</v>
      </c>
      <c r="E407" s="37">
        <f>'PLANTILLA V6'!E407</f>
        <v>0</v>
      </c>
      <c r="F407" s="74">
        <f>'PLANTILLA V6'!F407</f>
        <v>0</v>
      </c>
      <c r="G407" s="74">
        <f>'PLANTILLA V6'!G407</f>
        <v>0</v>
      </c>
      <c r="H407" s="74">
        <f>'PLANTILLA V6'!H407</f>
        <v>0</v>
      </c>
      <c r="I407" s="74">
        <f>'PLANTILLA V6'!I407</f>
        <v>0</v>
      </c>
      <c r="J407" s="104">
        <f>'PLANTILLA V6'!J407</f>
        <v>0</v>
      </c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 x14ac:dyDescent="0.45">
      <c r="A408" s="74">
        <f>'PLANTILLA V6'!A408</f>
        <v>0</v>
      </c>
      <c r="B408" s="74">
        <f>'PLANTILLA V6'!B408</f>
        <v>0</v>
      </c>
      <c r="C408" s="74">
        <f>'PLANTILLA V6'!C408</f>
        <v>0</v>
      </c>
      <c r="D408" s="74">
        <f>'PLANTILLA V6'!D408</f>
        <v>0</v>
      </c>
      <c r="E408" s="37">
        <f>'PLANTILLA V6'!E408</f>
        <v>0</v>
      </c>
      <c r="F408" s="74">
        <f>'PLANTILLA V6'!F408</f>
        <v>0</v>
      </c>
      <c r="G408" s="74">
        <f>'PLANTILLA V6'!G408</f>
        <v>0</v>
      </c>
      <c r="H408" s="74">
        <f>'PLANTILLA V6'!H408</f>
        <v>0</v>
      </c>
      <c r="I408" s="74">
        <f>'PLANTILLA V6'!I408</f>
        <v>0</v>
      </c>
      <c r="J408" s="104">
        <f>'PLANTILLA V6'!J408</f>
        <v>0</v>
      </c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 x14ac:dyDescent="0.45">
      <c r="A409" s="74">
        <f>'PLANTILLA V6'!A409</f>
        <v>0</v>
      </c>
      <c r="B409" s="74">
        <f>'PLANTILLA V6'!B409</f>
        <v>0</v>
      </c>
      <c r="C409" s="74">
        <f>'PLANTILLA V6'!C409</f>
        <v>0</v>
      </c>
      <c r="D409" s="74">
        <f>'PLANTILLA V6'!D409</f>
        <v>0</v>
      </c>
      <c r="E409" s="37">
        <f>'PLANTILLA V6'!E409</f>
        <v>0</v>
      </c>
      <c r="F409" s="74">
        <f>'PLANTILLA V6'!F409</f>
        <v>0</v>
      </c>
      <c r="G409" s="74">
        <f>'PLANTILLA V6'!G409</f>
        <v>0</v>
      </c>
      <c r="H409" s="74">
        <f>'PLANTILLA V6'!H409</f>
        <v>0</v>
      </c>
      <c r="I409" s="74">
        <f>'PLANTILLA V6'!I409</f>
        <v>0</v>
      </c>
      <c r="J409" s="104">
        <f>'PLANTILLA V6'!J409</f>
        <v>0</v>
      </c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 x14ac:dyDescent="0.45">
      <c r="A410" s="74">
        <f>'PLANTILLA V6'!A410</f>
        <v>0</v>
      </c>
      <c r="B410" s="74">
        <f>'PLANTILLA V6'!B410</f>
        <v>0</v>
      </c>
      <c r="C410" s="74">
        <f>'PLANTILLA V6'!C410</f>
        <v>0</v>
      </c>
      <c r="D410" s="74">
        <f>'PLANTILLA V6'!D410</f>
        <v>0</v>
      </c>
      <c r="E410" s="37">
        <f>'PLANTILLA V6'!E410</f>
        <v>0</v>
      </c>
      <c r="F410" s="74">
        <f>'PLANTILLA V6'!F410</f>
        <v>0</v>
      </c>
      <c r="G410" s="74">
        <f>'PLANTILLA V6'!G410</f>
        <v>0</v>
      </c>
      <c r="H410" s="74">
        <f>'PLANTILLA V6'!H410</f>
        <v>0</v>
      </c>
      <c r="I410" s="74">
        <f>'PLANTILLA V6'!I410</f>
        <v>0</v>
      </c>
      <c r="J410" s="104">
        <f>'PLANTILLA V6'!J410</f>
        <v>0</v>
      </c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 x14ac:dyDescent="0.45">
      <c r="A411" s="74">
        <f>'PLANTILLA V6'!A411</f>
        <v>0</v>
      </c>
      <c r="B411" s="74">
        <f>'PLANTILLA V6'!B411</f>
        <v>0</v>
      </c>
      <c r="C411" s="74">
        <f>'PLANTILLA V6'!C411</f>
        <v>0</v>
      </c>
      <c r="D411" s="74">
        <f>'PLANTILLA V6'!D411</f>
        <v>0</v>
      </c>
      <c r="E411" s="37">
        <f>'PLANTILLA V6'!E411</f>
        <v>0</v>
      </c>
      <c r="F411" s="74">
        <f>'PLANTILLA V6'!F411</f>
        <v>0</v>
      </c>
      <c r="G411" s="74">
        <f>'PLANTILLA V6'!G411</f>
        <v>0</v>
      </c>
      <c r="H411" s="74">
        <f>'PLANTILLA V6'!H411</f>
        <v>0</v>
      </c>
      <c r="I411" s="74">
        <f>'PLANTILLA V6'!I411</f>
        <v>0</v>
      </c>
      <c r="J411" s="104">
        <f>'PLANTILLA V6'!J411</f>
        <v>0</v>
      </c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 x14ac:dyDescent="0.45">
      <c r="A412" s="74">
        <f>'PLANTILLA V6'!A412</f>
        <v>0</v>
      </c>
      <c r="B412" s="74">
        <f>'PLANTILLA V6'!B412</f>
        <v>0</v>
      </c>
      <c r="C412" s="74">
        <f>'PLANTILLA V6'!C412</f>
        <v>0</v>
      </c>
      <c r="D412" s="74">
        <f>'PLANTILLA V6'!D412</f>
        <v>0</v>
      </c>
      <c r="E412" s="37">
        <f>'PLANTILLA V6'!E412</f>
        <v>0</v>
      </c>
      <c r="F412" s="74">
        <f>'PLANTILLA V6'!F412</f>
        <v>0</v>
      </c>
      <c r="G412" s="74">
        <f>'PLANTILLA V6'!G412</f>
        <v>0</v>
      </c>
      <c r="H412" s="74">
        <f>'PLANTILLA V6'!H412</f>
        <v>0</v>
      </c>
      <c r="I412" s="74">
        <f>'PLANTILLA V6'!I412</f>
        <v>0</v>
      </c>
      <c r="J412" s="104">
        <f>'PLANTILLA V6'!J412</f>
        <v>0</v>
      </c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 x14ac:dyDescent="0.45">
      <c r="A413" s="74">
        <f>'PLANTILLA V6'!A413</f>
        <v>0</v>
      </c>
      <c r="B413" s="74">
        <f>'PLANTILLA V6'!B413</f>
        <v>0</v>
      </c>
      <c r="C413" s="74">
        <f>'PLANTILLA V6'!C413</f>
        <v>0</v>
      </c>
      <c r="D413" s="74">
        <f>'PLANTILLA V6'!D413</f>
        <v>0</v>
      </c>
      <c r="E413" s="37">
        <f>'PLANTILLA V6'!E413</f>
        <v>0</v>
      </c>
      <c r="F413" s="74">
        <f>'PLANTILLA V6'!F413</f>
        <v>0</v>
      </c>
      <c r="G413" s="74">
        <f>'PLANTILLA V6'!G413</f>
        <v>0</v>
      </c>
      <c r="H413" s="74">
        <f>'PLANTILLA V6'!H413</f>
        <v>0</v>
      </c>
      <c r="I413" s="74">
        <f>'PLANTILLA V6'!I413</f>
        <v>0</v>
      </c>
      <c r="J413" s="104">
        <f>'PLANTILLA V6'!J413</f>
        <v>0</v>
      </c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 x14ac:dyDescent="0.45">
      <c r="A414" s="74">
        <f>'PLANTILLA V6'!A414</f>
        <v>0</v>
      </c>
      <c r="B414" s="74">
        <f>'PLANTILLA V6'!B414</f>
        <v>0</v>
      </c>
      <c r="C414" s="74">
        <f>'PLANTILLA V6'!C414</f>
        <v>0</v>
      </c>
      <c r="D414" s="74">
        <f>'PLANTILLA V6'!D414</f>
        <v>0</v>
      </c>
      <c r="E414" s="37">
        <f>'PLANTILLA V6'!E414</f>
        <v>0</v>
      </c>
      <c r="F414" s="74">
        <f>'PLANTILLA V6'!F414</f>
        <v>0</v>
      </c>
      <c r="G414" s="74">
        <f>'PLANTILLA V6'!G414</f>
        <v>0</v>
      </c>
      <c r="H414" s="74">
        <f>'PLANTILLA V6'!H414</f>
        <v>0</v>
      </c>
      <c r="I414" s="74">
        <f>'PLANTILLA V6'!I414</f>
        <v>0</v>
      </c>
      <c r="J414" s="104">
        <f>'PLANTILLA V6'!J414</f>
        <v>0</v>
      </c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 x14ac:dyDescent="0.45">
      <c r="A415" s="74">
        <f>'PLANTILLA V6'!A415</f>
        <v>0</v>
      </c>
      <c r="B415" s="74">
        <f>'PLANTILLA V6'!B415</f>
        <v>0</v>
      </c>
      <c r="C415" s="74">
        <f>'PLANTILLA V6'!C415</f>
        <v>0</v>
      </c>
      <c r="D415" s="74">
        <f>'PLANTILLA V6'!D415</f>
        <v>0</v>
      </c>
      <c r="E415" s="37">
        <f>'PLANTILLA V6'!E415</f>
        <v>0</v>
      </c>
      <c r="F415" s="74">
        <f>'PLANTILLA V6'!F415</f>
        <v>0</v>
      </c>
      <c r="G415" s="74">
        <f>'PLANTILLA V6'!G415</f>
        <v>0</v>
      </c>
      <c r="H415" s="74">
        <f>'PLANTILLA V6'!H415</f>
        <v>0</v>
      </c>
      <c r="I415" s="74">
        <f>'PLANTILLA V6'!I415</f>
        <v>0</v>
      </c>
      <c r="J415" s="104">
        <f>'PLANTILLA V6'!J415</f>
        <v>0</v>
      </c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 x14ac:dyDescent="0.45">
      <c r="A416" s="74">
        <f>'PLANTILLA V6'!A416</f>
        <v>0</v>
      </c>
      <c r="B416" s="74">
        <f>'PLANTILLA V6'!B416</f>
        <v>0</v>
      </c>
      <c r="C416" s="74">
        <f>'PLANTILLA V6'!C416</f>
        <v>0</v>
      </c>
      <c r="D416" s="74">
        <f>'PLANTILLA V6'!D416</f>
        <v>0</v>
      </c>
      <c r="E416" s="37">
        <f>'PLANTILLA V6'!E416</f>
        <v>0</v>
      </c>
      <c r="F416" s="74">
        <f>'PLANTILLA V6'!F416</f>
        <v>0</v>
      </c>
      <c r="G416" s="74">
        <f>'PLANTILLA V6'!G416</f>
        <v>0</v>
      </c>
      <c r="H416" s="74">
        <f>'PLANTILLA V6'!H416</f>
        <v>0</v>
      </c>
      <c r="I416" s="74">
        <f>'PLANTILLA V6'!I416</f>
        <v>0</v>
      </c>
      <c r="J416" s="104">
        <f>'PLANTILLA V6'!J416</f>
        <v>0</v>
      </c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 x14ac:dyDescent="0.45">
      <c r="A417" s="74">
        <f>'PLANTILLA V6'!A417</f>
        <v>0</v>
      </c>
      <c r="B417" s="74">
        <f>'PLANTILLA V6'!B417</f>
        <v>0</v>
      </c>
      <c r="C417" s="74">
        <f>'PLANTILLA V6'!C417</f>
        <v>0</v>
      </c>
      <c r="D417" s="74">
        <f>'PLANTILLA V6'!D417</f>
        <v>0</v>
      </c>
      <c r="E417" s="37">
        <f>'PLANTILLA V6'!E417</f>
        <v>0</v>
      </c>
      <c r="F417" s="74">
        <f>'PLANTILLA V6'!F417</f>
        <v>0</v>
      </c>
      <c r="G417" s="74">
        <f>'PLANTILLA V6'!G417</f>
        <v>0</v>
      </c>
      <c r="H417" s="74">
        <f>'PLANTILLA V6'!H417</f>
        <v>0</v>
      </c>
      <c r="I417" s="74">
        <f>'PLANTILLA V6'!I417</f>
        <v>0</v>
      </c>
      <c r="J417" s="104">
        <f>'PLANTILLA V6'!J417</f>
        <v>0</v>
      </c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 x14ac:dyDescent="0.45">
      <c r="A418" s="74">
        <f>'PLANTILLA V6'!A418</f>
        <v>0</v>
      </c>
      <c r="B418" s="74">
        <f>'PLANTILLA V6'!B418</f>
        <v>0</v>
      </c>
      <c r="C418" s="74">
        <f>'PLANTILLA V6'!C418</f>
        <v>0</v>
      </c>
      <c r="D418" s="74">
        <f>'PLANTILLA V6'!D418</f>
        <v>0</v>
      </c>
      <c r="E418" s="37">
        <f>'PLANTILLA V6'!E418</f>
        <v>0</v>
      </c>
      <c r="F418" s="74">
        <f>'PLANTILLA V6'!F418</f>
        <v>0</v>
      </c>
      <c r="G418" s="74">
        <f>'PLANTILLA V6'!G418</f>
        <v>0</v>
      </c>
      <c r="H418" s="74">
        <f>'PLANTILLA V6'!H418</f>
        <v>0</v>
      </c>
      <c r="I418" s="74">
        <f>'PLANTILLA V6'!I418</f>
        <v>0</v>
      </c>
      <c r="J418" s="104">
        <f>'PLANTILLA V6'!J418</f>
        <v>0</v>
      </c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 x14ac:dyDescent="0.45">
      <c r="A419" s="74">
        <f>'PLANTILLA V6'!A419</f>
        <v>0</v>
      </c>
      <c r="B419" s="74">
        <f>'PLANTILLA V6'!B419</f>
        <v>0</v>
      </c>
      <c r="C419" s="74">
        <f>'PLANTILLA V6'!C419</f>
        <v>0</v>
      </c>
      <c r="D419" s="74">
        <f>'PLANTILLA V6'!D419</f>
        <v>0</v>
      </c>
      <c r="E419" s="37">
        <f>'PLANTILLA V6'!E419</f>
        <v>0</v>
      </c>
      <c r="F419" s="74">
        <f>'PLANTILLA V6'!F419</f>
        <v>0</v>
      </c>
      <c r="G419" s="74">
        <f>'PLANTILLA V6'!G419</f>
        <v>0</v>
      </c>
      <c r="H419" s="74">
        <f>'PLANTILLA V6'!H419</f>
        <v>0</v>
      </c>
      <c r="I419" s="74">
        <f>'PLANTILLA V6'!I419</f>
        <v>0</v>
      </c>
      <c r="J419" s="104">
        <f>'PLANTILLA V6'!J419</f>
        <v>0</v>
      </c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 x14ac:dyDescent="0.45">
      <c r="A420" s="74">
        <f>'PLANTILLA V6'!A420</f>
        <v>0</v>
      </c>
      <c r="B420" s="74">
        <f>'PLANTILLA V6'!B420</f>
        <v>0</v>
      </c>
      <c r="C420" s="74">
        <f>'PLANTILLA V6'!C420</f>
        <v>0</v>
      </c>
      <c r="D420" s="74">
        <f>'PLANTILLA V6'!D420</f>
        <v>0</v>
      </c>
      <c r="E420" s="37">
        <f>'PLANTILLA V6'!E420</f>
        <v>0</v>
      </c>
      <c r="F420" s="74">
        <f>'PLANTILLA V6'!F420</f>
        <v>0</v>
      </c>
      <c r="G420" s="74">
        <f>'PLANTILLA V6'!G420</f>
        <v>0</v>
      </c>
      <c r="H420" s="74">
        <f>'PLANTILLA V6'!H420</f>
        <v>0</v>
      </c>
      <c r="I420" s="74">
        <f>'PLANTILLA V6'!I420</f>
        <v>0</v>
      </c>
      <c r="J420" s="104">
        <f>'PLANTILLA V6'!J420</f>
        <v>0</v>
      </c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 x14ac:dyDescent="0.45">
      <c r="A421" s="74">
        <f>'PLANTILLA V6'!A421</f>
        <v>0</v>
      </c>
      <c r="B421" s="74">
        <f>'PLANTILLA V6'!B421</f>
        <v>0</v>
      </c>
      <c r="C421" s="74">
        <f>'PLANTILLA V6'!C421</f>
        <v>0</v>
      </c>
      <c r="D421" s="74">
        <f>'PLANTILLA V6'!D421</f>
        <v>0</v>
      </c>
      <c r="E421" s="37">
        <f>'PLANTILLA V6'!E421</f>
        <v>0</v>
      </c>
      <c r="F421" s="74">
        <f>'PLANTILLA V6'!F421</f>
        <v>0</v>
      </c>
      <c r="G421" s="74">
        <f>'PLANTILLA V6'!G421</f>
        <v>0</v>
      </c>
      <c r="H421" s="74">
        <f>'PLANTILLA V6'!H421</f>
        <v>0</v>
      </c>
      <c r="I421" s="74">
        <f>'PLANTILLA V6'!I421</f>
        <v>0</v>
      </c>
      <c r="J421" s="104">
        <f>'PLANTILLA V6'!J421</f>
        <v>0</v>
      </c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 x14ac:dyDescent="0.45">
      <c r="A422" s="74">
        <f>'PLANTILLA V6'!A422</f>
        <v>0</v>
      </c>
      <c r="B422" s="74">
        <f>'PLANTILLA V6'!B422</f>
        <v>0</v>
      </c>
      <c r="C422" s="74">
        <f>'PLANTILLA V6'!C422</f>
        <v>0</v>
      </c>
      <c r="D422" s="74">
        <f>'PLANTILLA V6'!D422</f>
        <v>0</v>
      </c>
      <c r="E422" s="37">
        <f>'PLANTILLA V6'!E422</f>
        <v>0</v>
      </c>
      <c r="F422" s="74">
        <f>'PLANTILLA V6'!F422</f>
        <v>0</v>
      </c>
      <c r="G422" s="74">
        <f>'PLANTILLA V6'!G422</f>
        <v>0</v>
      </c>
      <c r="H422" s="74">
        <f>'PLANTILLA V6'!H422</f>
        <v>0</v>
      </c>
      <c r="I422" s="74">
        <f>'PLANTILLA V6'!I422</f>
        <v>0</v>
      </c>
      <c r="J422" s="104">
        <f>'PLANTILLA V6'!J422</f>
        <v>0</v>
      </c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 x14ac:dyDescent="0.45">
      <c r="A423" s="74">
        <f>'PLANTILLA V6'!A423</f>
        <v>0</v>
      </c>
      <c r="B423" s="74">
        <f>'PLANTILLA V6'!B423</f>
        <v>0</v>
      </c>
      <c r="C423" s="74">
        <f>'PLANTILLA V6'!C423</f>
        <v>0</v>
      </c>
      <c r="D423" s="74">
        <f>'PLANTILLA V6'!D423</f>
        <v>0</v>
      </c>
      <c r="E423" s="37">
        <f>'PLANTILLA V6'!E423</f>
        <v>0</v>
      </c>
      <c r="F423" s="74">
        <f>'PLANTILLA V6'!F423</f>
        <v>0</v>
      </c>
      <c r="G423" s="74">
        <f>'PLANTILLA V6'!G423</f>
        <v>0</v>
      </c>
      <c r="H423" s="74">
        <f>'PLANTILLA V6'!H423</f>
        <v>0</v>
      </c>
      <c r="I423" s="74">
        <f>'PLANTILLA V6'!I423</f>
        <v>0</v>
      </c>
      <c r="J423" s="104">
        <f>'PLANTILLA V6'!J423</f>
        <v>0</v>
      </c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 x14ac:dyDescent="0.45">
      <c r="A424" s="74">
        <f>'PLANTILLA V6'!A424</f>
        <v>0</v>
      </c>
      <c r="B424" s="74">
        <f>'PLANTILLA V6'!B424</f>
        <v>0</v>
      </c>
      <c r="C424" s="74">
        <f>'PLANTILLA V6'!C424</f>
        <v>0</v>
      </c>
      <c r="D424" s="74">
        <f>'PLANTILLA V6'!D424</f>
        <v>0</v>
      </c>
      <c r="E424" s="37">
        <f>'PLANTILLA V6'!E424</f>
        <v>0</v>
      </c>
      <c r="F424" s="74">
        <f>'PLANTILLA V6'!F424</f>
        <v>0</v>
      </c>
      <c r="G424" s="74">
        <f>'PLANTILLA V6'!G424</f>
        <v>0</v>
      </c>
      <c r="H424" s="74">
        <f>'PLANTILLA V6'!H424</f>
        <v>0</v>
      </c>
      <c r="I424" s="74">
        <f>'PLANTILLA V6'!I424</f>
        <v>0</v>
      </c>
      <c r="J424" s="104">
        <f>'PLANTILLA V6'!J424</f>
        <v>0</v>
      </c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 x14ac:dyDescent="0.45">
      <c r="A425" s="74">
        <f>'PLANTILLA V6'!A425</f>
        <v>0</v>
      </c>
      <c r="B425" s="74">
        <f>'PLANTILLA V6'!B425</f>
        <v>0</v>
      </c>
      <c r="C425" s="74">
        <f>'PLANTILLA V6'!C425</f>
        <v>0</v>
      </c>
      <c r="D425" s="74">
        <f>'PLANTILLA V6'!D425</f>
        <v>0</v>
      </c>
      <c r="E425" s="37">
        <f>'PLANTILLA V6'!E425</f>
        <v>0</v>
      </c>
      <c r="F425" s="74">
        <f>'PLANTILLA V6'!F425</f>
        <v>0</v>
      </c>
      <c r="G425" s="74">
        <f>'PLANTILLA V6'!G425</f>
        <v>0</v>
      </c>
      <c r="H425" s="74">
        <f>'PLANTILLA V6'!H425</f>
        <v>0</v>
      </c>
      <c r="I425" s="74">
        <f>'PLANTILLA V6'!I425</f>
        <v>0</v>
      </c>
      <c r="J425" s="104">
        <f>'PLANTILLA V6'!J425</f>
        <v>0</v>
      </c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 x14ac:dyDescent="0.45">
      <c r="A426" s="74">
        <f>'PLANTILLA V6'!A426</f>
        <v>0</v>
      </c>
      <c r="B426" s="74">
        <f>'PLANTILLA V6'!B426</f>
        <v>0</v>
      </c>
      <c r="C426" s="74">
        <f>'PLANTILLA V6'!C426</f>
        <v>0</v>
      </c>
      <c r="D426" s="74">
        <f>'PLANTILLA V6'!D426</f>
        <v>0</v>
      </c>
      <c r="E426" s="37">
        <f>'PLANTILLA V6'!E426</f>
        <v>0</v>
      </c>
      <c r="F426" s="74">
        <f>'PLANTILLA V6'!F426</f>
        <v>0</v>
      </c>
      <c r="G426" s="74">
        <f>'PLANTILLA V6'!G426</f>
        <v>0</v>
      </c>
      <c r="H426" s="74">
        <f>'PLANTILLA V6'!H426</f>
        <v>0</v>
      </c>
      <c r="I426" s="74">
        <f>'PLANTILLA V6'!I426</f>
        <v>0</v>
      </c>
      <c r="J426" s="104">
        <f>'PLANTILLA V6'!J426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 x14ac:dyDescent="0.45">
      <c r="A427" s="74">
        <f>'PLANTILLA V6'!A427</f>
        <v>0</v>
      </c>
      <c r="B427" s="74">
        <f>'PLANTILLA V6'!B427</f>
        <v>0</v>
      </c>
      <c r="C427" s="74">
        <f>'PLANTILLA V6'!C427</f>
        <v>0</v>
      </c>
      <c r="D427" s="74">
        <f>'PLANTILLA V6'!D427</f>
        <v>0</v>
      </c>
      <c r="E427" s="37">
        <f>'PLANTILLA V6'!E427</f>
        <v>0</v>
      </c>
      <c r="F427" s="74">
        <f>'PLANTILLA V6'!F427</f>
        <v>0</v>
      </c>
      <c r="G427" s="74">
        <f>'PLANTILLA V6'!G427</f>
        <v>0</v>
      </c>
      <c r="H427" s="74">
        <f>'PLANTILLA V6'!H427</f>
        <v>0</v>
      </c>
      <c r="I427" s="74">
        <f>'PLANTILLA V6'!I427</f>
        <v>0</v>
      </c>
      <c r="J427" s="104">
        <f>'PLANTILLA V6'!J427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 x14ac:dyDescent="0.45">
      <c r="A428" s="74">
        <f>'PLANTILLA V6'!A428</f>
        <v>0</v>
      </c>
      <c r="B428" s="74">
        <f>'PLANTILLA V6'!B428</f>
        <v>0</v>
      </c>
      <c r="C428" s="74">
        <f>'PLANTILLA V6'!C428</f>
        <v>0</v>
      </c>
      <c r="D428" s="74">
        <f>'PLANTILLA V6'!D428</f>
        <v>0</v>
      </c>
      <c r="E428" s="37">
        <f>'PLANTILLA V6'!E428</f>
        <v>0</v>
      </c>
      <c r="F428" s="74">
        <f>'PLANTILLA V6'!F428</f>
        <v>0</v>
      </c>
      <c r="G428" s="74">
        <f>'PLANTILLA V6'!G428</f>
        <v>0</v>
      </c>
      <c r="H428" s="74">
        <f>'PLANTILLA V6'!H428</f>
        <v>0</v>
      </c>
      <c r="I428" s="74">
        <f>'PLANTILLA V6'!I428</f>
        <v>0</v>
      </c>
      <c r="J428" s="104">
        <f>'PLANTILLA V6'!J428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 x14ac:dyDescent="0.45">
      <c r="A429" s="74">
        <f>'PLANTILLA V6'!A429</f>
        <v>0</v>
      </c>
      <c r="B429" s="74">
        <f>'PLANTILLA V6'!B429</f>
        <v>0</v>
      </c>
      <c r="C429" s="74">
        <f>'PLANTILLA V6'!C429</f>
        <v>0</v>
      </c>
      <c r="D429" s="74">
        <f>'PLANTILLA V6'!D429</f>
        <v>0</v>
      </c>
      <c r="E429" s="37">
        <f>'PLANTILLA V6'!E429</f>
        <v>0</v>
      </c>
      <c r="F429" s="74">
        <f>'PLANTILLA V6'!F429</f>
        <v>0</v>
      </c>
      <c r="G429" s="74">
        <f>'PLANTILLA V6'!G429</f>
        <v>0</v>
      </c>
      <c r="H429" s="74">
        <f>'PLANTILLA V6'!H429</f>
        <v>0</v>
      </c>
      <c r="I429" s="74">
        <f>'PLANTILLA V6'!I429</f>
        <v>0</v>
      </c>
      <c r="J429" s="83">
        <f>'PLANTILLA V6'!J429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 x14ac:dyDescent="0.45">
      <c r="A430" s="74">
        <f>'PLANTILLA V6'!A430</f>
        <v>0</v>
      </c>
      <c r="B430" s="74">
        <f>'PLANTILLA V6'!B430</f>
        <v>0</v>
      </c>
      <c r="C430" s="74">
        <f>'PLANTILLA V6'!C430</f>
        <v>0</v>
      </c>
      <c r="D430" s="74">
        <f>'PLANTILLA V6'!D430</f>
        <v>0</v>
      </c>
      <c r="E430" s="37">
        <f>'PLANTILLA V6'!E430</f>
        <v>0</v>
      </c>
      <c r="F430" s="74">
        <f>'PLANTILLA V6'!F430</f>
        <v>0</v>
      </c>
      <c r="G430" s="74">
        <f>'PLANTILLA V6'!G430</f>
        <v>0</v>
      </c>
      <c r="H430" s="74">
        <f>'PLANTILLA V6'!H430</f>
        <v>0</v>
      </c>
      <c r="I430" s="74">
        <f>'PLANTILLA V6'!I430</f>
        <v>0</v>
      </c>
      <c r="J430" s="83">
        <f>'PLANTILLA V6'!J430</f>
        <v>0</v>
      </c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 x14ac:dyDescent="0.45">
      <c r="A431" s="74">
        <f>'PLANTILLA V6'!A431</f>
        <v>0</v>
      </c>
      <c r="B431" s="74">
        <f>'PLANTILLA V6'!B431</f>
        <v>0</v>
      </c>
      <c r="C431" s="74">
        <f>'PLANTILLA V6'!C431</f>
        <v>0</v>
      </c>
      <c r="D431" s="74">
        <f>'PLANTILLA V6'!D431</f>
        <v>0</v>
      </c>
      <c r="E431" s="37">
        <f>'PLANTILLA V6'!E431</f>
        <v>0</v>
      </c>
      <c r="F431" s="74">
        <f>'PLANTILLA V6'!F431</f>
        <v>0</v>
      </c>
      <c r="G431" s="74">
        <f>'PLANTILLA V6'!G431</f>
        <v>0</v>
      </c>
      <c r="H431" s="74">
        <f>'PLANTILLA V6'!H431</f>
        <v>0</v>
      </c>
      <c r="I431" s="74">
        <f>'PLANTILLA V6'!I431</f>
        <v>0</v>
      </c>
      <c r="J431" s="83">
        <f>'PLANTILLA V6'!J431</f>
        <v>0</v>
      </c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 x14ac:dyDescent="0.45">
      <c r="A432" s="74">
        <f>'PLANTILLA V6'!A432</f>
        <v>0</v>
      </c>
      <c r="B432" s="74">
        <f>'PLANTILLA V6'!B432</f>
        <v>0</v>
      </c>
      <c r="C432" s="74">
        <f>'PLANTILLA V6'!C432</f>
        <v>0</v>
      </c>
      <c r="D432" s="74">
        <f>'PLANTILLA V6'!D432</f>
        <v>0</v>
      </c>
      <c r="E432" s="37">
        <f>'PLANTILLA V6'!E432</f>
        <v>0</v>
      </c>
      <c r="F432" s="74">
        <f>'PLANTILLA V6'!F432</f>
        <v>0</v>
      </c>
      <c r="G432" s="74">
        <f>'PLANTILLA V6'!G432</f>
        <v>0</v>
      </c>
      <c r="H432" s="74">
        <f>'PLANTILLA V6'!H432</f>
        <v>0</v>
      </c>
      <c r="I432" s="74">
        <f>'PLANTILLA V6'!I432</f>
        <v>0</v>
      </c>
      <c r="J432" s="83">
        <f>'PLANTILLA V6'!J432</f>
        <v>0</v>
      </c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 x14ac:dyDescent="0.45">
      <c r="A433" s="74">
        <f>'PLANTILLA V6'!A433</f>
        <v>0</v>
      </c>
      <c r="B433" s="74">
        <f>'PLANTILLA V6'!B433</f>
        <v>0</v>
      </c>
      <c r="C433" s="74">
        <f>'PLANTILLA V6'!C433</f>
        <v>0</v>
      </c>
      <c r="D433" s="74">
        <f>'PLANTILLA V6'!D433</f>
        <v>0</v>
      </c>
      <c r="E433" s="37">
        <f>'PLANTILLA V6'!E433</f>
        <v>0</v>
      </c>
      <c r="F433" s="74">
        <f>'PLANTILLA V6'!F433</f>
        <v>0</v>
      </c>
      <c r="G433" s="74">
        <f>'PLANTILLA V6'!G433</f>
        <v>0</v>
      </c>
      <c r="H433" s="74">
        <f>'PLANTILLA V6'!H433</f>
        <v>0</v>
      </c>
      <c r="I433" s="74">
        <f>'PLANTILLA V6'!I433</f>
        <v>0</v>
      </c>
      <c r="J433" s="83">
        <f>'PLANTILLA V6'!J433</f>
        <v>0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 x14ac:dyDescent="0.45">
      <c r="A434" s="74">
        <f>'PLANTILLA V6'!A434</f>
        <v>0</v>
      </c>
      <c r="B434" s="74">
        <f>'PLANTILLA V6'!B434</f>
        <v>0</v>
      </c>
      <c r="C434" s="74">
        <f>'PLANTILLA V6'!C434</f>
        <v>0</v>
      </c>
      <c r="D434" s="74">
        <f>'PLANTILLA V6'!D434</f>
        <v>0</v>
      </c>
      <c r="E434" s="37">
        <f>'PLANTILLA V6'!E434</f>
        <v>0</v>
      </c>
      <c r="F434" s="74">
        <f>'PLANTILLA V6'!F434</f>
        <v>0</v>
      </c>
      <c r="G434" s="74">
        <f>'PLANTILLA V6'!G434</f>
        <v>0</v>
      </c>
      <c r="H434" s="74">
        <f>'PLANTILLA V6'!H434</f>
        <v>0</v>
      </c>
      <c r="I434" s="74">
        <f>'PLANTILLA V6'!I434</f>
        <v>0</v>
      </c>
      <c r="J434" s="83">
        <f>'PLANTILLA V6'!J434</f>
        <v>0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 x14ac:dyDescent="0.45">
      <c r="A435" s="74">
        <f>'PLANTILLA V6'!A435</f>
        <v>0</v>
      </c>
      <c r="B435" s="74">
        <f>'PLANTILLA V6'!B435</f>
        <v>0</v>
      </c>
      <c r="C435" s="74">
        <f>'PLANTILLA V6'!C435</f>
        <v>0</v>
      </c>
      <c r="D435" s="74">
        <f>'PLANTILLA V6'!D435</f>
        <v>0</v>
      </c>
      <c r="E435" s="37">
        <f>'PLANTILLA V6'!E435</f>
        <v>0</v>
      </c>
      <c r="F435" s="74">
        <f>'PLANTILLA V6'!F435</f>
        <v>0</v>
      </c>
      <c r="G435" s="74">
        <f>'PLANTILLA V6'!G435</f>
        <v>0</v>
      </c>
      <c r="H435" s="74">
        <f>'PLANTILLA V6'!H435</f>
        <v>0</v>
      </c>
      <c r="I435" s="74">
        <f>'PLANTILLA V6'!I435</f>
        <v>0</v>
      </c>
      <c r="J435" s="83">
        <f>'PLANTILLA V6'!J435</f>
        <v>0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 x14ac:dyDescent="0.45">
      <c r="A436" s="74">
        <f>'PLANTILLA V6'!A436</f>
        <v>0</v>
      </c>
      <c r="B436" s="74">
        <f>'PLANTILLA V6'!B436</f>
        <v>0</v>
      </c>
      <c r="C436" s="74">
        <f>'PLANTILLA V6'!C436</f>
        <v>0</v>
      </c>
      <c r="D436" s="74">
        <f>'PLANTILLA V6'!D436</f>
        <v>0</v>
      </c>
      <c r="E436" s="37">
        <f>'PLANTILLA V6'!E436</f>
        <v>0</v>
      </c>
      <c r="F436" s="74">
        <f>'PLANTILLA V6'!F436</f>
        <v>0</v>
      </c>
      <c r="G436" s="74">
        <f>'PLANTILLA V6'!G436</f>
        <v>0</v>
      </c>
      <c r="H436" s="74">
        <f>'PLANTILLA V6'!H436</f>
        <v>0</v>
      </c>
      <c r="I436" s="74">
        <f>'PLANTILLA V6'!I436</f>
        <v>0</v>
      </c>
      <c r="J436" s="83">
        <f>'PLANTILLA V6'!J436</f>
        <v>0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 x14ac:dyDescent="0.45">
      <c r="A437" s="74">
        <f>'PLANTILLA V6'!A437</f>
        <v>0</v>
      </c>
      <c r="B437" s="74">
        <f>'PLANTILLA V6'!B437</f>
        <v>0</v>
      </c>
      <c r="C437" s="74">
        <f>'PLANTILLA V6'!C437</f>
        <v>0</v>
      </c>
      <c r="D437" s="74">
        <f>'PLANTILLA V6'!D437</f>
        <v>0</v>
      </c>
      <c r="E437" s="37">
        <f>'PLANTILLA V6'!E437</f>
        <v>0</v>
      </c>
      <c r="F437" s="74">
        <f>'PLANTILLA V6'!F437</f>
        <v>0</v>
      </c>
      <c r="G437" s="74">
        <f>'PLANTILLA V6'!G437</f>
        <v>0</v>
      </c>
      <c r="H437" s="74">
        <f>'PLANTILLA V6'!H437</f>
        <v>0</v>
      </c>
      <c r="I437" s="74">
        <f>'PLANTILLA V6'!I437</f>
        <v>0</v>
      </c>
      <c r="J437" s="83">
        <f>'PLANTILLA V6'!J437</f>
        <v>0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 x14ac:dyDescent="0.45">
      <c r="A438" s="74">
        <f>'PLANTILLA V6'!A438</f>
        <v>0</v>
      </c>
      <c r="B438" s="74">
        <f>'PLANTILLA V6'!B438</f>
        <v>0</v>
      </c>
      <c r="C438" s="74">
        <f>'PLANTILLA V6'!C438</f>
        <v>0</v>
      </c>
      <c r="D438" s="74">
        <f>'PLANTILLA V6'!D438</f>
        <v>0</v>
      </c>
      <c r="E438" s="37">
        <f>'PLANTILLA V6'!E438</f>
        <v>0</v>
      </c>
      <c r="F438" s="74">
        <f>'PLANTILLA V6'!F438</f>
        <v>0</v>
      </c>
      <c r="G438" s="74">
        <f>'PLANTILLA V6'!G438</f>
        <v>0</v>
      </c>
      <c r="H438" s="74">
        <f>'PLANTILLA V6'!H438</f>
        <v>0</v>
      </c>
      <c r="I438" s="74">
        <f>'PLANTILLA V6'!I438</f>
        <v>0</v>
      </c>
      <c r="J438" s="83">
        <f>'PLANTILLA V6'!J438</f>
        <v>0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 x14ac:dyDescent="0.45">
      <c r="A439" s="74"/>
      <c r="B439" s="74"/>
      <c r="C439" s="74"/>
      <c r="D439" s="74"/>
      <c r="E439" s="37"/>
      <c r="F439" s="74"/>
      <c r="G439" s="74"/>
      <c r="H439" s="74"/>
      <c r="I439" s="74"/>
      <c r="J439" s="83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 x14ac:dyDescent="0.45">
      <c r="A440" s="74"/>
      <c r="B440" s="74"/>
      <c r="C440" s="74"/>
      <c r="D440" s="74"/>
      <c r="E440" s="37"/>
      <c r="F440" s="74"/>
      <c r="G440" s="74"/>
      <c r="H440" s="74"/>
      <c r="I440" s="74"/>
      <c r="J440" s="83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 x14ac:dyDescent="0.45">
      <c r="A441" s="74"/>
      <c r="B441" s="74"/>
      <c r="C441" s="74"/>
      <c r="D441" s="74"/>
      <c r="E441" s="37"/>
      <c r="F441" s="74"/>
      <c r="G441" s="74"/>
      <c r="H441" s="74"/>
      <c r="I441" s="74"/>
      <c r="J441" s="83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 x14ac:dyDescent="0.45">
      <c r="A442" s="74"/>
      <c r="B442" s="74"/>
      <c r="C442" s="74"/>
      <c r="D442" s="74"/>
      <c r="E442" s="37"/>
      <c r="F442" s="74"/>
      <c r="G442" s="74"/>
      <c r="H442" s="74"/>
      <c r="I442" s="74"/>
      <c r="J442" s="83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 x14ac:dyDescent="0.45">
      <c r="A443" s="74"/>
      <c r="B443" s="74"/>
      <c r="C443" s="74"/>
      <c r="D443" s="74"/>
      <c r="E443" s="37"/>
      <c r="F443" s="74"/>
      <c r="G443" s="74"/>
      <c r="H443" s="74"/>
      <c r="I443" s="74"/>
      <c r="J443" s="83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 x14ac:dyDescent="0.45">
      <c r="A444" s="74"/>
      <c r="B444" s="74"/>
      <c r="C444" s="74"/>
      <c r="D444" s="74"/>
      <c r="E444" s="37"/>
      <c r="F444" s="74"/>
      <c r="G444" s="74"/>
      <c r="H444" s="74"/>
      <c r="I444" s="74"/>
      <c r="J444" s="83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 x14ac:dyDescent="0.45">
      <c r="A445" s="74"/>
      <c r="B445" s="74"/>
      <c r="C445" s="74"/>
      <c r="D445" s="74"/>
      <c r="E445" s="37"/>
      <c r="F445" s="74"/>
      <c r="G445" s="74"/>
      <c r="H445" s="74"/>
      <c r="I445" s="74"/>
      <c r="J445" s="83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 x14ac:dyDescent="0.45">
      <c r="A446" s="74"/>
      <c r="B446" s="74"/>
      <c r="C446" s="74"/>
      <c r="D446" s="74"/>
      <c r="E446" s="37"/>
      <c r="F446" s="74"/>
      <c r="G446" s="74"/>
      <c r="H446" s="74"/>
      <c r="I446" s="74"/>
      <c r="J446" s="83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 x14ac:dyDescent="0.45">
      <c r="A447" s="74"/>
      <c r="B447" s="74"/>
      <c r="C447" s="74"/>
      <c r="D447" s="74"/>
      <c r="E447" s="37"/>
      <c r="F447" s="74"/>
      <c r="G447" s="74"/>
      <c r="H447" s="74"/>
      <c r="I447" s="74"/>
      <c r="J447" s="83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 x14ac:dyDescent="0.45">
      <c r="A448" s="74"/>
      <c r="B448" s="74"/>
      <c r="C448" s="74"/>
      <c r="D448" s="74"/>
      <c r="E448" s="37"/>
      <c r="F448" s="74"/>
      <c r="G448" s="74"/>
      <c r="H448" s="74"/>
      <c r="I448" s="74"/>
      <c r="J448" s="83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 x14ac:dyDescent="0.45">
      <c r="A449" s="74"/>
      <c r="B449" s="74"/>
      <c r="C449" s="74"/>
      <c r="D449" s="74"/>
      <c r="E449" s="37"/>
      <c r="F449" s="74"/>
      <c r="G449" s="74"/>
      <c r="H449" s="74"/>
      <c r="I449" s="74"/>
      <c r="J449" s="83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 x14ac:dyDescent="0.45">
      <c r="A450" s="74"/>
      <c r="B450" s="74"/>
      <c r="C450" s="74"/>
      <c r="D450" s="74"/>
      <c r="E450" s="37"/>
      <c r="F450" s="74"/>
      <c r="G450" s="74"/>
      <c r="H450" s="74"/>
      <c r="I450" s="74"/>
      <c r="J450" s="83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 x14ac:dyDescent="0.45">
      <c r="A451" s="74"/>
      <c r="B451" s="74"/>
      <c r="C451" s="74"/>
      <c r="D451" s="74"/>
      <c r="E451" s="37"/>
      <c r="F451" s="74"/>
      <c r="G451" s="74"/>
      <c r="H451" s="74"/>
      <c r="I451" s="74"/>
      <c r="J451" s="83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 x14ac:dyDescent="0.45">
      <c r="A452" s="74"/>
      <c r="B452" s="74"/>
      <c r="C452" s="74"/>
      <c r="D452" s="74"/>
      <c r="E452" s="37"/>
      <c r="F452" s="74"/>
      <c r="G452" s="74"/>
      <c r="H452" s="74"/>
      <c r="I452" s="74"/>
      <c r="J452" s="83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 x14ac:dyDescent="0.45">
      <c r="A453" s="74"/>
      <c r="B453" s="74"/>
      <c r="C453" s="74"/>
      <c r="D453" s="74"/>
      <c r="E453" s="37"/>
      <c r="F453" s="74"/>
      <c r="G453" s="74"/>
      <c r="H453" s="74"/>
      <c r="I453" s="74"/>
      <c r="J453" s="83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 x14ac:dyDescent="0.45">
      <c r="A454" s="74"/>
      <c r="B454" s="74"/>
      <c r="C454" s="74"/>
      <c r="D454" s="74"/>
      <c r="E454" s="37"/>
      <c r="F454" s="74"/>
      <c r="G454" s="74"/>
      <c r="H454" s="74"/>
      <c r="I454" s="74"/>
      <c r="J454" s="83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 x14ac:dyDescent="0.45">
      <c r="A455" s="74"/>
      <c r="B455" s="74"/>
      <c r="C455" s="74"/>
      <c r="D455" s="74"/>
      <c r="E455" s="37"/>
      <c r="F455" s="74"/>
      <c r="G455" s="74"/>
      <c r="H455" s="74"/>
      <c r="I455" s="74"/>
      <c r="J455" s="83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 x14ac:dyDescent="0.45">
      <c r="A456" s="74"/>
      <c r="B456" s="74"/>
      <c r="C456" s="74"/>
      <c r="D456" s="74"/>
      <c r="E456" s="37"/>
      <c r="F456" s="74"/>
      <c r="G456" s="74"/>
      <c r="H456" s="74"/>
      <c r="I456" s="74"/>
      <c r="J456" s="83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 x14ac:dyDescent="0.45">
      <c r="A457" s="74"/>
      <c r="B457" s="74"/>
      <c r="C457" s="74"/>
      <c r="D457" s="74"/>
      <c r="E457" s="37"/>
      <c r="F457" s="74"/>
      <c r="G457" s="74"/>
      <c r="H457" s="74"/>
      <c r="I457" s="74"/>
      <c r="J457" s="83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 x14ac:dyDescent="0.45">
      <c r="A458" s="74"/>
      <c r="B458" s="74"/>
      <c r="C458" s="74"/>
      <c r="D458" s="74"/>
      <c r="E458" s="37"/>
      <c r="F458" s="74"/>
      <c r="G458" s="74"/>
      <c r="H458" s="74"/>
      <c r="I458" s="74"/>
      <c r="J458" s="83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 x14ac:dyDescent="0.45">
      <c r="A459" s="74"/>
      <c r="B459" s="74"/>
      <c r="C459" s="74"/>
      <c r="D459" s="74"/>
      <c r="E459" s="37"/>
      <c r="F459" s="74"/>
      <c r="G459" s="74"/>
      <c r="H459" s="74"/>
      <c r="I459" s="74"/>
      <c r="J459" s="83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 x14ac:dyDescent="0.45">
      <c r="A460" s="74"/>
      <c r="B460" s="74"/>
      <c r="C460" s="74"/>
      <c r="D460" s="74"/>
      <c r="E460" s="37"/>
      <c r="F460" s="74"/>
      <c r="G460" s="74"/>
      <c r="H460" s="74"/>
      <c r="I460" s="74"/>
      <c r="J460" s="83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 x14ac:dyDescent="0.45">
      <c r="A461" s="74"/>
      <c r="B461" s="74"/>
      <c r="C461" s="74"/>
      <c r="D461" s="74"/>
      <c r="E461" s="37"/>
      <c r="F461" s="74"/>
      <c r="G461" s="74"/>
      <c r="H461" s="74"/>
      <c r="I461" s="74"/>
      <c r="J461" s="83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 x14ac:dyDescent="0.45">
      <c r="A462" s="74"/>
      <c r="B462" s="74"/>
      <c r="C462" s="74"/>
      <c r="D462" s="74"/>
      <c r="E462" s="37"/>
      <c r="F462" s="74"/>
      <c r="G462" s="74"/>
      <c r="H462" s="74"/>
      <c r="I462" s="74"/>
      <c r="J462" s="83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 x14ac:dyDescent="0.45">
      <c r="A463" s="74"/>
      <c r="B463" s="74"/>
      <c r="C463" s="74"/>
      <c r="D463" s="74"/>
      <c r="E463" s="37"/>
      <c r="F463" s="74"/>
      <c r="G463" s="74"/>
      <c r="H463" s="74"/>
      <c r="I463" s="74"/>
      <c r="J463" s="83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 x14ac:dyDescent="0.45">
      <c r="A464" s="74"/>
      <c r="B464" s="74"/>
      <c r="C464" s="74"/>
      <c r="D464" s="74"/>
      <c r="E464" s="37"/>
      <c r="F464" s="74"/>
      <c r="G464" s="74"/>
      <c r="H464" s="74"/>
      <c r="I464" s="74"/>
      <c r="J464" s="83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 x14ac:dyDescent="0.45">
      <c r="A465" s="74"/>
      <c r="B465" s="74"/>
      <c r="C465" s="74"/>
      <c r="D465" s="74"/>
      <c r="E465" s="37"/>
      <c r="F465" s="74"/>
      <c r="G465" s="74"/>
      <c r="H465" s="74"/>
      <c r="I465" s="74"/>
      <c r="J465" s="83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 x14ac:dyDescent="0.45">
      <c r="A466" s="74"/>
      <c r="B466" s="74"/>
      <c r="C466" s="74"/>
      <c r="D466" s="74"/>
      <c r="E466" s="37"/>
      <c r="F466" s="74"/>
      <c r="G466" s="74"/>
      <c r="H466" s="74"/>
      <c r="I466" s="74"/>
      <c r="J466" s="83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 x14ac:dyDescent="0.45">
      <c r="A467" s="74"/>
      <c r="B467" s="74"/>
      <c r="C467" s="74"/>
      <c r="D467" s="74"/>
      <c r="E467" s="37"/>
      <c r="F467" s="74"/>
      <c r="G467" s="74"/>
      <c r="H467" s="74"/>
      <c r="I467" s="74"/>
      <c r="J467" s="83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 x14ac:dyDescent="0.45">
      <c r="A468" s="74"/>
      <c r="B468" s="74"/>
      <c r="C468" s="74"/>
      <c r="D468" s="74"/>
      <c r="E468" s="37"/>
      <c r="F468" s="74"/>
      <c r="G468" s="74"/>
      <c r="H468" s="74"/>
      <c r="I468" s="74"/>
      <c r="J468" s="83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 x14ac:dyDescent="0.45">
      <c r="A469" s="74"/>
      <c r="B469" s="74"/>
      <c r="C469" s="74"/>
      <c r="D469" s="74"/>
      <c r="E469" s="37"/>
      <c r="F469" s="74"/>
      <c r="G469" s="74"/>
      <c r="H469" s="74"/>
      <c r="I469" s="74"/>
      <c r="J469" s="83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 x14ac:dyDescent="0.45">
      <c r="A470" s="74"/>
      <c r="B470" s="74"/>
      <c r="C470" s="74"/>
      <c r="D470" s="74"/>
      <c r="E470" s="37"/>
      <c r="F470" s="74"/>
      <c r="G470" s="74"/>
      <c r="H470" s="74"/>
      <c r="I470" s="74"/>
      <c r="J470" s="83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 x14ac:dyDescent="0.45">
      <c r="A471" s="74"/>
      <c r="B471" s="74"/>
      <c r="C471" s="74"/>
      <c r="D471" s="74"/>
      <c r="E471" s="37"/>
      <c r="F471" s="74"/>
      <c r="G471" s="74"/>
      <c r="H471" s="74"/>
      <c r="I471" s="74"/>
      <c r="J471" s="83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 x14ac:dyDescent="0.45">
      <c r="A472" s="74"/>
      <c r="B472" s="74"/>
      <c r="C472" s="74"/>
      <c r="D472" s="74"/>
      <c r="E472" s="37"/>
      <c r="F472" s="74"/>
      <c r="G472" s="74"/>
      <c r="H472" s="74"/>
      <c r="I472" s="74"/>
      <c r="J472" s="83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 x14ac:dyDescent="0.45">
      <c r="A473" s="74"/>
      <c r="B473" s="74"/>
      <c r="C473" s="74"/>
      <c r="D473" s="74"/>
      <c r="E473" s="37"/>
      <c r="F473" s="74"/>
      <c r="G473" s="74"/>
      <c r="H473" s="74"/>
      <c r="I473" s="74"/>
      <c r="J473" s="83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 x14ac:dyDescent="0.45">
      <c r="A474" s="74"/>
      <c r="B474" s="74"/>
      <c r="C474" s="74"/>
      <c r="D474" s="74"/>
      <c r="E474" s="37"/>
      <c r="F474" s="74"/>
      <c r="G474" s="74"/>
      <c r="H474" s="74"/>
      <c r="I474" s="74"/>
      <c r="J474" s="83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 x14ac:dyDescent="0.45">
      <c r="A475" s="74"/>
      <c r="B475" s="74"/>
      <c r="C475" s="74"/>
      <c r="D475" s="74"/>
      <c r="E475" s="37"/>
      <c r="F475" s="74"/>
      <c r="G475" s="74"/>
      <c r="H475" s="74"/>
      <c r="I475" s="74"/>
      <c r="J475" s="83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 x14ac:dyDescent="0.45">
      <c r="A476" s="74"/>
      <c r="B476" s="74"/>
      <c r="C476" s="74"/>
      <c r="D476" s="74"/>
      <c r="E476" s="37"/>
      <c r="F476" s="74"/>
      <c r="G476" s="74"/>
      <c r="H476" s="74"/>
      <c r="I476" s="74"/>
      <c r="J476" s="83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 x14ac:dyDescent="0.45">
      <c r="A477" s="74"/>
      <c r="B477" s="74"/>
      <c r="C477" s="74"/>
      <c r="D477" s="74"/>
      <c r="E477" s="37"/>
      <c r="F477" s="74"/>
      <c r="G477" s="74"/>
      <c r="H477" s="74"/>
      <c r="I477" s="74"/>
      <c r="J477" s="83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 x14ac:dyDescent="0.45">
      <c r="A478" s="74"/>
      <c r="B478" s="74"/>
      <c r="C478" s="74"/>
      <c r="D478" s="74"/>
      <c r="E478" s="37"/>
      <c r="F478" s="74"/>
      <c r="G478" s="74"/>
      <c r="H478" s="74"/>
      <c r="I478" s="74"/>
      <c r="J478" s="83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 x14ac:dyDescent="0.45">
      <c r="A479" s="74"/>
      <c r="B479" s="74"/>
      <c r="C479" s="74"/>
      <c r="D479" s="74"/>
      <c r="E479" s="37"/>
      <c r="F479" s="74"/>
      <c r="G479" s="74"/>
      <c r="H479" s="74"/>
      <c r="I479" s="74"/>
      <c r="J479" s="83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 x14ac:dyDescent="0.45">
      <c r="A480" s="74"/>
      <c r="B480" s="74"/>
      <c r="C480" s="74"/>
      <c r="D480" s="74"/>
      <c r="E480" s="37"/>
      <c r="F480" s="74"/>
      <c r="G480" s="74"/>
      <c r="H480" s="74"/>
      <c r="I480" s="74"/>
      <c r="J480" s="83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 x14ac:dyDescent="0.45">
      <c r="A481" s="74"/>
      <c r="B481" s="74"/>
      <c r="C481" s="74"/>
      <c r="D481" s="74"/>
      <c r="E481" s="37"/>
      <c r="F481" s="74"/>
      <c r="G481" s="74"/>
      <c r="H481" s="74"/>
      <c r="I481" s="74"/>
      <c r="J481" s="83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 x14ac:dyDescent="0.45">
      <c r="A482" s="74"/>
      <c r="B482" s="74"/>
      <c r="C482" s="74"/>
      <c r="D482" s="74"/>
      <c r="E482" s="37"/>
      <c r="F482" s="74"/>
      <c r="G482" s="74"/>
      <c r="H482" s="74"/>
      <c r="I482" s="74"/>
      <c r="J482" s="83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 x14ac:dyDescent="0.45">
      <c r="A483" s="74"/>
      <c r="B483" s="74"/>
      <c r="C483" s="74"/>
      <c r="D483" s="74"/>
      <c r="E483" s="37"/>
      <c r="F483" s="74"/>
      <c r="G483" s="74"/>
      <c r="H483" s="74"/>
      <c r="I483" s="74"/>
      <c r="J483" s="83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 x14ac:dyDescent="0.45">
      <c r="A484" s="74"/>
      <c r="B484" s="74"/>
      <c r="C484" s="74"/>
      <c r="D484" s="74"/>
      <c r="E484" s="37"/>
      <c r="F484" s="74"/>
      <c r="G484" s="74"/>
      <c r="H484" s="74"/>
      <c r="I484" s="74"/>
      <c r="J484" s="83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 x14ac:dyDescent="0.45">
      <c r="A485" s="74"/>
      <c r="B485" s="74"/>
      <c r="C485" s="74"/>
      <c r="D485" s="74"/>
      <c r="E485" s="37"/>
      <c r="F485" s="74"/>
      <c r="G485" s="74"/>
      <c r="H485" s="74"/>
      <c r="I485" s="74"/>
      <c r="J485" s="83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 x14ac:dyDescent="0.45">
      <c r="A486" s="74"/>
      <c r="B486" s="74"/>
      <c r="C486" s="74"/>
      <c r="D486" s="74"/>
      <c r="E486" s="37"/>
      <c r="F486" s="74"/>
      <c r="G486" s="74"/>
      <c r="H486" s="74"/>
      <c r="I486" s="74"/>
      <c r="J486" s="83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 x14ac:dyDescent="0.45">
      <c r="A487" s="74"/>
      <c r="B487" s="74"/>
      <c r="C487" s="74"/>
      <c r="D487" s="74"/>
      <c r="E487" s="37"/>
      <c r="F487" s="74"/>
      <c r="G487" s="74"/>
      <c r="H487" s="74"/>
      <c r="I487" s="74"/>
      <c r="J487" s="83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 x14ac:dyDescent="0.45">
      <c r="A488" s="74"/>
      <c r="B488" s="74"/>
      <c r="C488" s="74"/>
      <c r="D488" s="74"/>
      <c r="E488" s="37"/>
      <c r="F488" s="74"/>
      <c r="G488" s="74"/>
      <c r="H488" s="74"/>
      <c r="I488" s="74"/>
      <c r="J488" s="83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 x14ac:dyDescent="0.45">
      <c r="A489" s="74"/>
      <c r="B489" s="74"/>
      <c r="C489" s="74"/>
      <c r="D489" s="74"/>
      <c r="E489" s="37"/>
      <c r="F489" s="74"/>
      <c r="G489" s="74"/>
      <c r="H489" s="74"/>
      <c r="I489" s="74"/>
      <c r="J489" s="83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 x14ac:dyDescent="0.45">
      <c r="A490" s="74"/>
      <c r="B490" s="74"/>
      <c r="C490" s="74"/>
      <c r="D490" s="74"/>
      <c r="E490" s="37"/>
      <c r="F490" s="74"/>
      <c r="G490" s="74"/>
      <c r="H490" s="74"/>
      <c r="I490" s="74"/>
      <c r="J490" s="83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 x14ac:dyDescent="0.45">
      <c r="A491" s="74"/>
      <c r="B491" s="74"/>
      <c r="C491" s="74"/>
      <c r="D491" s="74"/>
      <c r="E491" s="37"/>
      <c r="F491" s="74"/>
      <c r="G491" s="74"/>
      <c r="H491" s="74"/>
      <c r="I491" s="74"/>
      <c r="J491" s="83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 x14ac:dyDescent="0.45">
      <c r="A492" s="74"/>
      <c r="B492" s="74"/>
      <c r="C492" s="74"/>
      <c r="D492" s="74"/>
      <c r="E492" s="37"/>
      <c r="F492" s="74"/>
      <c r="G492" s="74"/>
      <c r="H492" s="74"/>
      <c r="I492" s="74"/>
      <c r="J492" s="83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 x14ac:dyDescent="0.45">
      <c r="A493" s="74"/>
      <c r="B493" s="74"/>
      <c r="C493" s="74"/>
      <c r="D493" s="74"/>
      <c r="E493" s="37"/>
      <c r="F493" s="74"/>
      <c r="G493" s="74"/>
      <c r="H493" s="74"/>
      <c r="I493" s="74"/>
      <c r="J493" s="83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 x14ac:dyDescent="0.45">
      <c r="A494" s="74"/>
      <c r="B494" s="74"/>
      <c r="C494" s="74"/>
      <c r="D494" s="74"/>
      <c r="E494" s="37"/>
      <c r="F494" s="74"/>
      <c r="G494" s="74"/>
      <c r="H494" s="74"/>
      <c r="I494" s="74"/>
      <c r="J494" s="83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 x14ac:dyDescent="0.45">
      <c r="A495" s="74"/>
      <c r="B495" s="74"/>
      <c r="C495" s="74"/>
      <c r="D495" s="74"/>
      <c r="E495" s="37"/>
      <c r="F495" s="74"/>
      <c r="G495" s="74"/>
      <c r="H495" s="74"/>
      <c r="I495" s="74"/>
      <c r="J495" s="83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 x14ac:dyDescent="0.45">
      <c r="A496" s="74"/>
      <c r="B496" s="74"/>
      <c r="C496" s="74"/>
      <c r="D496" s="74"/>
      <c r="E496" s="37"/>
      <c r="F496" s="74"/>
      <c r="G496" s="74"/>
      <c r="H496" s="74"/>
      <c r="I496" s="74"/>
      <c r="J496" s="83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 x14ac:dyDescent="0.45">
      <c r="A497" s="74"/>
      <c r="B497" s="74"/>
      <c r="C497" s="74"/>
      <c r="D497" s="74"/>
      <c r="E497" s="37"/>
      <c r="F497" s="74"/>
      <c r="G497" s="74"/>
      <c r="H497" s="74"/>
      <c r="I497" s="74"/>
      <c r="J497" s="83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 x14ac:dyDescent="0.45">
      <c r="A498" s="74"/>
      <c r="B498" s="74"/>
      <c r="C498" s="74"/>
      <c r="D498" s="74"/>
      <c r="E498" s="37"/>
      <c r="F498" s="74"/>
      <c r="G498" s="74"/>
      <c r="H498" s="74"/>
      <c r="I498" s="74"/>
      <c r="J498" s="83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 x14ac:dyDescent="0.45">
      <c r="A499" s="74"/>
      <c r="B499" s="74"/>
      <c r="C499" s="74"/>
      <c r="D499" s="74"/>
      <c r="E499" s="37"/>
      <c r="F499" s="74"/>
      <c r="G499" s="74"/>
      <c r="H499" s="74"/>
      <c r="I499" s="74"/>
      <c r="J499" s="83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 x14ac:dyDescent="0.45">
      <c r="A500" s="74"/>
      <c r="B500" s="74"/>
      <c r="C500" s="74"/>
      <c r="D500" s="74"/>
      <c r="E500" s="37"/>
      <c r="F500" s="74"/>
      <c r="G500" s="74"/>
      <c r="H500" s="74"/>
      <c r="I500" s="74"/>
      <c r="J500" s="83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 x14ac:dyDescent="0.45">
      <c r="A501" s="74"/>
      <c r="B501" s="74"/>
      <c r="C501" s="74"/>
      <c r="D501" s="74"/>
      <c r="E501" s="37"/>
      <c r="F501" s="74"/>
      <c r="G501" s="74"/>
      <c r="H501" s="74"/>
      <c r="I501" s="74"/>
      <c r="J501" s="83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 x14ac:dyDescent="0.45">
      <c r="A502" s="74"/>
      <c r="B502" s="74"/>
      <c r="C502" s="74"/>
      <c r="D502" s="74"/>
      <c r="E502" s="37"/>
      <c r="F502" s="74"/>
      <c r="G502" s="74"/>
      <c r="H502" s="74"/>
      <c r="I502" s="74"/>
      <c r="J502" s="83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 x14ac:dyDescent="0.45">
      <c r="A503" s="74"/>
      <c r="B503" s="74"/>
      <c r="C503" s="74"/>
      <c r="D503" s="74"/>
      <c r="E503" s="37"/>
      <c r="F503" s="74"/>
      <c r="G503" s="74"/>
      <c r="H503" s="74"/>
      <c r="I503" s="74"/>
      <c r="J503" s="83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 x14ac:dyDescent="0.45">
      <c r="A504" s="74"/>
      <c r="B504" s="74"/>
      <c r="C504" s="74"/>
      <c r="D504" s="74"/>
      <c r="E504" s="37"/>
      <c r="F504" s="74"/>
      <c r="G504" s="74"/>
      <c r="H504" s="74"/>
      <c r="I504" s="74"/>
      <c r="J504" s="83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 x14ac:dyDescent="0.45">
      <c r="A505" s="74"/>
      <c r="B505" s="74"/>
      <c r="C505" s="74"/>
      <c r="D505" s="74"/>
      <c r="E505" s="37"/>
      <c r="F505" s="74"/>
      <c r="G505" s="74"/>
      <c r="H505" s="74"/>
      <c r="I505" s="74"/>
      <c r="J505" s="83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 x14ac:dyDescent="0.45">
      <c r="A506" s="74"/>
      <c r="B506" s="74"/>
      <c r="C506" s="74"/>
      <c r="D506" s="74"/>
      <c r="E506" s="37"/>
      <c r="F506" s="74"/>
      <c r="G506" s="74"/>
      <c r="H506" s="74"/>
      <c r="I506" s="74"/>
      <c r="J506" s="83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 x14ac:dyDescent="0.45">
      <c r="A507" s="74"/>
      <c r="B507" s="74"/>
      <c r="C507" s="74"/>
      <c r="D507" s="74"/>
      <c r="E507" s="37"/>
      <c r="F507" s="74"/>
      <c r="G507" s="74"/>
      <c r="H507" s="74"/>
      <c r="I507" s="74"/>
      <c r="J507" s="83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 x14ac:dyDescent="0.45">
      <c r="A508" s="74"/>
      <c r="B508" s="74"/>
      <c r="C508" s="74"/>
      <c r="D508" s="74"/>
      <c r="E508" s="37"/>
      <c r="F508" s="74"/>
      <c r="G508" s="74"/>
      <c r="H508" s="74"/>
      <c r="I508" s="74"/>
      <c r="J508" s="83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 x14ac:dyDescent="0.45">
      <c r="A509" s="74"/>
      <c r="B509" s="74"/>
      <c r="C509" s="74"/>
      <c r="D509" s="74"/>
      <c r="E509" s="37"/>
      <c r="F509" s="74"/>
      <c r="G509" s="74"/>
      <c r="H509" s="74"/>
      <c r="I509" s="74"/>
      <c r="J509" s="83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 x14ac:dyDescent="0.45">
      <c r="A510" s="74"/>
      <c r="B510" s="74"/>
      <c r="C510" s="74"/>
      <c r="D510" s="74"/>
      <c r="E510" s="37"/>
      <c r="F510" s="74"/>
      <c r="G510" s="74"/>
      <c r="H510" s="74"/>
      <c r="I510" s="74"/>
      <c r="J510" s="83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 x14ac:dyDescent="0.45">
      <c r="A511" s="74"/>
      <c r="B511" s="74"/>
      <c r="C511" s="74"/>
      <c r="D511" s="74"/>
      <c r="E511" s="37"/>
      <c r="F511" s="74"/>
      <c r="G511" s="74"/>
      <c r="H511" s="74"/>
      <c r="I511" s="74"/>
      <c r="J511" s="83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 x14ac:dyDescent="0.45">
      <c r="A512" s="74"/>
      <c r="B512" s="74"/>
      <c r="C512" s="74"/>
      <c r="D512" s="74"/>
      <c r="E512" s="37"/>
      <c r="F512" s="74"/>
      <c r="G512" s="74"/>
      <c r="H512" s="74"/>
      <c r="I512" s="74"/>
      <c r="J512" s="83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 x14ac:dyDescent="0.45">
      <c r="A513" s="74"/>
      <c r="B513" s="74"/>
      <c r="C513" s="74"/>
      <c r="D513" s="74"/>
      <c r="E513" s="37"/>
      <c r="F513" s="74"/>
      <c r="G513" s="74"/>
      <c r="H513" s="74"/>
      <c r="I513" s="74"/>
      <c r="J513" s="83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 x14ac:dyDescent="0.45">
      <c r="A514" s="74"/>
      <c r="B514" s="74"/>
      <c r="C514" s="74"/>
      <c r="D514" s="74"/>
      <c r="E514" s="37"/>
      <c r="F514" s="74"/>
      <c r="G514" s="74"/>
      <c r="H514" s="74"/>
      <c r="I514" s="74"/>
      <c r="J514" s="83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 x14ac:dyDescent="0.45">
      <c r="A515" s="74"/>
      <c r="B515" s="74"/>
      <c r="C515" s="74"/>
      <c r="D515" s="74"/>
      <c r="E515" s="37"/>
      <c r="F515" s="74"/>
      <c r="G515" s="74"/>
      <c r="H515" s="74"/>
      <c r="I515" s="74"/>
      <c r="J515" s="83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 x14ac:dyDescent="0.45">
      <c r="A516" s="74"/>
      <c r="B516" s="74"/>
      <c r="C516" s="74"/>
      <c r="D516" s="74"/>
      <c r="E516" s="37"/>
      <c r="F516" s="74"/>
      <c r="G516" s="74"/>
      <c r="H516" s="74"/>
      <c r="I516" s="74"/>
      <c r="J516" s="83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 x14ac:dyDescent="0.45">
      <c r="A517" s="74"/>
      <c r="B517" s="74"/>
      <c r="C517" s="74"/>
      <c r="D517" s="74"/>
      <c r="E517" s="37"/>
      <c r="F517" s="74"/>
      <c r="G517" s="74"/>
      <c r="H517" s="74"/>
      <c r="I517" s="74"/>
      <c r="J517" s="83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 x14ac:dyDescent="0.45">
      <c r="A518" s="74"/>
      <c r="B518" s="74"/>
      <c r="C518" s="74"/>
      <c r="D518" s="74"/>
      <c r="E518" s="37"/>
      <c r="F518" s="74"/>
      <c r="G518" s="74"/>
      <c r="H518" s="74"/>
      <c r="I518" s="74"/>
      <c r="J518" s="83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 x14ac:dyDescent="0.45">
      <c r="A519" s="74"/>
      <c r="B519" s="74"/>
      <c r="C519" s="74"/>
      <c r="D519" s="74"/>
      <c r="E519" s="37"/>
      <c r="F519" s="74"/>
      <c r="G519" s="74"/>
      <c r="H519" s="74"/>
      <c r="I519" s="74"/>
      <c r="J519" s="83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 x14ac:dyDescent="0.45">
      <c r="A520" s="74"/>
      <c r="B520" s="74"/>
      <c r="C520" s="74"/>
      <c r="D520" s="74"/>
      <c r="E520" s="37"/>
      <c r="F520" s="74"/>
      <c r="G520" s="74"/>
      <c r="H520" s="74"/>
      <c r="I520" s="74"/>
      <c r="J520" s="83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 x14ac:dyDescent="0.45">
      <c r="A521" s="74"/>
      <c r="B521" s="74"/>
      <c r="C521" s="74"/>
      <c r="D521" s="74"/>
      <c r="E521" s="37"/>
      <c r="F521" s="74"/>
      <c r="G521" s="74"/>
      <c r="H521" s="74"/>
      <c r="I521" s="74"/>
      <c r="J521" s="83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 x14ac:dyDescent="0.45">
      <c r="A522" s="74"/>
      <c r="B522" s="74"/>
      <c r="C522" s="74"/>
      <c r="D522" s="74"/>
      <c r="E522" s="37"/>
      <c r="F522" s="74"/>
      <c r="G522" s="74"/>
      <c r="H522" s="74"/>
      <c r="I522" s="74"/>
      <c r="J522" s="83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 x14ac:dyDescent="0.45">
      <c r="A523" s="74"/>
      <c r="B523" s="74"/>
      <c r="C523" s="74"/>
      <c r="D523" s="74"/>
      <c r="E523" s="37"/>
      <c r="F523" s="74"/>
      <c r="G523" s="74"/>
      <c r="H523" s="74"/>
      <c r="I523" s="74"/>
      <c r="J523" s="83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 x14ac:dyDescent="0.45">
      <c r="A524" s="74"/>
      <c r="B524" s="74"/>
      <c r="C524" s="74"/>
      <c r="D524" s="74"/>
      <c r="E524" s="37"/>
      <c r="F524" s="74"/>
      <c r="G524" s="74"/>
      <c r="H524" s="74"/>
      <c r="I524" s="74"/>
      <c r="J524" s="83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 x14ac:dyDescent="0.45">
      <c r="A525" s="74"/>
      <c r="B525" s="74"/>
      <c r="C525" s="74"/>
      <c r="D525" s="74"/>
      <c r="E525" s="37"/>
      <c r="F525" s="74"/>
      <c r="G525" s="74"/>
      <c r="H525" s="74"/>
      <c r="I525" s="74"/>
      <c r="J525" s="83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 x14ac:dyDescent="0.45">
      <c r="A526" s="74"/>
      <c r="B526" s="74"/>
      <c r="C526" s="74"/>
      <c r="D526" s="74"/>
      <c r="E526" s="37"/>
      <c r="F526" s="74"/>
      <c r="G526" s="74"/>
      <c r="H526" s="74"/>
      <c r="I526" s="74"/>
      <c r="J526" s="83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 x14ac:dyDescent="0.45">
      <c r="A527" s="74"/>
      <c r="B527" s="74"/>
      <c r="C527" s="74"/>
      <c r="D527" s="74"/>
      <c r="E527" s="37"/>
      <c r="F527" s="74"/>
      <c r="G527" s="74"/>
      <c r="H527" s="74"/>
      <c r="I527" s="74"/>
      <c r="J527" s="83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 x14ac:dyDescent="0.45">
      <c r="A528" s="74"/>
      <c r="B528" s="74"/>
      <c r="C528" s="74"/>
      <c r="D528" s="74"/>
      <c r="E528" s="37"/>
      <c r="F528" s="74"/>
      <c r="G528" s="74"/>
      <c r="H528" s="74"/>
      <c r="I528" s="74"/>
      <c r="J528" s="83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 x14ac:dyDescent="0.45">
      <c r="A529" s="74"/>
      <c r="B529" s="74"/>
      <c r="C529" s="74"/>
      <c r="D529" s="74"/>
      <c r="E529" s="37"/>
      <c r="F529" s="74"/>
      <c r="G529" s="74"/>
      <c r="H529" s="74"/>
      <c r="I529" s="74"/>
      <c r="J529" s="83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 x14ac:dyDescent="0.45">
      <c r="A530" s="74"/>
      <c r="B530" s="74"/>
      <c r="C530" s="74"/>
      <c r="D530" s="74"/>
      <c r="E530" s="37"/>
      <c r="F530" s="74"/>
      <c r="G530" s="74"/>
      <c r="H530" s="74"/>
      <c r="I530" s="74"/>
      <c r="J530" s="83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 x14ac:dyDescent="0.45">
      <c r="A531" s="74"/>
      <c r="B531" s="74"/>
      <c r="C531" s="74"/>
      <c r="D531" s="74"/>
      <c r="E531" s="37"/>
      <c r="F531" s="74"/>
      <c r="G531" s="74"/>
      <c r="H531" s="74"/>
      <c r="I531" s="74"/>
      <c r="J531" s="83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 x14ac:dyDescent="0.45">
      <c r="A532" s="74"/>
      <c r="B532" s="74"/>
      <c r="C532" s="74"/>
      <c r="D532" s="74"/>
      <c r="E532" s="37"/>
      <c r="F532" s="74"/>
      <c r="G532" s="74"/>
      <c r="H532" s="74"/>
      <c r="I532" s="74"/>
      <c r="J532" s="83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 x14ac:dyDescent="0.45">
      <c r="A533" s="74"/>
      <c r="B533" s="74"/>
      <c r="C533" s="74"/>
      <c r="D533" s="74"/>
      <c r="E533" s="37"/>
      <c r="F533" s="74"/>
      <c r="G533" s="74"/>
      <c r="H533" s="74"/>
      <c r="I533" s="74"/>
      <c r="J533" s="83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 x14ac:dyDescent="0.45">
      <c r="A534" s="74"/>
      <c r="B534" s="74"/>
      <c r="C534" s="74"/>
      <c r="D534" s="74"/>
      <c r="E534" s="37"/>
      <c r="F534" s="74"/>
      <c r="G534" s="74"/>
      <c r="H534" s="74"/>
      <c r="I534" s="74"/>
      <c r="J534" s="83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 x14ac:dyDescent="0.45">
      <c r="A535" s="74"/>
      <c r="B535" s="74"/>
      <c r="C535" s="74"/>
      <c r="D535" s="74"/>
      <c r="E535" s="37"/>
      <c r="F535" s="74"/>
      <c r="G535" s="74"/>
      <c r="H535" s="74"/>
      <c r="I535" s="74"/>
      <c r="J535" s="83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 x14ac:dyDescent="0.45">
      <c r="A536" s="74"/>
      <c r="B536" s="74"/>
      <c r="C536" s="74"/>
      <c r="D536" s="74"/>
      <c r="E536" s="37"/>
      <c r="F536" s="74"/>
      <c r="G536" s="74"/>
      <c r="H536" s="74"/>
      <c r="I536" s="74"/>
      <c r="J536" s="83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 x14ac:dyDescent="0.45">
      <c r="A537" s="74"/>
      <c r="B537" s="74"/>
      <c r="C537" s="74"/>
      <c r="D537" s="74"/>
      <c r="E537" s="37"/>
      <c r="F537" s="74"/>
      <c r="G537" s="74"/>
      <c r="H537" s="74"/>
      <c r="I537" s="74"/>
      <c r="J537" s="83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 x14ac:dyDescent="0.45">
      <c r="A538" s="74"/>
      <c r="B538" s="74"/>
      <c r="C538" s="74"/>
      <c r="D538" s="74"/>
      <c r="E538" s="37"/>
      <c r="F538" s="74"/>
      <c r="G538" s="74"/>
      <c r="H538" s="74"/>
      <c r="I538" s="74"/>
      <c r="J538" s="83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 x14ac:dyDescent="0.45">
      <c r="A539" s="74"/>
      <c r="B539" s="74"/>
      <c r="C539" s="74"/>
      <c r="D539" s="74"/>
      <c r="E539" s="37"/>
      <c r="F539" s="74"/>
      <c r="G539" s="74"/>
      <c r="H539" s="74"/>
      <c r="I539" s="74"/>
      <c r="J539" s="83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 x14ac:dyDescent="0.45">
      <c r="A540" s="74"/>
      <c r="B540" s="74"/>
      <c r="C540" s="74"/>
      <c r="D540" s="74"/>
      <c r="E540" s="37"/>
      <c r="F540" s="74"/>
      <c r="G540" s="74"/>
      <c r="H540" s="74"/>
      <c r="I540" s="74"/>
      <c r="J540" s="83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 x14ac:dyDescent="0.45">
      <c r="A541" s="74"/>
      <c r="B541" s="74"/>
      <c r="C541" s="74"/>
      <c r="D541" s="74"/>
      <c r="E541" s="37"/>
      <c r="F541" s="74"/>
      <c r="G541" s="74"/>
      <c r="H541" s="74"/>
      <c r="I541" s="74"/>
      <c r="J541" s="83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 x14ac:dyDescent="0.45">
      <c r="A542" s="74"/>
      <c r="B542" s="74"/>
      <c r="C542" s="74"/>
      <c r="D542" s="74"/>
      <c r="E542" s="37"/>
      <c r="F542" s="74"/>
      <c r="G542" s="74"/>
      <c r="H542" s="74"/>
      <c r="I542" s="74"/>
      <c r="J542" s="83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 x14ac:dyDescent="0.45">
      <c r="A543" s="74"/>
      <c r="B543" s="74"/>
      <c r="C543" s="74"/>
      <c r="D543" s="74"/>
      <c r="E543" s="37"/>
      <c r="F543" s="74"/>
      <c r="G543" s="74"/>
      <c r="H543" s="74"/>
      <c r="I543" s="74"/>
      <c r="J543" s="83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 x14ac:dyDescent="0.45">
      <c r="A544" s="74"/>
      <c r="B544" s="74"/>
      <c r="C544" s="74"/>
      <c r="D544" s="74"/>
      <c r="E544" s="37"/>
      <c r="F544" s="74"/>
      <c r="G544" s="74"/>
      <c r="H544" s="74"/>
      <c r="I544" s="74"/>
      <c r="J544" s="83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 x14ac:dyDescent="0.45">
      <c r="A545" s="74"/>
      <c r="B545" s="74"/>
      <c r="C545" s="74"/>
      <c r="D545" s="74"/>
      <c r="E545" s="37"/>
      <c r="F545" s="74"/>
      <c r="G545" s="74"/>
      <c r="H545" s="74"/>
      <c r="I545" s="74"/>
      <c r="J545" s="83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 x14ac:dyDescent="0.45">
      <c r="A546" s="74"/>
      <c r="B546" s="74"/>
      <c r="C546" s="74"/>
      <c r="D546" s="74"/>
      <c r="E546" s="37"/>
      <c r="F546" s="74"/>
      <c r="G546" s="74"/>
      <c r="H546" s="74"/>
      <c r="I546" s="74"/>
      <c r="J546" s="83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 x14ac:dyDescent="0.45">
      <c r="A547" s="74"/>
      <c r="B547" s="74"/>
      <c r="C547" s="74"/>
      <c r="D547" s="74"/>
      <c r="E547" s="37"/>
      <c r="F547" s="74"/>
      <c r="G547" s="74"/>
      <c r="H547" s="74"/>
      <c r="I547" s="74"/>
      <c r="J547" s="83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 x14ac:dyDescent="0.45">
      <c r="A548" s="74"/>
      <c r="B548" s="74"/>
      <c r="C548" s="74"/>
      <c r="D548" s="74"/>
      <c r="E548" s="37"/>
      <c r="F548" s="74"/>
      <c r="G548" s="74"/>
      <c r="H548" s="74"/>
      <c r="I548" s="74"/>
      <c r="J548" s="83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 x14ac:dyDescent="0.45">
      <c r="A549" s="74"/>
      <c r="B549" s="74"/>
      <c r="C549" s="74"/>
      <c r="D549" s="74"/>
      <c r="E549" s="37"/>
      <c r="F549" s="74"/>
      <c r="G549" s="74"/>
      <c r="H549" s="74"/>
      <c r="I549" s="74"/>
      <c r="J549" s="83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 x14ac:dyDescent="0.45">
      <c r="A550" s="74"/>
      <c r="B550" s="74"/>
      <c r="C550" s="74"/>
      <c r="D550" s="74"/>
      <c r="E550" s="37"/>
      <c r="F550" s="74"/>
      <c r="G550" s="74"/>
      <c r="H550" s="74"/>
      <c r="I550" s="74"/>
      <c r="J550" s="83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 x14ac:dyDescent="0.45">
      <c r="A551" s="74"/>
      <c r="B551" s="74"/>
      <c r="C551" s="74"/>
      <c r="D551" s="74"/>
      <c r="E551" s="37"/>
      <c r="F551" s="74"/>
      <c r="G551" s="74"/>
      <c r="H551" s="74"/>
      <c r="I551" s="74"/>
      <c r="J551" s="83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 x14ac:dyDescent="0.45">
      <c r="A552" s="74"/>
      <c r="B552" s="74"/>
      <c r="C552" s="74"/>
      <c r="D552" s="74"/>
      <c r="E552" s="37"/>
      <c r="F552" s="74"/>
      <c r="G552" s="74"/>
      <c r="H552" s="74"/>
      <c r="I552" s="74"/>
      <c r="J552" s="83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 x14ac:dyDescent="0.45">
      <c r="A553" s="74"/>
      <c r="B553" s="74"/>
      <c r="C553" s="74"/>
      <c r="D553" s="74"/>
      <c r="E553" s="37"/>
      <c r="F553" s="74"/>
      <c r="G553" s="74"/>
      <c r="H553" s="74"/>
      <c r="I553" s="74"/>
      <c r="J553" s="83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 x14ac:dyDescent="0.45">
      <c r="A554" s="74"/>
      <c r="B554" s="74"/>
      <c r="C554" s="74"/>
      <c r="D554" s="74"/>
      <c r="E554" s="37"/>
      <c r="F554" s="74"/>
      <c r="G554" s="74"/>
      <c r="H554" s="74"/>
      <c r="I554" s="74"/>
      <c r="J554" s="83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 x14ac:dyDescent="0.45">
      <c r="A555" s="74"/>
      <c r="B555" s="74"/>
      <c r="C555" s="74"/>
      <c r="D555" s="74"/>
      <c r="E555" s="37"/>
      <c r="F555" s="74"/>
      <c r="G555" s="74"/>
      <c r="H555" s="74"/>
      <c r="I555" s="74"/>
      <c r="J555" s="83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 x14ac:dyDescent="0.45">
      <c r="A556" s="74"/>
      <c r="B556" s="74"/>
      <c r="C556" s="74"/>
      <c r="D556" s="74"/>
      <c r="E556" s="37"/>
      <c r="F556" s="74"/>
      <c r="G556" s="74"/>
      <c r="H556" s="74"/>
      <c r="I556" s="74"/>
      <c r="J556" s="83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 x14ac:dyDescent="0.45">
      <c r="A557" s="74"/>
      <c r="B557" s="74"/>
      <c r="C557" s="74"/>
      <c r="D557" s="74"/>
      <c r="E557" s="37"/>
      <c r="F557" s="74"/>
      <c r="G557" s="74"/>
      <c r="H557" s="74"/>
      <c r="I557" s="74"/>
      <c r="J557" s="83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 x14ac:dyDescent="0.45">
      <c r="A558" s="74"/>
      <c r="B558" s="74"/>
      <c r="C558" s="74"/>
      <c r="D558" s="74"/>
      <c r="E558" s="37"/>
      <c r="F558" s="74"/>
      <c r="G558" s="74"/>
      <c r="H558" s="74"/>
      <c r="I558" s="74"/>
      <c r="J558" s="83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 x14ac:dyDescent="0.45">
      <c r="A559" s="74"/>
      <c r="B559" s="74"/>
      <c r="C559" s="74"/>
      <c r="D559" s="74"/>
      <c r="E559" s="37"/>
      <c r="F559" s="74"/>
      <c r="G559" s="74"/>
      <c r="H559" s="74"/>
      <c r="I559" s="74"/>
      <c r="J559" s="83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 x14ac:dyDescent="0.45">
      <c r="A560" s="74"/>
      <c r="B560" s="74"/>
      <c r="C560" s="74"/>
      <c r="D560" s="74"/>
      <c r="E560" s="37"/>
      <c r="F560" s="74"/>
      <c r="G560" s="74"/>
      <c r="H560" s="74"/>
      <c r="I560" s="74"/>
      <c r="J560" s="83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 x14ac:dyDescent="0.45">
      <c r="A561" s="74"/>
      <c r="B561" s="74"/>
      <c r="C561" s="74"/>
      <c r="D561" s="74"/>
      <c r="E561" s="37"/>
      <c r="F561" s="74"/>
      <c r="G561" s="74"/>
      <c r="H561" s="74"/>
      <c r="I561" s="74"/>
      <c r="J561" s="83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 x14ac:dyDescent="0.45">
      <c r="A562" s="74"/>
      <c r="B562" s="74"/>
      <c r="C562" s="74"/>
      <c r="D562" s="74"/>
      <c r="E562" s="37"/>
      <c r="F562" s="74"/>
      <c r="G562" s="74"/>
      <c r="H562" s="74"/>
      <c r="I562" s="74"/>
      <c r="J562" s="83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 x14ac:dyDescent="0.45">
      <c r="A563" s="74"/>
      <c r="B563" s="74"/>
      <c r="C563" s="74"/>
      <c r="D563" s="74"/>
      <c r="E563" s="37"/>
      <c r="F563" s="74"/>
      <c r="G563" s="74"/>
      <c r="H563" s="74"/>
      <c r="I563" s="74"/>
      <c r="J563" s="83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 x14ac:dyDescent="0.45">
      <c r="A564" s="74"/>
      <c r="B564" s="74"/>
      <c r="C564" s="74"/>
      <c r="D564" s="74"/>
      <c r="E564" s="37"/>
      <c r="F564" s="74"/>
      <c r="G564" s="74"/>
      <c r="H564" s="74"/>
      <c r="I564" s="74"/>
      <c r="J564" s="83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 x14ac:dyDescent="0.45">
      <c r="A565" s="74"/>
      <c r="B565" s="74"/>
      <c r="C565" s="74"/>
      <c r="D565" s="74"/>
      <c r="E565" s="37"/>
      <c r="F565" s="74"/>
      <c r="G565" s="74"/>
      <c r="H565" s="74"/>
      <c r="I565" s="74"/>
      <c r="J565" s="83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 x14ac:dyDescent="0.45">
      <c r="A566" s="74"/>
      <c r="B566" s="74"/>
      <c r="C566" s="74"/>
      <c r="D566" s="74"/>
      <c r="E566" s="37"/>
      <c r="F566" s="74"/>
      <c r="G566" s="74"/>
      <c r="H566" s="74"/>
      <c r="I566" s="74"/>
      <c r="J566" s="83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 x14ac:dyDescent="0.45">
      <c r="A567" s="74"/>
      <c r="B567" s="74"/>
      <c r="C567" s="74"/>
      <c r="D567" s="74"/>
      <c r="E567" s="37"/>
      <c r="F567" s="74"/>
      <c r="G567" s="74"/>
      <c r="H567" s="74"/>
      <c r="I567" s="74"/>
      <c r="J567" s="83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 x14ac:dyDescent="0.45">
      <c r="A568" s="74"/>
      <c r="B568" s="74"/>
      <c r="C568" s="74"/>
      <c r="D568" s="74"/>
      <c r="E568" s="37"/>
      <c r="F568" s="74"/>
      <c r="G568" s="74"/>
      <c r="H568" s="74"/>
      <c r="I568" s="74"/>
      <c r="J568" s="83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 x14ac:dyDescent="0.45">
      <c r="A569" s="74"/>
      <c r="B569" s="74"/>
      <c r="C569" s="74"/>
      <c r="D569" s="74"/>
      <c r="E569" s="37"/>
      <c r="F569" s="74"/>
      <c r="G569" s="74"/>
      <c r="H569" s="74"/>
      <c r="I569" s="74"/>
      <c r="J569" s="83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 x14ac:dyDescent="0.45">
      <c r="A570" s="74"/>
      <c r="B570" s="74"/>
      <c r="C570" s="74"/>
      <c r="D570" s="74"/>
      <c r="E570" s="37"/>
      <c r="F570" s="74"/>
      <c r="G570" s="74"/>
      <c r="H570" s="74"/>
      <c r="I570" s="74"/>
      <c r="J570" s="83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 x14ac:dyDescent="0.45">
      <c r="A571" s="74"/>
      <c r="B571" s="74"/>
      <c r="C571" s="74"/>
      <c r="D571" s="74"/>
      <c r="E571" s="37"/>
      <c r="F571" s="74"/>
      <c r="G571" s="74"/>
      <c r="H571" s="74"/>
      <c r="I571" s="74"/>
      <c r="J571" s="83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 x14ac:dyDescent="0.45">
      <c r="A572" s="74"/>
      <c r="B572" s="74"/>
      <c r="C572" s="74"/>
      <c r="D572" s="74"/>
      <c r="E572" s="37"/>
      <c r="F572" s="74"/>
      <c r="G572" s="74"/>
      <c r="H572" s="74"/>
      <c r="I572" s="74"/>
      <c r="J572" s="83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 x14ac:dyDescent="0.45">
      <c r="A573" s="74"/>
      <c r="B573" s="74"/>
      <c r="C573" s="74"/>
      <c r="D573" s="74"/>
      <c r="E573" s="37"/>
      <c r="F573" s="74"/>
      <c r="G573" s="74"/>
      <c r="H573" s="74"/>
      <c r="I573" s="74"/>
      <c r="J573" s="83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 x14ac:dyDescent="0.45">
      <c r="A574" s="74"/>
      <c r="B574" s="74"/>
      <c r="C574" s="74"/>
      <c r="D574" s="74"/>
      <c r="E574" s="37"/>
      <c r="F574" s="74"/>
      <c r="G574" s="74"/>
      <c r="H574" s="74"/>
      <c r="I574" s="74"/>
      <c r="J574" s="83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 x14ac:dyDescent="0.45">
      <c r="A575" s="74"/>
      <c r="B575" s="74"/>
      <c r="C575" s="74"/>
      <c r="D575" s="74"/>
      <c r="E575" s="37"/>
      <c r="F575" s="74"/>
      <c r="G575" s="74"/>
      <c r="H575" s="74"/>
      <c r="I575" s="74"/>
      <c r="J575" s="83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 x14ac:dyDescent="0.45">
      <c r="A576" s="74"/>
      <c r="B576" s="74"/>
      <c r="C576" s="74"/>
      <c r="D576" s="74"/>
      <c r="E576" s="37"/>
      <c r="F576" s="74"/>
      <c r="G576" s="74"/>
      <c r="H576" s="74"/>
      <c r="I576" s="74"/>
      <c r="J576" s="83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 x14ac:dyDescent="0.45">
      <c r="A577" s="74"/>
      <c r="B577" s="74"/>
      <c r="C577" s="74"/>
      <c r="D577" s="74"/>
      <c r="E577" s="37"/>
      <c r="F577" s="74"/>
      <c r="G577" s="74"/>
      <c r="H577" s="74"/>
      <c r="I577" s="74"/>
      <c r="J577" s="83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 x14ac:dyDescent="0.45">
      <c r="A578" s="74"/>
      <c r="B578" s="74"/>
      <c r="C578" s="74"/>
      <c r="D578" s="74"/>
      <c r="E578" s="37"/>
      <c r="F578" s="74"/>
      <c r="G578" s="74"/>
      <c r="H578" s="74"/>
      <c r="I578" s="74"/>
      <c r="J578" s="83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 x14ac:dyDescent="0.45">
      <c r="A579" s="74"/>
      <c r="B579" s="74"/>
      <c r="C579" s="74"/>
      <c r="D579" s="74"/>
      <c r="E579" s="37"/>
      <c r="F579" s="74"/>
      <c r="G579" s="74"/>
      <c r="H579" s="74"/>
      <c r="I579" s="74"/>
      <c r="J579" s="83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 x14ac:dyDescent="0.45">
      <c r="A580" s="74"/>
      <c r="B580" s="74"/>
      <c r="C580" s="74"/>
      <c r="D580" s="74"/>
      <c r="E580" s="37"/>
      <c r="F580" s="74"/>
      <c r="G580" s="74"/>
      <c r="H580" s="74"/>
      <c r="I580" s="74"/>
      <c r="J580" s="83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 x14ac:dyDescent="0.45">
      <c r="A581" s="74"/>
      <c r="B581" s="74"/>
      <c r="C581" s="74"/>
      <c r="D581" s="74"/>
      <c r="E581" s="37"/>
      <c r="F581" s="74"/>
      <c r="G581" s="74"/>
      <c r="H581" s="74"/>
      <c r="I581" s="74"/>
      <c r="J581" s="83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 x14ac:dyDescent="0.45">
      <c r="A582" s="74"/>
      <c r="B582" s="74"/>
      <c r="C582" s="74"/>
      <c r="D582" s="74"/>
      <c r="E582" s="37"/>
      <c r="F582" s="74"/>
      <c r="G582" s="74"/>
      <c r="H582" s="74"/>
      <c r="I582" s="74"/>
      <c r="J582" s="83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 x14ac:dyDescent="0.45">
      <c r="A583" s="74"/>
      <c r="B583" s="74"/>
      <c r="C583" s="74"/>
      <c r="D583" s="74"/>
      <c r="E583" s="37"/>
      <c r="F583" s="74"/>
      <c r="G583" s="74"/>
      <c r="H583" s="74"/>
      <c r="I583" s="74"/>
      <c r="J583" s="83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 x14ac:dyDescent="0.45">
      <c r="A584" s="74"/>
      <c r="B584" s="74"/>
      <c r="C584" s="74"/>
      <c r="D584" s="74"/>
      <c r="E584" s="37"/>
      <c r="F584" s="74"/>
      <c r="G584" s="74"/>
      <c r="H584" s="74"/>
      <c r="I584" s="74"/>
      <c r="J584" s="83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 x14ac:dyDescent="0.45">
      <c r="A585" s="74"/>
      <c r="B585" s="74"/>
      <c r="C585" s="74"/>
      <c r="D585" s="74"/>
      <c r="E585" s="37"/>
      <c r="F585" s="74"/>
      <c r="G585" s="74"/>
      <c r="H585" s="74"/>
      <c r="I585" s="74"/>
      <c r="J585" s="83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 x14ac:dyDescent="0.45">
      <c r="A586" s="74"/>
      <c r="B586" s="74"/>
      <c r="C586" s="74"/>
      <c r="D586" s="74"/>
      <c r="E586" s="37"/>
      <c r="F586" s="74"/>
      <c r="G586" s="74"/>
      <c r="H586" s="74"/>
      <c r="I586" s="74"/>
      <c r="J586" s="83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 x14ac:dyDescent="0.45">
      <c r="A587" s="74"/>
      <c r="B587" s="74"/>
      <c r="C587" s="74"/>
      <c r="D587" s="74"/>
      <c r="E587" s="37"/>
      <c r="F587" s="74"/>
      <c r="G587" s="74"/>
      <c r="H587" s="74"/>
      <c r="I587" s="74"/>
      <c r="J587" s="83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 x14ac:dyDescent="0.45">
      <c r="A588" s="74"/>
      <c r="B588" s="74"/>
      <c r="C588" s="74"/>
      <c r="D588" s="74"/>
      <c r="E588" s="37"/>
      <c r="F588" s="74"/>
      <c r="G588" s="74"/>
      <c r="H588" s="74"/>
      <c r="I588" s="74"/>
      <c r="J588" s="83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 x14ac:dyDescent="0.45">
      <c r="A589" s="74"/>
      <c r="B589" s="74"/>
      <c r="C589" s="74"/>
      <c r="D589" s="74"/>
      <c r="E589" s="37"/>
      <c r="F589" s="74"/>
      <c r="G589" s="74"/>
      <c r="H589" s="74"/>
      <c r="I589" s="74"/>
      <c r="J589" s="83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 x14ac:dyDescent="0.45">
      <c r="A590" s="74"/>
      <c r="B590" s="74"/>
      <c r="C590" s="74"/>
      <c r="D590" s="74"/>
      <c r="E590" s="37"/>
      <c r="F590" s="74"/>
      <c r="G590" s="74"/>
      <c r="H590" s="74"/>
      <c r="I590" s="74"/>
      <c r="J590" s="83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 x14ac:dyDescent="0.45">
      <c r="A591" s="74"/>
      <c r="B591" s="74"/>
      <c r="C591" s="74"/>
      <c r="D591" s="74"/>
      <c r="E591" s="37"/>
      <c r="F591" s="74"/>
      <c r="G591" s="74"/>
      <c r="H591" s="74"/>
      <c r="I591" s="74"/>
      <c r="J591" s="83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 x14ac:dyDescent="0.45">
      <c r="A592" s="74"/>
      <c r="B592" s="74"/>
      <c r="C592" s="74"/>
      <c r="D592" s="74"/>
      <c r="E592" s="37"/>
      <c r="F592" s="74"/>
      <c r="G592" s="74"/>
      <c r="H592" s="74"/>
      <c r="I592" s="74"/>
      <c r="J592" s="83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 x14ac:dyDescent="0.45">
      <c r="A593" s="74"/>
      <c r="B593" s="74"/>
      <c r="C593" s="74"/>
      <c r="D593" s="74"/>
      <c r="E593" s="37"/>
      <c r="F593" s="74"/>
      <c r="G593" s="74"/>
      <c r="H593" s="74"/>
      <c r="I593" s="74"/>
      <c r="J593" s="83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 x14ac:dyDescent="0.45">
      <c r="A594" s="74"/>
      <c r="B594" s="74"/>
      <c r="C594" s="74"/>
      <c r="D594" s="74"/>
      <c r="E594" s="37"/>
      <c r="F594" s="74"/>
      <c r="G594" s="74"/>
      <c r="H594" s="74"/>
      <c r="I594" s="74"/>
      <c r="J594" s="83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 x14ac:dyDescent="0.45">
      <c r="A595" s="74"/>
      <c r="B595" s="74"/>
      <c r="C595" s="74"/>
      <c r="D595" s="74"/>
      <c r="E595" s="37"/>
      <c r="F595" s="74"/>
      <c r="G595" s="74"/>
      <c r="H595" s="74"/>
      <c r="I595" s="74"/>
      <c r="J595" s="83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 x14ac:dyDescent="0.45">
      <c r="A596" s="74"/>
      <c r="B596" s="74"/>
      <c r="C596" s="74"/>
      <c r="D596" s="74"/>
      <c r="E596" s="37"/>
      <c r="F596" s="74"/>
      <c r="G596" s="74"/>
      <c r="H596" s="74"/>
      <c r="I596" s="74"/>
      <c r="J596" s="83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 x14ac:dyDescent="0.45">
      <c r="A597" s="74"/>
      <c r="B597" s="74"/>
      <c r="C597" s="74"/>
      <c r="D597" s="74"/>
      <c r="E597" s="37"/>
      <c r="F597" s="74"/>
      <c r="G597" s="74"/>
      <c r="H597" s="74"/>
      <c r="I597" s="74"/>
      <c r="J597" s="83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 x14ac:dyDescent="0.45">
      <c r="A598" s="74"/>
      <c r="B598" s="74"/>
      <c r="C598" s="74"/>
      <c r="D598" s="74"/>
      <c r="E598" s="37"/>
      <c r="F598" s="74"/>
      <c r="G598" s="74"/>
      <c r="H598" s="74"/>
      <c r="I598" s="74"/>
      <c r="J598" s="83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 x14ac:dyDescent="0.45">
      <c r="A599" s="74"/>
      <c r="B599" s="74"/>
      <c r="C599" s="74"/>
      <c r="D599" s="74"/>
      <c r="E599" s="37"/>
      <c r="F599" s="74"/>
      <c r="G599" s="74"/>
      <c r="H599" s="74"/>
      <c r="I599" s="74"/>
      <c r="J599" s="83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 x14ac:dyDescent="0.45">
      <c r="A600" s="74"/>
      <c r="B600" s="74"/>
      <c r="C600" s="74"/>
      <c r="D600" s="74"/>
      <c r="E600" s="37"/>
      <c r="F600" s="74"/>
      <c r="G600" s="74"/>
      <c r="H600" s="74"/>
      <c r="I600" s="74"/>
      <c r="J600" s="83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 x14ac:dyDescent="0.45">
      <c r="A601" s="74"/>
      <c r="B601" s="74"/>
      <c r="C601" s="74"/>
      <c r="D601" s="74"/>
      <c r="E601" s="37"/>
      <c r="F601" s="74"/>
      <c r="G601" s="74"/>
      <c r="H601" s="74"/>
      <c r="I601" s="74"/>
      <c r="J601" s="83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 x14ac:dyDescent="0.45">
      <c r="A602" s="74"/>
      <c r="B602" s="74"/>
      <c r="C602" s="74"/>
      <c r="D602" s="74"/>
      <c r="E602" s="37"/>
      <c r="F602" s="74"/>
      <c r="G602" s="74"/>
      <c r="H602" s="74"/>
      <c r="I602" s="74"/>
      <c r="J602" s="83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 x14ac:dyDescent="0.45">
      <c r="A603" s="74"/>
      <c r="B603" s="74"/>
      <c r="C603" s="74"/>
      <c r="D603" s="74"/>
      <c r="E603" s="37"/>
      <c r="F603" s="74"/>
      <c r="G603" s="74"/>
      <c r="H603" s="74"/>
      <c r="I603" s="74"/>
      <c r="J603" s="83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 x14ac:dyDescent="0.45">
      <c r="A604" s="74"/>
      <c r="B604" s="74"/>
      <c r="C604" s="74"/>
      <c r="D604" s="74"/>
      <c r="E604" s="37"/>
      <c r="F604" s="74"/>
      <c r="G604" s="74"/>
      <c r="H604" s="74"/>
      <c r="I604" s="74"/>
      <c r="J604" s="83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 x14ac:dyDescent="0.45">
      <c r="A605" s="74"/>
      <c r="B605" s="74"/>
      <c r="C605" s="74"/>
      <c r="D605" s="74"/>
      <c r="E605" s="37"/>
      <c r="F605" s="74"/>
      <c r="G605" s="74"/>
      <c r="H605" s="74"/>
      <c r="I605" s="74"/>
      <c r="J605" s="83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 x14ac:dyDescent="0.45">
      <c r="A606" s="74"/>
      <c r="B606" s="74"/>
      <c r="C606" s="74"/>
      <c r="D606" s="74"/>
      <c r="E606" s="37"/>
      <c r="F606" s="74"/>
      <c r="G606" s="74"/>
      <c r="H606" s="74"/>
      <c r="I606" s="74"/>
      <c r="J606" s="83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 x14ac:dyDescent="0.45">
      <c r="A607" s="74"/>
      <c r="B607" s="74"/>
      <c r="C607" s="74"/>
      <c r="D607" s="74"/>
      <c r="E607" s="37"/>
      <c r="F607" s="74"/>
      <c r="G607" s="74"/>
      <c r="H607" s="74"/>
      <c r="I607" s="74"/>
      <c r="J607" s="83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 x14ac:dyDescent="0.45">
      <c r="A608" s="74"/>
      <c r="B608" s="74"/>
      <c r="C608" s="74"/>
      <c r="D608" s="74"/>
      <c r="E608" s="37"/>
      <c r="F608" s="74"/>
      <c r="G608" s="74"/>
      <c r="H608" s="74"/>
      <c r="I608" s="74"/>
      <c r="J608" s="83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 x14ac:dyDescent="0.45">
      <c r="A609" s="74"/>
      <c r="B609" s="74"/>
      <c r="C609" s="74"/>
      <c r="D609" s="74"/>
      <c r="E609" s="37"/>
      <c r="F609" s="74"/>
      <c r="G609" s="74"/>
      <c r="H609" s="74"/>
      <c r="I609" s="74"/>
      <c r="J609" s="83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 x14ac:dyDescent="0.45">
      <c r="A610" s="74"/>
      <c r="B610" s="74"/>
      <c r="C610" s="74"/>
      <c r="D610" s="74"/>
      <c r="E610" s="37"/>
      <c r="F610" s="74"/>
      <c r="G610" s="74"/>
      <c r="H610" s="74"/>
      <c r="I610" s="74"/>
      <c r="J610" s="83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 x14ac:dyDescent="0.45">
      <c r="A611" s="74"/>
      <c r="B611" s="74"/>
      <c r="C611" s="74"/>
      <c r="D611" s="74"/>
      <c r="E611" s="37"/>
      <c r="F611" s="74"/>
      <c r="G611" s="74"/>
      <c r="H611" s="74"/>
      <c r="I611" s="74"/>
      <c r="J611" s="83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 x14ac:dyDescent="0.45">
      <c r="A612" s="74"/>
      <c r="B612" s="74"/>
      <c r="C612" s="74"/>
      <c r="D612" s="74"/>
      <c r="E612" s="37"/>
      <c r="F612" s="74"/>
      <c r="G612" s="74"/>
      <c r="H612" s="74"/>
      <c r="I612" s="74"/>
      <c r="J612" s="83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 x14ac:dyDescent="0.45">
      <c r="A613" s="74"/>
      <c r="B613" s="74"/>
      <c r="C613" s="74"/>
      <c r="D613" s="74"/>
      <c r="E613" s="37"/>
      <c r="F613" s="74"/>
      <c r="G613" s="74"/>
      <c r="H613" s="74"/>
      <c r="I613" s="74"/>
      <c r="J613" s="83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 x14ac:dyDescent="0.45">
      <c r="A614" s="74"/>
      <c r="B614" s="74"/>
      <c r="C614" s="74"/>
      <c r="D614" s="74"/>
      <c r="E614" s="37"/>
      <c r="F614" s="74"/>
      <c r="G614" s="74"/>
      <c r="H614" s="74"/>
      <c r="I614" s="74"/>
      <c r="J614" s="83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 x14ac:dyDescent="0.45">
      <c r="A615" s="74"/>
      <c r="B615" s="74"/>
      <c r="C615" s="74"/>
      <c r="D615" s="74"/>
      <c r="E615" s="37"/>
      <c r="F615" s="74"/>
      <c r="G615" s="74"/>
      <c r="H615" s="74"/>
      <c r="I615" s="74"/>
      <c r="J615" s="83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 x14ac:dyDescent="0.45">
      <c r="A616" s="74"/>
      <c r="B616" s="74"/>
      <c r="C616" s="74"/>
      <c r="D616" s="74"/>
      <c r="E616" s="37"/>
      <c r="F616" s="74"/>
      <c r="G616" s="74"/>
      <c r="H616" s="74"/>
      <c r="I616" s="74"/>
      <c r="J616" s="83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 x14ac:dyDescent="0.45">
      <c r="A617" s="74"/>
      <c r="B617" s="74"/>
      <c r="C617" s="74"/>
      <c r="D617" s="74"/>
      <c r="E617" s="37"/>
      <c r="F617" s="74"/>
      <c r="G617" s="74"/>
      <c r="H617" s="74"/>
      <c r="I617" s="74"/>
      <c r="J617" s="83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 x14ac:dyDescent="0.45">
      <c r="A618" s="74"/>
      <c r="B618" s="74"/>
      <c r="C618" s="74"/>
      <c r="D618" s="74"/>
      <c r="E618" s="37"/>
      <c r="F618" s="74"/>
      <c r="G618" s="74"/>
      <c r="H618" s="74"/>
      <c r="I618" s="74"/>
      <c r="J618" s="83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 x14ac:dyDescent="0.45">
      <c r="A619" s="74"/>
      <c r="B619" s="74"/>
      <c r="C619" s="74"/>
      <c r="D619" s="74"/>
      <c r="E619" s="37"/>
      <c r="F619" s="74"/>
      <c r="G619" s="74"/>
      <c r="H619" s="74"/>
      <c r="I619" s="74"/>
      <c r="J619" s="83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 x14ac:dyDescent="0.45">
      <c r="A620" s="74"/>
      <c r="B620" s="74"/>
      <c r="C620" s="74"/>
      <c r="D620" s="74"/>
      <c r="E620" s="37"/>
      <c r="F620" s="74"/>
      <c r="G620" s="74"/>
      <c r="H620" s="74"/>
      <c r="I620" s="74"/>
      <c r="J620" s="83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 x14ac:dyDescent="0.45">
      <c r="A621" s="74"/>
      <c r="B621" s="74"/>
      <c r="C621" s="74"/>
      <c r="D621" s="74"/>
      <c r="E621" s="37"/>
      <c r="F621" s="74"/>
      <c r="G621" s="74"/>
      <c r="H621" s="74"/>
      <c r="I621" s="74"/>
      <c r="J621" s="83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 x14ac:dyDescent="0.45">
      <c r="A622" s="74"/>
      <c r="B622" s="74"/>
      <c r="C622" s="74"/>
      <c r="D622" s="74"/>
      <c r="E622" s="37"/>
      <c r="F622" s="74"/>
      <c r="G622" s="74"/>
      <c r="H622" s="74"/>
      <c r="I622" s="74"/>
      <c r="J622" s="83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 x14ac:dyDescent="0.45">
      <c r="A623" s="74"/>
      <c r="B623" s="74"/>
      <c r="C623" s="74"/>
      <c r="D623" s="74"/>
      <c r="E623" s="37"/>
      <c r="F623" s="74"/>
      <c r="G623" s="74"/>
      <c r="H623" s="74"/>
      <c r="I623" s="74"/>
      <c r="J623" s="83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 x14ac:dyDescent="0.45">
      <c r="A624" s="74"/>
      <c r="B624" s="74"/>
      <c r="C624" s="74"/>
      <c r="D624" s="74"/>
      <c r="E624" s="37"/>
      <c r="F624" s="74"/>
      <c r="G624" s="74"/>
      <c r="H624" s="74"/>
      <c r="I624" s="74"/>
      <c r="J624" s="83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 x14ac:dyDescent="0.45">
      <c r="A625" s="74"/>
      <c r="B625" s="74"/>
      <c r="C625" s="74"/>
      <c r="D625" s="74"/>
      <c r="E625" s="37"/>
      <c r="F625" s="74"/>
      <c r="G625" s="74"/>
      <c r="H625" s="74"/>
      <c r="I625" s="74"/>
      <c r="J625" s="83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 x14ac:dyDescent="0.45">
      <c r="A626" s="74"/>
      <c r="B626" s="74"/>
      <c r="C626" s="74"/>
      <c r="D626" s="74"/>
      <c r="E626" s="37"/>
      <c r="F626" s="74"/>
      <c r="G626" s="74"/>
      <c r="H626" s="74"/>
      <c r="I626" s="74"/>
      <c r="J626" s="83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 x14ac:dyDescent="0.45">
      <c r="A627" s="74"/>
      <c r="B627" s="74"/>
      <c r="C627" s="74"/>
      <c r="D627" s="74"/>
      <c r="E627" s="37"/>
      <c r="F627" s="74"/>
      <c r="G627" s="74"/>
      <c r="H627" s="74"/>
      <c r="I627" s="74"/>
      <c r="J627" s="83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 x14ac:dyDescent="0.45">
      <c r="A628" s="74"/>
      <c r="B628" s="74"/>
      <c r="C628" s="74"/>
      <c r="D628" s="74"/>
      <c r="E628" s="37"/>
      <c r="F628" s="74"/>
      <c r="G628" s="74"/>
      <c r="H628" s="74"/>
      <c r="I628" s="74"/>
      <c r="J628" s="83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 x14ac:dyDescent="0.45">
      <c r="A629" s="74"/>
      <c r="B629" s="74"/>
      <c r="C629" s="74"/>
      <c r="D629" s="74"/>
      <c r="E629" s="37"/>
      <c r="F629" s="74"/>
      <c r="G629" s="74"/>
      <c r="H629" s="74"/>
      <c r="I629" s="74"/>
      <c r="J629" s="83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 x14ac:dyDescent="0.45">
      <c r="A630" s="74"/>
      <c r="B630" s="74"/>
      <c r="C630" s="74"/>
      <c r="D630" s="74"/>
      <c r="E630" s="37"/>
      <c r="F630" s="74"/>
      <c r="G630" s="74"/>
      <c r="H630" s="74"/>
      <c r="I630" s="74"/>
      <c r="J630" s="83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 x14ac:dyDescent="0.45">
      <c r="A631" s="74"/>
      <c r="B631" s="74"/>
      <c r="C631" s="74"/>
      <c r="D631" s="74"/>
      <c r="E631" s="37"/>
      <c r="F631" s="74"/>
      <c r="G631" s="74"/>
      <c r="H631" s="74"/>
      <c r="I631" s="74"/>
      <c r="J631" s="83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 x14ac:dyDescent="0.45">
      <c r="A632" s="74"/>
      <c r="B632" s="74"/>
      <c r="C632" s="74"/>
      <c r="D632" s="74"/>
      <c r="E632" s="37"/>
      <c r="F632" s="74"/>
      <c r="G632" s="74"/>
      <c r="H632" s="74"/>
      <c r="I632" s="74"/>
      <c r="J632" s="83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 x14ac:dyDescent="0.45">
      <c r="A633" s="74"/>
      <c r="B633" s="74"/>
      <c r="C633" s="74"/>
      <c r="D633" s="74"/>
      <c r="E633" s="37"/>
      <c r="F633" s="74"/>
      <c r="G633" s="74"/>
      <c r="H633" s="74"/>
      <c r="I633" s="74"/>
      <c r="J633" s="83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 x14ac:dyDescent="0.45">
      <c r="A634" s="74"/>
      <c r="B634" s="74"/>
      <c r="C634" s="74"/>
      <c r="D634" s="74"/>
      <c r="E634" s="37"/>
      <c r="F634" s="74"/>
      <c r="G634" s="74"/>
      <c r="H634" s="74"/>
      <c r="I634" s="74"/>
      <c r="J634" s="83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 x14ac:dyDescent="0.45">
      <c r="A635" s="74"/>
      <c r="B635" s="74"/>
      <c r="C635" s="74"/>
      <c r="D635" s="74"/>
      <c r="E635" s="37"/>
      <c r="F635" s="74"/>
      <c r="G635" s="74"/>
      <c r="H635" s="74"/>
      <c r="I635" s="74"/>
      <c r="J635" s="83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 x14ac:dyDescent="0.45">
      <c r="A636" s="74"/>
      <c r="B636" s="74"/>
      <c r="C636" s="74"/>
      <c r="D636" s="74"/>
      <c r="E636" s="37"/>
      <c r="F636" s="74"/>
      <c r="G636" s="74"/>
      <c r="H636" s="74"/>
      <c r="I636" s="74"/>
      <c r="J636" s="83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 x14ac:dyDescent="0.45">
      <c r="A637" s="74"/>
      <c r="B637" s="74"/>
      <c r="C637" s="74"/>
      <c r="D637" s="74"/>
      <c r="E637" s="37"/>
      <c r="F637" s="74"/>
      <c r="G637" s="74"/>
      <c r="H637" s="74"/>
      <c r="I637" s="74"/>
      <c r="J637" s="83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 x14ac:dyDescent="0.45">
      <c r="A638" s="74"/>
      <c r="B638" s="74"/>
      <c r="C638" s="74"/>
      <c r="D638" s="74"/>
      <c r="E638" s="37"/>
      <c r="F638" s="74"/>
      <c r="G638" s="74"/>
      <c r="H638" s="74"/>
      <c r="I638" s="74"/>
      <c r="J638" s="83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 x14ac:dyDescent="0.25"/>
    <row r="640" spans="1:26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6">
    <mergeCell ref="A1:A2"/>
    <mergeCell ref="D1:E1"/>
    <mergeCell ref="F1:I1"/>
    <mergeCell ref="D2:E2"/>
    <mergeCell ref="F2:I2"/>
    <mergeCell ref="D3:E3"/>
    <mergeCell ref="F5:I5"/>
    <mergeCell ref="A185:B185"/>
    <mergeCell ref="A270:B270"/>
    <mergeCell ref="A9:B9"/>
    <mergeCell ref="A33:B33"/>
    <mergeCell ref="A53:B53"/>
    <mergeCell ref="A77:B77"/>
    <mergeCell ref="A109:B109"/>
    <mergeCell ref="A139:B139"/>
    <mergeCell ref="A161:B161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55</vt:i4>
      </vt:variant>
    </vt:vector>
  </HeadingPairs>
  <TitlesOfParts>
    <vt:vector size="69" baseType="lpstr">
      <vt:lpstr>1.ESTUDIANTES</vt:lpstr>
      <vt:lpstr>2.SELECCIÓN</vt:lpstr>
      <vt:lpstr>3.CONSUMIBLES</vt:lpstr>
      <vt:lpstr>PLANTILLA V6</vt:lpstr>
      <vt:lpstr>Duplicado</vt:lpstr>
      <vt:lpstr>PRO2_SCR_PRA</vt:lpstr>
      <vt:lpstr>PRO2_SCR_PRO</vt:lpstr>
      <vt:lpstr>AUT1_SPI_PRA</vt:lpstr>
      <vt:lpstr>AUT1_SPI_PRO</vt:lpstr>
      <vt:lpstr>AUT2_SPI_PRA</vt:lpstr>
      <vt:lpstr>AUT2_SPI_PRO</vt:lpstr>
      <vt:lpstr>MAK1_HERR_PRA</vt:lpstr>
      <vt:lpstr>MAK1_HERR_PRO</vt:lpstr>
      <vt:lpstr>MAK1_3D_PRO</vt:lpstr>
      <vt:lpstr>'3.CONSUMIBLES'!check</vt:lpstr>
      <vt:lpstr>'3.CONSUMIBLES'!check2</vt:lpstr>
      <vt:lpstr>'3.CONSUMIBLES'!check3</vt:lpstr>
      <vt:lpstr>'3.CONSUMIBLES'!check4</vt:lpstr>
      <vt:lpstr>'3.CONSUMIBLES'!check5</vt:lpstr>
      <vt:lpstr>'3.CONSUMIBLES'!check6</vt:lpstr>
      <vt:lpstr>'3.CONSUMIBLES'!check7</vt:lpstr>
      <vt:lpstr>'3.CONSUMIBLES'!check8</vt:lpstr>
      <vt:lpstr>'3.CONSUMIBLES'!check9</vt:lpstr>
      <vt:lpstr>'3.CONSUMIBLES'!Grupal</vt:lpstr>
      <vt:lpstr>AUT1_SPI_PRA!Grupal</vt:lpstr>
      <vt:lpstr>AUT1_SPI_PRO!Grupal</vt:lpstr>
      <vt:lpstr>AUT2_SPI_PRA!Grupal</vt:lpstr>
      <vt:lpstr>AUT2_SPI_PRO!Grupal</vt:lpstr>
      <vt:lpstr>Duplicado!Grupal</vt:lpstr>
      <vt:lpstr>MAK1_3D_PRO!Grupal</vt:lpstr>
      <vt:lpstr>MAK1_HERR_PRA!Grupal</vt:lpstr>
      <vt:lpstr>MAK1_HERR_PRO!Grupal</vt:lpstr>
      <vt:lpstr>'PLANTILLA V6'!Grupal</vt:lpstr>
      <vt:lpstr>PRO2_SCR_PRA!Grupal</vt:lpstr>
      <vt:lpstr>PRO2_SCR_PRO!Grupal</vt:lpstr>
      <vt:lpstr>AUT1_SPI_PRA!Tot_alumnos</vt:lpstr>
      <vt:lpstr>AUT1_SPI_PRO!Tot_alumnos</vt:lpstr>
      <vt:lpstr>AUT2_SPI_PRA!Tot_alumnos</vt:lpstr>
      <vt:lpstr>AUT2_SPI_PRO!Tot_alumnos</vt:lpstr>
      <vt:lpstr>Duplicado!Tot_alumnos</vt:lpstr>
      <vt:lpstr>MAK1_3D_PRO!Tot_alumnos</vt:lpstr>
      <vt:lpstr>MAK1_HERR_PRA!Tot_alumnos</vt:lpstr>
      <vt:lpstr>MAK1_HERR_PRO!Tot_alumnos</vt:lpstr>
      <vt:lpstr>'PLANTILLA V6'!Tot_alumnos</vt:lpstr>
      <vt:lpstr>PRO2_SCR_PRA!Tot_alumnos</vt:lpstr>
      <vt:lpstr>PRO2_SCR_PRO!Tot_alumnos</vt:lpstr>
      <vt:lpstr>'3.CONSUMIBLES'!x_equipo_4</vt:lpstr>
      <vt:lpstr>AUT1_SPI_PRA!x_equipo_4</vt:lpstr>
      <vt:lpstr>AUT1_SPI_PRO!x_equipo_4</vt:lpstr>
      <vt:lpstr>AUT2_SPI_PRA!x_equipo_4</vt:lpstr>
      <vt:lpstr>AUT2_SPI_PRO!x_equipo_4</vt:lpstr>
      <vt:lpstr>Duplicado!x_equipo_4</vt:lpstr>
      <vt:lpstr>MAK1_3D_PRO!x_equipo_4</vt:lpstr>
      <vt:lpstr>MAK1_HERR_PRA!x_equipo_4</vt:lpstr>
      <vt:lpstr>MAK1_HERR_PRO!x_equipo_4</vt:lpstr>
      <vt:lpstr>'PLANTILLA V6'!x_equipo_4</vt:lpstr>
      <vt:lpstr>PRO2_SCR_PRA!x_equipo_4</vt:lpstr>
      <vt:lpstr>PRO2_SCR_PRO!x_equipo_4</vt:lpstr>
      <vt:lpstr>AUT1_SPI_PRA!X_parejas</vt:lpstr>
      <vt:lpstr>AUT1_SPI_PRO!X_parejas</vt:lpstr>
      <vt:lpstr>AUT2_SPI_PRA!X_parejas</vt:lpstr>
      <vt:lpstr>AUT2_SPI_PRO!X_parejas</vt:lpstr>
      <vt:lpstr>Duplicado!X_parejas</vt:lpstr>
      <vt:lpstr>MAK1_3D_PRO!X_parejas</vt:lpstr>
      <vt:lpstr>MAK1_HERR_PRA!X_parejas</vt:lpstr>
      <vt:lpstr>MAK1_HERR_PRO!X_parejas</vt:lpstr>
      <vt:lpstr>'PLANTILLA V6'!X_parejas</vt:lpstr>
      <vt:lpstr>PRO2_SCR_PRA!X_parejas</vt:lpstr>
      <vt:lpstr>PRO2_SCR_PRO!X_parejas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M</dc:creator>
  <cp:lastModifiedBy>Tania Magaña</cp:lastModifiedBy>
  <dcterms:created xsi:type="dcterms:W3CDTF">2025-05-09T20:17:28Z</dcterms:created>
  <dcterms:modified xsi:type="dcterms:W3CDTF">2025-05-12T02:54:03Z</dcterms:modified>
</cp:coreProperties>
</file>